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halidalrasbi/Downloads/"/>
    </mc:Choice>
  </mc:AlternateContent>
  <xr:revisionPtr revIDLastSave="0" documentId="13_ncr:1_{1DEBDADD-943E-484B-A3E5-433DE63E1C47}" xr6:coauthVersionLast="47" xr6:coauthVersionMax="47" xr10:uidLastSave="{00000000-0000-0000-0000-000000000000}"/>
  <bookViews>
    <workbookView xWindow="840" yWindow="500" windowWidth="24760" windowHeight="15500" activeTab="1" xr2:uid="{00000000-000D-0000-FFFF-FFFF00000000}"/>
  </bookViews>
  <sheets>
    <sheet name="Sheet1" sheetId="43" r:id="rId1"/>
    <sheet name="Regression" sheetId="42" r:id="rId2"/>
    <sheet name="Prescriptive" sheetId="13" r:id="rId3"/>
  </sheets>
  <externalReferences>
    <externalReference r:id="rId4"/>
  </externalReferences>
  <definedNames>
    <definedName name="solver_adj" localSheetId="2" hidden="1">Prescriptive!#REF!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Prescriptive!#REF!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5" i="43" l="1"/>
  <c r="AB6" i="43"/>
  <c r="AB7" i="43"/>
  <c r="AB8" i="43"/>
  <c r="AB9" i="43"/>
  <c r="AB10" i="43"/>
  <c r="AB11" i="43"/>
  <c r="AB12" i="43"/>
  <c r="AB13" i="43"/>
  <c r="AB14" i="43"/>
  <c r="AB15" i="43"/>
  <c r="AB16" i="43"/>
  <c r="AB17" i="43"/>
  <c r="AB18" i="43"/>
  <c r="AB19" i="43"/>
  <c r="AB20" i="43"/>
  <c r="AB21" i="43"/>
  <c r="AB22" i="43"/>
  <c r="AB23" i="43"/>
  <c r="AB24" i="43"/>
  <c r="AB25" i="43"/>
  <c r="AB26" i="43"/>
  <c r="AB27" i="43"/>
  <c r="AB28" i="43"/>
  <c r="AB29" i="43"/>
  <c r="AB30" i="43"/>
  <c r="AB31" i="43"/>
  <c r="AB32" i="43"/>
  <c r="AB33" i="43"/>
  <c r="AB34" i="43"/>
  <c r="AB35" i="43"/>
  <c r="AB36" i="43"/>
  <c r="AB37" i="43"/>
  <c r="AB38" i="43"/>
  <c r="AB39" i="43"/>
  <c r="AB40" i="43"/>
  <c r="AB41" i="43"/>
  <c r="AB42" i="43"/>
  <c r="AB43" i="43"/>
  <c r="AB44" i="43"/>
  <c r="AB45" i="43"/>
  <c r="AB46" i="43"/>
  <c r="AB47" i="43"/>
  <c r="AB48" i="43"/>
  <c r="AB49" i="43"/>
  <c r="AB50" i="43"/>
  <c r="AB51" i="43"/>
  <c r="AB52" i="43"/>
  <c r="AB53" i="43"/>
  <c r="AB54" i="43"/>
  <c r="AB55" i="43"/>
  <c r="AB56" i="43"/>
  <c r="AB57" i="43"/>
  <c r="AB58" i="43"/>
  <c r="AB59" i="43"/>
  <c r="AB60" i="43"/>
  <c r="AB61" i="43"/>
  <c r="AB62" i="43"/>
  <c r="AB63" i="43"/>
  <c r="AB64" i="43"/>
  <c r="AB65" i="43"/>
  <c r="AB66" i="43"/>
  <c r="AB67" i="43"/>
  <c r="AB68" i="43"/>
  <c r="AB69" i="43"/>
  <c r="AB70" i="43"/>
  <c r="AB71" i="43"/>
  <c r="AB72" i="43"/>
  <c r="AB73" i="43"/>
  <c r="AB74" i="43"/>
  <c r="AB75" i="43"/>
  <c r="AB76" i="43"/>
  <c r="AB77" i="43"/>
  <c r="AB78" i="43"/>
  <c r="AB79" i="43"/>
  <c r="AB80" i="43"/>
  <c r="AB81" i="43"/>
  <c r="AB82" i="43"/>
  <c r="AB83" i="43"/>
  <c r="AB84" i="43"/>
  <c r="AB85" i="43"/>
  <c r="AB86" i="43"/>
  <c r="AB87" i="43"/>
  <c r="AB88" i="43"/>
  <c r="AB89" i="43"/>
  <c r="AB90" i="43"/>
  <c r="AB91" i="43"/>
  <c r="AB92" i="43"/>
  <c r="AB93" i="43"/>
  <c r="AB94" i="43"/>
  <c r="AB95" i="43"/>
  <c r="AB96" i="43"/>
  <c r="AB97" i="43"/>
  <c r="AB98" i="43"/>
  <c r="AB99" i="43"/>
  <c r="AB100" i="43"/>
  <c r="AB101" i="43"/>
  <c r="AB102" i="43"/>
  <c r="AB103" i="43"/>
  <c r="AB104" i="43"/>
  <c r="AB105" i="43"/>
  <c r="AB106" i="43"/>
  <c r="AB107" i="43"/>
  <c r="AB108" i="43"/>
  <c r="AB109" i="43"/>
  <c r="AB110" i="43"/>
  <c r="AB111" i="43"/>
  <c r="AB112" i="43"/>
  <c r="AB113" i="43"/>
  <c r="AB114" i="43"/>
  <c r="AB115" i="43"/>
  <c r="AB116" i="43"/>
  <c r="AB117" i="43"/>
  <c r="AB118" i="43"/>
  <c r="AB119" i="43"/>
  <c r="AB120" i="43"/>
  <c r="AB121" i="43"/>
  <c r="AB122" i="43"/>
  <c r="AB123" i="43"/>
  <c r="AB124" i="43"/>
  <c r="AB125" i="43"/>
  <c r="AB126" i="43"/>
  <c r="AB127" i="43"/>
  <c r="AB128" i="43"/>
  <c r="AB129" i="43"/>
  <c r="AB130" i="43"/>
  <c r="AB131" i="43"/>
  <c r="AB132" i="43"/>
  <c r="AB133" i="43"/>
  <c r="AB134" i="43"/>
  <c r="AB135" i="43"/>
  <c r="AB136" i="43"/>
  <c r="AB137" i="43"/>
  <c r="AB138" i="43"/>
  <c r="AB139" i="43"/>
  <c r="AB140" i="43"/>
  <c r="AB141" i="43"/>
  <c r="AB142" i="43"/>
  <c r="AB143" i="43"/>
  <c r="AB144" i="43"/>
  <c r="AB145" i="43"/>
  <c r="AB146" i="43"/>
  <c r="AB147" i="43"/>
  <c r="AB148" i="43"/>
  <c r="AB149" i="43"/>
  <c r="AB150" i="43"/>
  <c r="AB151" i="43"/>
  <c r="AB152" i="43"/>
  <c r="AB153" i="43"/>
  <c r="AB154" i="43"/>
  <c r="AB155" i="43"/>
  <c r="AB156" i="43"/>
  <c r="AB157" i="43"/>
  <c r="AB158" i="43"/>
  <c r="AB159" i="43"/>
  <c r="AB160" i="43"/>
  <c r="AB161" i="43"/>
  <c r="AB162" i="43"/>
  <c r="AB163" i="43"/>
  <c r="AB164" i="43"/>
  <c r="AB165" i="43"/>
  <c r="AB166" i="43"/>
  <c r="AB167" i="43"/>
  <c r="AB168" i="43"/>
  <c r="AB169" i="43"/>
  <c r="AB170" i="43"/>
  <c r="AB171" i="43"/>
  <c r="AB172" i="43"/>
  <c r="AB173" i="43"/>
  <c r="AB174" i="43"/>
  <c r="AB175" i="43"/>
  <c r="AB176" i="43"/>
  <c r="AB177" i="43"/>
  <c r="AB178" i="43"/>
  <c r="AB179" i="43"/>
  <c r="AB180" i="43"/>
  <c r="AB181" i="43"/>
  <c r="AB182" i="43"/>
  <c r="AB183" i="43"/>
  <c r="AB184" i="43"/>
  <c r="AB185" i="43"/>
  <c r="AB186" i="43"/>
  <c r="AB187" i="43"/>
  <c r="AB188" i="43"/>
  <c r="AB189" i="43"/>
  <c r="AB190" i="43"/>
  <c r="AB191" i="43"/>
  <c r="AB192" i="43"/>
  <c r="AB193" i="43"/>
  <c r="AB194" i="43"/>
  <c r="AB195" i="43"/>
  <c r="AB196" i="43"/>
  <c r="AB197" i="43"/>
  <c r="AB198" i="43"/>
  <c r="AB199" i="43"/>
  <c r="AB200" i="43"/>
  <c r="AB201" i="43"/>
  <c r="AB202" i="43"/>
  <c r="AB203" i="43"/>
  <c r="AB204" i="43"/>
  <c r="AB205" i="43"/>
  <c r="AB206" i="43"/>
  <c r="AB207" i="43"/>
  <c r="AB208" i="43"/>
  <c r="AB209" i="43"/>
  <c r="AB210" i="43"/>
  <c r="AB211" i="43"/>
  <c r="AB212" i="43"/>
  <c r="AB213" i="43"/>
  <c r="AB214" i="43"/>
  <c r="AB215" i="43"/>
  <c r="AB216" i="43"/>
  <c r="AB217" i="43"/>
  <c r="AB218" i="43"/>
  <c r="AB219" i="43"/>
  <c r="AB220" i="43"/>
  <c r="AB221" i="43"/>
  <c r="AB222" i="43"/>
  <c r="AB223" i="43"/>
  <c r="AB224" i="43"/>
  <c r="AB225" i="43"/>
  <c r="AB226" i="43"/>
  <c r="AB227" i="43"/>
  <c r="AB228" i="43"/>
  <c r="AB229" i="43"/>
  <c r="AB230" i="43"/>
  <c r="AB231" i="43"/>
  <c r="AB232" i="43"/>
  <c r="AB233" i="43"/>
  <c r="AB234" i="43"/>
  <c r="AB235" i="43"/>
  <c r="AB236" i="43"/>
  <c r="AB237" i="43"/>
  <c r="AB238" i="43"/>
  <c r="AB239" i="43"/>
  <c r="AB240" i="43"/>
  <c r="AB241" i="43"/>
  <c r="AB242" i="43"/>
  <c r="AB243" i="43"/>
  <c r="AB244" i="43"/>
  <c r="AB245" i="43"/>
  <c r="AB246" i="43"/>
  <c r="AB247" i="43"/>
  <c r="AB248" i="43"/>
  <c r="AB249" i="43"/>
  <c r="AB250" i="43"/>
  <c r="AB251" i="43"/>
  <c r="AB252" i="43"/>
  <c r="AB253" i="43"/>
  <c r="AB254" i="43"/>
  <c r="AB255" i="43"/>
  <c r="AB256" i="43"/>
  <c r="AB257" i="43"/>
  <c r="AB258" i="43"/>
  <c r="AB259" i="43"/>
  <c r="AB260" i="43"/>
  <c r="AB261" i="43"/>
  <c r="AB262" i="43"/>
  <c r="AB263" i="43"/>
  <c r="AB264" i="43"/>
  <c r="AB265" i="43"/>
  <c r="AB266" i="43"/>
  <c r="AB267" i="43"/>
  <c r="AB268" i="43"/>
  <c r="AB269" i="43"/>
  <c r="AB270" i="43"/>
  <c r="AB271" i="43"/>
  <c r="AB272" i="43"/>
  <c r="AB273" i="43"/>
  <c r="AB274" i="43"/>
  <c r="AB275" i="43"/>
  <c r="AB276" i="43"/>
  <c r="AB277" i="43"/>
  <c r="AB278" i="43"/>
  <c r="AB279" i="43"/>
  <c r="AB280" i="43"/>
  <c r="AB281" i="43"/>
  <c r="AB282" i="43"/>
  <c r="AB283" i="43"/>
  <c r="AB284" i="43"/>
  <c r="AB285" i="43"/>
  <c r="AB286" i="43"/>
  <c r="AB287" i="43"/>
  <c r="AB288" i="43"/>
  <c r="AB289" i="43"/>
  <c r="AB290" i="43"/>
  <c r="AB291" i="43"/>
  <c r="AB292" i="43"/>
  <c r="AB293" i="43"/>
  <c r="AB294" i="43"/>
  <c r="AB295" i="43"/>
  <c r="AB296" i="43"/>
  <c r="AB297" i="43"/>
  <c r="AB298" i="43"/>
  <c r="AB299" i="43"/>
  <c r="AB300" i="43"/>
  <c r="AB301" i="43"/>
  <c r="AB302" i="43"/>
  <c r="AB303" i="43"/>
  <c r="AB304" i="43"/>
  <c r="AB305" i="43"/>
  <c r="AB306" i="43"/>
  <c r="AB307" i="43"/>
  <c r="AB308" i="43"/>
  <c r="AB309" i="43"/>
  <c r="AB310" i="43"/>
  <c r="AB311" i="43"/>
  <c r="AB312" i="43"/>
  <c r="AB313" i="43"/>
  <c r="AB314" i="43"/>
  <c r="AB315" i="43"/>
  <c r="AB316" i="43"/>
  <c r="AB317" i="43"/>
  <c r="AB318" i="43"/>
  <c r="AB319" i="43"/>
  <c r="AB320" i="43"/>
  <c r="AB321" i="43"/>
  <c r="AB322" i="43"/>
  <c r="AB323" i="43"/>
  <c r="AB324" i="43"/>
  <c r="AB325" i="43"/>
  <c r="AB326" i="43"/>
  <c r="AB327" i="43"/>
  <c r="AB328" i="43"/>
  <c r="AB329" i="43"/>
  <c r="AB330" i="43"/>
  <c r="AB331" i="43"/>
  <c r="AB332" i="43"/>
  <c r="AB333" i="43"/>
  <c r="AB334" i="43"/>
  <c r="AB335" i="43"/>
  <c r="AB336" i="43"/>
  <c r="AB337" i="43"/>
  <c r="AB338" i="43"/>
  <c r="AB339" i="43"/>
  <c r="AB340" i="43"/>
  <c r="AB341" i="43"/>
  <c r="AB342" i="43"/>
  <c r="AB343" i="43"/>
  <c r="AB344" i="43"/>
  <c r="AB345" i="43"/>
  <c r="AB346" i="43"/>
  <c r="AB347" i="43"/>
  <c r="AB348" i="43"/>
  <c r="AB349" i="43"/>
  <c r="AB350" i="43"/>
  <c r="AB351" i="43"/>
  <c r="AB352" i="43"/>
  <c r="AB353" i="43"/>
  <c r="AB354" i="43"/>
  <c r="AB355" i="43"/>
  <c r="AB356" i="43"/>
  <c r="AB357" i="43"/>
  <c r="AB358" i="43"/>
  <c r="AB359" i="43"/>
  <c r="AB360" i="43"/>
  <c r="AB361" i="43"/>
  <c r="AB362" i="43"/>
  <c r="AB363" i="43"/>
  <c r="AB364" i="43"/>
  <c r="AB365" i="43"/>
  <c r="AB366" i="43"/>
  <c r="AB367" i="43"/>
  <c r="AB368" i="43"/>
  <c r="AB369" i="43"/>
  <c r="AB370" i="43"/>
  <c r="AB371" i="43"/>
  <c r="AB372" i="43"/>
  <c r="AB373" i="43"/>
  <c r="AB374" i="43"/>
  <c r="AB375" i="43"/>
  <c r="AB376" i="43"/>
  <c r="AB377" i="43"/>
  <c r="AB378" i="43"/>
  <c r="AB379" i="43"/>
  <c r="AB380" i="43"/>
  <c r="AB381" i="43"/>
  <c r="AB382" i="43"/>
  <c r="AB383" i="43"/>
  <c r="AB384" i="43"/>
  <c r="AB385" i="43"/>
  <c r="AB386" i="43"/>
  <c r="AB387" i="43"/>
  <c r="AB388" i="43"/>
  <c r="AB389" i="43"/>
  <c r="AB390" i="43"/>
  <c r="AB391" i="43"/>
  <c r="AB392" i="43"/>
  <c r="AB393" i="43"/>
  <c r="AB394" i="43"/>
  <c r="AB395" i="43"/>
  <c r="AB396" i="43"/>
  <c r="AB397" i="43"/>
  <c r="AB398" i="43"/>
  <c r="AB399" i="43"/>
  <c r="AB400" i="43"/>
  <c r="AB401" i="43"/>
  <c r="AB402" i="43"/>
  <c r="AB403" i="43"/>
  <c r="AB404" i="43"/>
  <c r="AB405" i="43"/>
  <c r="AB406" i="43"/>
  <c r="AB407" i="43"/>
  <c r="AB408" i="43"/>
  <c r="AB409" i="43"/>
  <c r="AB410" i="43"/>
  <c r="AB411" i="43"/>
  <c r="AB412" i="43"/>
  <c r="AB413" i="43"/>
  <c r="AB414" i="43"/>
  <c r="AB415" i="43"/>
  <c r="AB416" i="43"/>
  <c r="AB417" i="43"/>
  <c r="AB418" i="43"/>
  <c r="AB419" i="43"/>
  <c r="AB420" i="43"/>
  <c r="AB421" i="43"/>
  <c r="AB422" i="43"/>
  <c r="AB423" i="43"/>
  <c r="AB424" i="43"/>
  <c r="AB425" i="43"/>
  <c r="AB426" i="43"/>
  <c r="AB427" i="43"/>
  <c r="AB428" i="43"/>
  <c r="AB429" i="43"/>
  <c r="AB430" i="43"/>
  <c r="AB431" i="43"/>
  <c r="AB432" i="43"/>
  <c r="AB433" i="43"/>
  <c r="AB434" i="43"/>
  <c r="AB435" i="43"/>
  <c r="AB436" i="43"/>
  <c r="AB437" i="43"/>
  <c r="AB438" i="43"/>
  <c r="AB439" i="43"/>
  <c r="AB440" i="43"/>
  <c r="AB441" i="43"/>
  <c r="AB442" i="43"/>
  <c r="AB443" i="43"/>
  <c r="AB444" i="43"/>
  <c r="AB445" i="43"/>
  <c r="AB446" i="43"/>
  <c r="AB447" i="43"/>
  <c r="AB448" i="43"/>
  <c r="AB449" i="43"/>
  <c r="AB450" i="43"/>
  <c r="AB451" i="43"/>
  <c r="AB452" i="43"/>
  <c r="AB453" i="43"/>
  <c r="AB454" i="43"/>
  <c r="AB455" i="43"/>
  <c r="AB456" i="43"/>
  <c r="AB457" i="43"/>
  <c r="AB458" i="43"/>
  <c r="AB459" i="43"/>
  <c r="AB460" i="43"/>
  <c r="AB461" i="43"/>
  <c r="AB462" i="43"/>
  <c r="AB463" i="43"/>
  <c r="AB464" i="43"/>
  <c r="AB465" i="43"/>
  <c r="AB466" i="43"/>
  <c r="AB467" i="43"/>
  <c r="AB468" i="43"/>
  <c r="AB469" i="43"/>
  <c r="AB470" i="43"/>
  <c r="AB471" i="43"/>
  <c r="AB472" i="43"/>
  <c r="AB473" i="43"/>
  <c r="AB474" i="43"/>
  <c r="AB475" i="43"/>
  <c r="AB476" i="43"/>
  <c r="AB477" i="43"/>
  <c r="AB478" i="43"/>
  <c r="AB479" i="43"/>
  <c r="AB480" i="43"/>
  <c r="AB481" i="43"/>
  <c r="AB482" i="43"/>
  <c r="AB483" i="43"/>
  <c r="AB484" i="43"/>
  <c r="AB485" i="43"/>
  <c r="AB486" i="43"/>
  <c r="AB487" i="43"/>
  <c r="AB488" i="43"/>
  <c r="AB489" i="43"/>
  <c r="AB490" i="43"/>
  <c r="AB491" i="43"/>
  <c r="AB492" i="43"/>
  <c r="AB493" i="43"/>
  <c r="AB494" i="43"/>
  <c r="AB495" i="43"/>
  <c r="AB496" i="43"/>
  <c r="AB497" i="43"/>
  <c r="AB498" i="43"/>
  <c r="AB499" i="43"/>
  <c r="AB500" i="43"/>
  <c r="AB501" i="43"/>
  <c r="AB502" i="43"/>
  <c r="AB503" i="43"/>
  <c r="AB504" i="43"/>
  <c r="AB505" i="43"/>
  <c r="AB506" i="43"/>
  <c r="AB507" i="43"/>
  <c r="AB508" i="43"/>
  <c r="AB509" i="43"/>
  <c r="AB510" i="43"/>
  <c r="AB511" i="43"/>
  <c r="AB512" i="43"/>
  <c r="AB513" i="43"/>
  <c r="AB514" i="43"/>
  <c r="AB515" i="43"/>
  <c r="AB516" i="43"/>
  <c r="AB517" i="43"/>
  <c r="AB518" i="43"/>
  <c r="AB519" i="43"/>
  <c r="AB520" i="43"/>
  <c r="AB521" i="43"/>
  <c r="AB522" i="43"/>
  <c r="AB523" i="43"/>
  <c r="AB524" i="43"/>
  <c r="AB525" i="43"/>
  <c r="AB526" i="43"/>
  <c r="AB527" i="43"/>
  <c r="AB528" i="43"/>
  <c r="AB529" i="43"/>
  <c r="AB530" i="43"/>
  <c r="AB531" i="43"/>
  <c r="AB532" i="43"/>
  <c r="AB533" i="43"/>
  <c r="AB534" i="43"/>
  <c r="AB535" i="43"/>
  <c r="AB536" i="43"/>
  <c r="AB537" i="43"/>
  <c r="AB538" i="43"/>
  <c r="AB539" i="43"/>
  <c r="AB540" i="43"/>
  <c r="AB541" i="43"/>
  <c r="AB542" i="43"/>
  <c r="AB543" i="43"/>
  <c r="AB544" i="43"/>
  <c r="AB545" i="43"/>
  <c r="AB546" i="43"/>
  <c r="AB547" i="43"/>
  <c r="AB548" i="43"/>
  <c r="AB549" i="43"/>
  <c r="AB550" i="43"/>
  <c r="AB551" i="43"/>
  <c r="AB552" i="43"/>
  <c r="AB553" i="43"/>
  <c r="AB554" i="43"/>
  <c r="AB555" i="43"/>
  <c r="AB556" i="43"/>
  <c r="AB557" i="43"/>
  <c r="AB558" i="43"/>
  <c r="AB559" i="43"/>
  <c r="AB560" i="43"/>
  <c r="AB561" i="43"/>
  <c r="AB562" i="43"/>
  <c r="AB563" i="43"/>
  <c r="AB564" i="43"/>
  <c r="AB565" i="43"/>
  <c r="AB566" i="43"/>
  <c r="AB567" i="43"/>
  <c r="AB568" i="43"/>
  <c r="AB569" i="43"/>
  <c r="AB570" i="43"/>
  <c r="AB571" i="43"/>
  <c r="AB572" i="43"/>
  <c r="AB573" i="43"/>
  <c r="AB574" i="43"/>
  <c r="AB575" i="43"/>
  <c r="AB576" i="43"/>
  <c r="AB577" i="43"/>
  <c r="AB578" i="43"/>
  <c r="AB579" i="43"/>
  <c r="AB580" i="43"/>
  <c r="AB581" i="43"/>
  <c r="AB582" i="43"/>
  <c r="AB583" i="43"/>
  <c r="AB584" i="43"/>
  <c r="AB585" i="43"/>
  <c r="AB586" i="43"/>
  <c r="AB587" i="43"/>
  <c r="AB588" i="43"/>
  <c r="AB589" i="43"/>
  <c r="AB590" i="43"/>
  <c r="AB591" i="43"/>
  <c r="AB592" i="43"/>
  <c r="AB593" i="43"/>
  <c r="AB594" i="43"/>
  <c r="AB595" i="43"/>
  <c r="AB596" i="43"/>
  <c r="AB597" i="43"/>
  <c r="AB598" i="43"/>
  <c r="AB599" i="43"/>
  <c r="AB600" i="43"/>
  <c r="AB601" i="43"/>
  <c r="AB602" i="43"/>
  <c r="AB603" i="43"/>
  <c r="AB604" i="43"/>
  <c r="AB605" i="43"/>
  <c r="AB606" i="43"/>
  <c r="AB607" i="43"/>
  <c r="AB608" i="43"/>
  <c r="AB609" i="43"/>
  <c r="AB610" i="43"/>
  <c r="AB611" i="43"/>
  <c r="AB612" i="43"/>
  <c r="AB613" i="43"/>
  <c r="AB614" i="43"/>
  <c r="AB615" i="43"/>
  <c r="AB616" i="43"/>
  <c r="AB617" i="43"/>
  <c r="AB618" i="43"/>
  <c r="AB619" i="43"/>
  <c r="AB620" i="43"/>
  <c r="AB621" i="43"/>
  <c r="AB622" i="43"/>
  <c r="AB623" i="43"/>
  <c r="AB624" i="43"/>
  <c r="AB625" i="43"/>
  <c r="AB626" i="43"/>
  <c r="AB627" i="43"/>
  <c r="AB628" i="43"/>
  <c r="AB629" i="43"/>
  <c r="AB630" i="43"/>
  <c r="AB631" i="43"/>
  <c r="AB632" i="43"/>
  <c r="AB633" i="43"/>
  <c r="AB634" i="43"/>
  <c r="AB635" i="43"/>
  <c r="AB636" i="43"/>
  <c r="AB637" i="43"/>
  <c r="AB638" i="43"/>
  <c r="AB639" i="43"/>
  <c r="AB640" i="43"/>
  <c r="AB641" i="43"/>
  <c r="AB642" i="43"/>
  <c r="AB643" i="43"/>
  <c r="AB644" i="43"/>
  <c r="AB645" i="43"/>
  <c r="AB646" i="43"/>
  <c r="AB647" i="43"/>
  <c r="AB648" i="43"/>
  <c r="AB649" i="43"/>
  <c r="AB650" i="43"/>
  <c r="AB651" i="43"/>
  <c r="AB652" i="43"/>
  <c r="AB653" i="43"/>
  <c r="AB654" i="43"/>
  <c r="AB655" i="43"/>
  <c r="AB656" i="43"/>
  <c r="AB657" i="43"/>
  <c r="AB658" i="43"/>
  <c r="AB659" i="43"/>
  <c r="AB660" i="43"/>
  <c r="AB661" i="43"/>
  <c r="AB662" i="43"/>
  <c r="AB663" i="43"/>
  <c r="AB664" i="43"/>
  <c r="AB665" i="43"/>
  <c r="AB666" i="43"/>
  <c r="AB667" i="43"/>
  <c r="AB668" i="43"/>
  <c r="AB669" i="43"/>
  <c r="AB670" i="43"/>
  <c r="AB671" i="43"/>
  <c r="AB672" i="43"/>
  <c r="AB673" i="43"/>
  <c r="AB674" i="43"/>
  <c r="AB675" i="43"/>
  <c r="AB676" i="43"/>
  <c r="AB677" i="43"/>
  <c r="AB678" i="43"/>
  <c r="AB679" i="43"/>
  <c r="AB680" i="43"/>
  <c r="AB681" i="43"/>
  <c r="AB682" i="43"/>
  <c r="AB683" i="43"/>
  <c r="AB684" i="43"/>
  <c r="AB685" i="43"/>
  <c r="AB686" i="43"/>
  <c r="AB687" i="43"/>
  <c r="AB688" i="43"/>
  <c r="AB689" i="43"/>
  <c r="AB690" i="43"/>
  <c r="AB691" i="43"/>
  <c r="AB692" i="43"/>
  <c r="AB693" i="43"/>
  <c r="AB694" i="43"/>
  <c r="AB695" i="43"/>
  <c r="AB696" i="43"/>
  <c r="AB697" i="43"/>
  <c r="AB698" i="43"/>
  <c r="AB699" i="43"/>
  <c r="AB700" i="43"/>
  <c r="AB701" i="43"/>
  <c r="AB702" i="43"/>
  <c r="AB703" i="43"/>
  <c r="AB704" i="43"/>
  <c r="AB705" i="43"/>
  <c r="AB706" i="43"/>
  <c r="AB707" i="43"/>
  <c r="AB708" i="43"/>
  <c r="AB709" i="43"/>
  <c r="AB710" i="43"/>
  <c r="AB711" i="43"/>
  <c r="AB712" i="43"/>
  <c r="AB713" i="43"/>
  <c r="AB714" i="43"/>
  <c r="AB715" i="43"/>
  <c r="AB716" i="43"/>
  <c r="AB717" i="43"/>
  <c r="AB718" i="43"/>
  <c r="AB719" i="43"/>
  <c r="AB720" i="43"/>
  <c r="AB721" i="43"/>
  <c r="AB722" i="43"/>
  <c r="AB723" i="43"/>
  <c r="AB724" i="43"/>
  <c r="AB725" i="43"/>
  <c r="AB726" i="43"/>
  <c r="AB727" i="43"/>
  <c r="AB728" i="43"/>
  <c r="AB729" i="43"/>
  <c r="AB730" i="43"/>
  <c r="AB731" i="43"/>
  <c r="AB732" i="43"/>
  <c r="AB733" i="43"/>
  <c r="AB734" i="43"/>
  <c r="AB735" i="43"/>
  <c r="AB736" i="43"/>
  <c r="AB737" i="43"/>
  <c r="AB738" i="43"/>
  <c r="AB739" i="43"/>
  <c r="AB740" i="43"/>
  <c r="AB741" i="43"/>
  <c r="AB742" i="43"/>
  <c r="AB743" i="43"/>
  <c r="AB744" i="43"/>
  <c r="AB745" i="43"/>
  <c r="AB746" i="43"/>
  <c r="AB747" i="43"/>
  <c r="AB748" i="43"/>
  <c r="AB749" i="43"/>
  <c r="AB750" i="43"/>
  <c r="AB751" i="43"/>
  <c r="AB752" i="43"/>
  <c r="AB753" i="43"/>
  <c r="AB754" i="43"/>
  <c r="AB755" i="43"/>
  <c r="AB756" i="43"/>
  <c r="AB757" i="43"/>
  <c r="AB758" i="43"/>
  <c r="AB759" i="43"/>
  <c r="AB760" i="43"/>
  <c r="AB761" i="43"/>
  <c r="AB762" i="43"/>
  <c r="AB763" i="43"/>
  <c r="AB764" i="43"/>
  <c r="AB765" i="43"/>
  <c r="AB766" i="43"/>
  <c r="AB767" i="43"/>
  <c r="AB768" i="43"/>
  <c r="AB769" i="43"/>
  <c r="AB770" i="43"/>
  <c r="AB771" i="43"/>
  <c r="AB772" i="43"/>
  <c r="AB773" i="43"/>
  <c r="AB774" i="43"/>
  <c r="AB775" i="43"/>
  <c r="AB776" i="43"/>
  <c r="AB777" i="43"/>
  <c r="AB778" i="43"/>
  <c r="AB779" i="43"/>
  <c r="AB780" i="43"/>
  <c r="AB781" i="43"/>
  <c r="AB782" i="43"/>
  <c r="AB783" i="43"/>
  <c r="AB784" i="43"/>
  <c r="AB785" i="43"/>
  <c r="AB786" i="43"/>
  <c r="AB787" i="43"/>
  <c r="AB788" i="43"/>
  <c r="AB789" i="43"/>
  <c r="AB790" i="43"/>
  <c r="AB791" i="43"/>
  <c r="AB792" i="43"/>
  <c r="AB793" i="43"/>
  <c r="AB794" i="43"/>
  <c r="AB795" i="43"/>
  <c r="AB796" i="43"/>
  <c r="AB797" i="43"/>
  <c r="AB798" i="43"/>
  <c r="AB799" i="43"/>
  <c r="AB800" i="43"/>
  <c r="AB801" i="43"/>
  <c r="AB802" i="43"/>
  <c r="AB803" i="43"/>
  <c r="AB804" i="43"/>
  <c r="AB805" i="43"/>
  <c r="AB806" i="43"/>
  <c r="AB807" i="43"/>
  <c r="AB808" i="43"/>
  <c r="AB809" i="43"/>
  <c r="AB810" i="43"/>
  <c r="AB811" i="43"/>
  <c r="AB812" i="43"/>
  <c r="AB813" i="43"/>
  <c r="AB814" i="43"/>
  <c r="AB815" i="43"/>
  <c r="AB816" i="43"/>
  <c r="AB817" i="43"/>
  <c r="AB818" i="43"/>
  <c r="AB819" i="43"/>
  <c r="AB820" i="43"/>
  <c r="AB821" i="43"/>
  <c r="AB822" i="43"/>
  <c r="AB823" i="43"/>
  <c r="AB824" i="43"/>
  <c r="AB825" i="43"/>
  <c r="AB826" i="43"/>
  <c r="AB827" i="43"/>
  <c r="AB828" i="43"/>
  <c r="AB829" i="43"/>
  <c r="AB830" i="43"/>
  <c r="AB831" i="43"/>
  <c r="AB832" i="43"/>
  <c r="AB833" i="43"/>
  <c r="AB834" i="43"/>
  <c r="AB835" i="43"/>
  <c r="AB836" i="43"/>
  <c r="AB837" i="43"/>
  <c r="AB838" i="43"/>
  <c r="AB839" i="43"/>
  <c r="AB840" i="43"/>
  <c r="AB841" i="43"/>
  <c r="AB842" i="43"/>
  <c r="AB843" i="43"/>
  <c r="AB844" i="43"/>
  <c r="AB845" i="43"/>
  <c r="AB846" i="43"/>
  <c r="AB847" i="43"/>
  <c r="AB848" i="43"/>
  <c r="AB849" i="43"/>
  <c r="AB850" i="43"/>
  <c r="AB851" i="43"/>
  <c r="AB852" i="43"/>
  <c r="AB853" i="43"/>
  <c r="AB854" i="43"/>
  <c r="AB855" i="43"/>
  <c r="AB856" i="43"/>
  <c r="AB857" i="43"/>
  <c r="AB858" i="43"/>
  <c r="AB859" i="43"/>
  <c r="AB860" i="43"/>
  <c r="AB861" i="43"/>
  <c r="AB862" i="43"/>
  <c r="AB863" i="43"/>
  <c r="AB864" i="43"/>
  <c r="AB865" i="43"/>
  <c r="AB866" i="43"/>
  <c r="AB867" i="43"/>
  <c r="AB868" i="43"/>
  <c r="AB869" i="43"/>
  <c r="AB870" i="43"/>
  <c r="AB871" i="43"/>
  <c r="AB872" i="43"/>
  <c r="AB873" i="43"/>
  <c r="AB874" i="43"/>
  <c r="AB875" i="43"/>
  <c r="AB876" i="43"/>
  <c r="AB877" i="43"/>
  <c r="AB878" i="43"/>
  <c r="AB879" i="43"/>
  <c r="AB880" i="43"/>
  <c r="AB881" i="43"/>
  <c r="AB882" i="43"/>
  <c r="AB883" i="43"/>
  <c r="AB884" i="43"/>
  <c r="AB885" i="43"/>
  <c r="AB886" i="43"/>
  <c r="AB887" i="43"/>
  <c r="AB888" i="43"/>
  <c r="AB889" i="43"/>
  <c r="AB890" i="43"/>
  <c r="AB891" i="43"/>
  <c r="AB892" i="43"/>
  <c r="AB893" i="43"/>
  <c r="AB894" i="43"/>
  <c r="AB895" i="43"/>
  <c r="AB896" i="43"/>
  <c r="AB897" i="43"/>
  <c r="AB898" i="43"/>
  <c r="AB899" i="43"/>
  <c r="AB900" i="43"/>
  <c r="AB901" i="43"/>
  <c r="AB902" i="43"/>
  <c r="AB903" i="43"/>
  <c r="AB904" i="43"/>
  <c r="AB905" i="43"/>
  <c r="AB906" i="43"/>
  <c r="AB907" i="43"/>
  <c r="AB908" i="43"/>
  <c r="AB909" i="43"/>
  <c r="AB910" i="43"/>
  <c r="AB911" i="43"/>
  <c r="AB912" i="43"/>
  <c r="AB913" i="43"/>
  <c r="AB914" i="43"/>
  <c r="AB915" i="43"/>
  <c r="AB916" i="43"/>
  <c r="AB917" i="43"/>
  <c r="AB918" i="43"/>
  <c r="AB919" i="43"/>
  <c r="AB920" i="43"/>
  <c r="AB921" i="43"/>
  <c r="AB922" i="43"/>
  <c r="AB923" i="43"/>
  <c r="AB924" i="43"/>
  <c r="AB925" i="43"/>
  <c r="AB926" i="43"/>
  <c r="AB927" i="43"/>
  <c r="AB928" i="43"/>
  <c r="AB929" i="43"/>
  <c r="AB930" i="43"/>
  <c r="AB931" i="43"/>
  <c r="AB932" i="43"/>
  <c r="AB933" i="43"/>
  <c r="AB934" i="43"/>
  <c r="AB935" i="43"/>
  <c r="AB936" i="43"/>
  <c r="AB937" i="43"/>
  <c r="AB938" i="43"/>
  <c r="AB939" i="43"/>
  <c r="AB940" i="43"/>
  <c r="AB941" i="43"/>
  <c r="AB942" i="43"/>
  <c r="AB943" i="43"/>
  <c r="AB944" i="43"/>
  <c r="AB945" i="43"/>
  <c r="AB946" i="43"/>
  <c r="AB947" i="43"/>
  <c r="AB948" i="43"/>
  <c r="AB949" i="43"/>
  <c r="AB950" i="43"/>
  <c r="AB951" i="43"/>
  <c r="AB952" i="43"/>
  <c r="AB953" i="43"/>
  <c r="AB954" i="43"/>
  <c r="AB955" i="43"/>
  <c r="AB956" i="43"/>
  <c r="AB957" i="43"/>
  <c r="AB958" i="43"/>
  <c r="AB959" i="43"/>
  <c r="AB960" i="43"/>
  <c r="AB961" i="43"/>
  <c r="AB962" i="43"/>
  <c r="AB963" i="43"/>
  <c r="AB964" i="43"/>
  <c r="AB965" i="43"/>
  <c r="AB966" i="43"/>
  <c r="AB967" i="43"/>
  <c r="AB968" i="43"/>
  <c r="AB969" i="43"/>
  <c r="AB970" i="43"/>
  <c r="AB971" i="43"/>
  <c r="AB972" i="43"/>
  <c r="AB973" i="43"/>
  <c r="AB974" i="43"/>
  <c r="AB975" i="43"/>
  <c r="AB976" i="43"/>
  <c r="AB977" i="43"/>
  <c r="AB978" i="43"/>
  <c r="AB979" i="43"/>
  <c r="AB980" i="43"/>
  <c r="AB981" i="43"/>
  <c r="AB982" i="43"/>
  <c r="AB983" i="43"/>
  <c r="AB984" i="43"/>
  <c r="AB985" i="43"/>
  <c r="AB986" i="43"/>
  <c r="AB987" i="43"/>
  <c r="AB988" i="43"/>
  <c r="AB989" i="43"/>
  <c r="AB990" i="43"/>
  <c r="AB991" i="43"/>
  <c r="AB992" i="43"/>
  <c r="AB993" i="43"/>
  <c r="AB994" i="43"/>
  <c r="AB995" i="43"/>
  <c r="AB996" i="43"/>
  <c r="AB997" i="43"/>
  <c r="AB998" i="43"/>
  <c r="AB999" i="43"/>
  <c r="AB1000" i="43"/>
  <c r="AB1001" i="43"/>
  <c r="AB1002" i="43"/>
  <c r="AB1003" i="43"/>
  <c r="AB4" i="43"/>
  <c r="AJ7" i="43"/>
  <c r="AJ5" i="43" s="1"/>
  <c r="AJ6" i="43" s="1"/>
  <c r="AJ4" i="43"/>
  <c r="Z5" i="43"/>
  <c r="Z6" i="43"/>
  <c r="Z7" i="43"/>
  <c r="Z8" i="43"/>
  <c r="Z9" i="43"/>
  <c r="Z10" i="43"/>
  <c r="Z11" i="43"/>
  <c r="Z12" i="43"/>
  <c r="Z13" i="43"/>
  <c r="Z14" i="43"/>
  <c r="Z15" i="43"/>
  <c r="Z16" i="43"/>
  <c r="Z17" i="43"/>
  <c r="Z18" i="43"/>
  <c r="Z19" i="43"/>
  <c r="Z20" i="43"/>
  <c r="Z21" i="43"/>
  <c r="Z22" i="43"/>
  <c r="Z23" i="43"/>
  <c r="Z24" i="43"/>
  <c r="Z25" i="43"/>
  <c r="Z26" i="43"/>
  <c r="Z27" i="43"/>
  <c r="Z28" i="43"/>
  <c r="Z29" i="43"/>
  <c r="Z30" i="43"/>
  <c r="Z31" i="43"/>
  <c r="Z32" i="43"/>
  <c r="Z33" i="43"/>
  <c r="Z34" i="43"/>
  <c r="Z35" i="43"/>
  <c r="Z36" i="43"/>
  <c r="Z37" i="43"/>
  <c r="Z38" i="43"/>
  <c r="Z39" i="43"/>
  <c r="Z40" i="43"/>
  <c r="Z41" i="43"/>
  <c r="Z42" i="43"/>
  <c r="Z43" i="43"/>
  <c r="Z44" i="43"/>
  <c r="Z45" i="43"/>
  <c r="Z46" i="43"/>
  <c r="Z47" i="43"/>
  <c r="Z48" i="43"/>
  <c r="Z49" i="43"/>
  <c r="Z50" i="43"/>
  <c r="Z51" i="43"/>
  <c r="Z52" i="43"/>
  <c r="Z53" i="43"/>
  <c r="Z54" i="43"/>
  <c r="Z55" i="43"/>
  <c r="Z56" i="43"/>
  <c r="Z57" i="43"/>
  <c r="Z58" i="43"/>
  <c r="Z59" i="43"/>
  <c r="Z60" i="43"/>
  <c r="Z61" i="43"/>
  <c r="Z62" i="43"/>
  <c r="Z63" i="43"/>
  <c r="Z64" i="43"/>
  <c r="Z65" i="43"/>
  <c r="Z66" i="43"/>
  <c r="Z67" i="43"/>
  <c r="Z68" i="43"/>
  <c r="Z69" i="43"/>
  <c r="Z70" i="43"/>
  <c r="Z71" i="43"/>
  <c r="Z72" i="43"/>
  <c r="Z73" i="43"/>
  <c r="Z74" i="43"/>
  <c r="Z75" i="43"/>
  <c r="Z76" i="43"/>
  <c r="Z77" i="43"/>
  <c r="Z78" i="43"/>
  <c r="Z79" i="43"/>
  <c r="Z80" i="43"/>
  <c r="Z81" i="43"/>
  <c r="Z82" i="43"/>
  <c r="Z83" i="43"/>
  <c r="Z84" i="43"/>
  <c r="Z85" i="43"/>
  <c r="Z86" i="43"/>
  <c r="Z87" i="43"/>
  <c r="Z88" i="43"/>
  <c r="Z89" i="43"/>
  <c r="Z90" i="43"/>
  <c r="Z91" i="43"/>
  <c r="Z92" i="43"/>
  <c r="Z93" i="43"/>
  <c r="Z94" i="43"/>
  <c r="Z95" i="43"/>
  <c r="Z96" i="43"/>
  <c r="Z97" i="43"/>
  <c r="Z98" i="43"/>
  <c r="Z99" i="43"/>
  <c r="Z100" i="43"/>
  <c r="Z101" i="43"/>
  <c r="Z102" i="43"/>
  <c r="Z103" i="43"/>
  <c r="Z104" i="43"/>
  <c r="Z105" i="43"/>
  <c r="Z106" i="43"/>
  <c r="Z107" i="43"/>
  <c r="Z108" i="43"/>
  <c r="Z109" i="43"/>
  <c r="Z110" i="43"/>
  <c r="Z111" i="43"/>
  <c r="Z112" i="43"/>
  <c r="Z113" i="43"/>
  <c r="Z114" i="43"/>
  <c r="Z115" i="43"/>
  <c r="Z116" i="43"/>
  <c r="Z117" i="43"/>
  <c r="Z118" i="43"/>
  <c r="Z119" i="43"/>
  <c r="Z120" i="43"/>
  <c r="Z121" i="43"/>
  <c r="Z122" i="43"/>
  <c r="Z123" i="43"/>
  <c r="Z124" i="43"/>
  <c r="Z125" i="43"/>
  <c r="Z126" i="43"/>
  <c r="Z127" i="43"/>
  <c r="Z128" i="43"/>
  <c r="Z129" i="43"/>
  <c r="Z130" i="43"/>
  <c r="Z131" i="43"/>
  <c r="Z132" i="43"/>
  <c r="Z133" i="43"/>
  <c r="Z134" i="43"/>
  <c r="Z135" i="43"/>
  <c r="Z136" i="43"/>
  <c r="Z137" i="43"/>
  <c r="Z138" i="43"/>
  <c r="Z139" i="43"/>
  <c r="Z140" i="43"/>
  <c r="Z141" i="43"/>
  <c r="Z142" i="43"/>
  <c r="Z143" i="43"/>
  <c r="Z144" i="43"/>
  <c r="Z145" i="43"/>
  <c r="Z146" i="43"/>
  <c r="Z147" i="43"/>
  <c r="Z148" i="43"/>
  <c r="Z149" i="43"/>
  <c r="Z150" i="43"/>
  <c r="Z151" i="43"/>
  <c r="Z152" i="43"/>
  <c r="Z153" i="43"/>
  <c r="Z154" i="43"/>
  <c r="Z155" i="43"/>
  <c r="Z156" i="43"/>
  <c r="Z157" i="43"/>
  <c r="Z158" i="43"/>
  <c r="Z159" i="43"/>
  <c r="Z160" i="43"/>
  <c r="Z161" i="43"/>
  <c r="Z162" i="43"/>
  <c r="Z163" i="43"/>
  <c r="Z164" i="43"/>
  <c r="Z165" i="43"/>
  <c r="Z166" i="43"/>
  <c r="Z167" i="43"/>
  <c r="Z168" i="43"/>
  <c r="Z169" i="43"/>
  <c r="Z170" i="43"/>
  <c r="Z171" i="43"/>
  <c r="Z172" i="43"/>
  <c r="Z173" i="43"/>
  <c r="Z174" i="43"/>
  <c r="Z175" i="43"/>
  <c r="Z176" i="43"/>
  <c r="Z177" i="43"/>
  <c r="Z178" i="43"/>
  <c r="Z179" i="43"/>
  <c r="Z180" i="43"/>
  <c r="Z181" i="43"/>
  <c r="Z182" i="43"/>
  <c r="Z183" i="43"/>
  <c r="Z184" i="43"/>
  <c r="Z185" i="43"/>
  <c r="Z186" i="43"/>
  <c r="Z187" i="43"/>
  <c r="Z188" i="43"/>
  <c r="Z189" i="43"/>
  <c r="Z190" i="43"/>
  <c r="Z191" i="43"/>
  <c r="Z192" i="43"/>
  <c r="Z193" i="43"/>
  <c r="Z194" i="43"/>
  <c r="Z195" i="43"/>
  <c r="Z196" i="43"/>
  <c r="Z197" i="43"/>
  <c r="Z198" i="43"/>
  <c r="Z199" i="43"/>
  <c r="Z200" i="43"/>
  <c r="Z201" i="43"/>
  <c r="Z202" i="43"/>
  <c r="Z203" i="43"/>
  <c r="Z204" i="43"/>
  <c r="Z205" i="43"/>
  <c r="Z206" i="43"/>
  <c r="Z207" i="43"/>
  <c r="Z208" i="43"/>
  <c r="Z209" i="43"/>
  <c r="Z210" i="43"/>
  <c r="Z211" i="43"/>
  <c r="Z212" i="43"/>
  <c r="Z213" i="43"/>
  <c r="Z214" i="43"/>
  <c r="Z215" i="43"/>
  <c r="Z216" i="43"/>
  <c r="Z217" i="43"/>
  <c r="Z218" i="43"/>
  <c r="Z219" i="43"/>
  <c r="Z220" i="43"/>
  <c r="Z221" i="43"/>
  <c r="Z222" i="43"/>
  <c r="Z223" i="43"/>
  <c r="Z224" i="43"/>
  <c r="Z225" i="43"/>
  <c r="Z226" i="43"/>
  <c r="Z227" i="43"/>
  <c r="Z228" i="43"/>
  <c r="Z229" i="43"/>
  <c r="Z230" i="43"/>
  <c r="Z231" i="43"/>
  <c r="Z232" i="43"/>
  <c r="Z233" i="43"/>
  <c r="Z234" i="43"/>
  <c r="Z235" i="43"/>
  <c r="Z236" i="43"/>
  <c r="Z237" i="43"/>
  <c r="Z238" i="43"/>
  <c r="Z239" i="43"/>
  <c r="Z240" i="43"/>
  <c r="Z241" i="43"/>
  <c r="Z242" i="43"/>
  <c r="Z243" i="43"/>
  <c r="Z244" i="43"/>
  <c r="Z245" i="43"/>
  <c r="Z246" i="43"/>
  <c r="Z247" i="43"/>
  <c r="Z248" i="43"/>
  <c r="Z249" i="43"/>
  <c r="Z250" i="43"/>
  <c r="Z251" i="43"/>
  <c r="Z252" i="43"/>
  <c r="Z253" i="43"/>
  <c r="Z254" i="43"/>
  <c r="Z255" i="43"/>
  <c r="Z256" i="43"/>
  <c r="Z257" i="43"/>
  <c r="Z258" i="43"/>
  <c r="Z259" i="43"/>
  <c r="Z260" i="43"/>
  <c r="Z261" i="43"/>
  <c r="Z262" i="43"/>
  <c r="Z263" i="43"/>
  <c r="Z264" i="43"/>
  <c r="Z265" i="43"/>
  <c r="Z266" i="43"/>
  <c r="Z267" i="43"/>
  <c r="Z268" i="43"/>
  <c r="Z269" i="43"/>
  <c r="Z270" i="43"/>
  <c r="Z271" i="43"/>
  <c r="Z272" i="43"/>
  <c r="Z273" i="43"/>
  <c r="Z274" i="43"/>
  <c r="Z275" i="43"/>
  <c r="Z276" i="43"/>
  <c r="Z277" i="43"/>
  <c r="Z278" i="43"/>
  <c r="Z279" i="43"/>
  <c r="Z280" i="43"/>
  <c r="Z281" i="43"/>
  <c r="Z282" i="43"/>
  <c r="Z283" i="43"/>
  <c r="Z284" i="43"/>
  <c r="Z285" i="43"/>
  <c r="Z286" i="43"/>
  <c r="Z287" i="43"/>
  <c r="Z288" i="43"/>
  <c r="Z289" i="43"/>
  <c r="Z290" i="43"/>
  <c r="Z291" i="43"/>
  <c r="Z292" i="43"/>
  <c r="Z293" i="43"/>
  <c r="Z294" i="43"/>
  <c r="Z295" i="43"/>
  <c r="Z296" i="43"/>
  <c r="Z297" i="43"/>
  <c r="Z298" i="43"/>
  <c r="Z299" i="43"/>
  <c r="Z300" i="43"/>
  <c r="Z301" i="43"/>
  <c r="Z302" i="43"/>
  <c r="Z303" i="43"/>
  <c r="Z304" i="43"/>
  <c r="Z305" i="43"/>
  <c r="Z306" i="43"/>
  <c r="Z307" i="43"/>
  <c r="Z308" i="43"/>
  <c r="Z309" i="43"/>
  <c r="Z310" i="43"/>
  <c r="Z311" i="43"/>
  <c r="Z312" i="43"/>
  <c r="Z313" i="43"/>
  <c r="Z314" i="43"/>
  <c r="Z315" i="43"/>
  <c r="Z316" i="43"/>
  <c r="Z317" i="43"/>
  <c r="Z318" i="43"/>
  <c r="Z319" i="43"/>
  <c r="Z320" i="43"/>
  <c r="Z321" i="43"/>
  <c r="Z322" i="43"/>
  <c r="Z323" i="43"/>
  <c r="Z324" i="43"/>
  <c r="Z325" i="43"/>
  <c r="Z326" i="43"/>
  <c r="Z327" i="43"/>
  <c r="Z328" i="43"/>
  <c r="Z329" i="43"/>
  <c r="Z330" i="43"/>
  <c r="Z331" i="43"/>
  <c r="Z332" i="43"/>
  <c r="Z333" i="43"/>
  <c r="Z334" i="43"/>
  <c r="Z335" i="43"/>
  <c r="Z336" i="43"/>
  <c r="Z337" i="43"/>
  <c r="Z338" i="43"/>
  <c r="Z339" i="43"/>
  <c r="Z340" i="43"/>
  <c r="Z341" i="43"/>
  <c r="Z342" i="43"/>
  <c r="Z343" i="43"/>
  <c r="Z344" i="43"/>
  <c r="Z345" i="43"/>
  <c r="Z346" i="43"/>
  <c r="Z347" i="43"/>
  <c r="Z348" i="43"/>
  <c r="Z349" i="43"/>
  <c r="Z350" i="43"/>
  <c r="Z351" i="43"/>
  <c r="Z352" i="43"/>
  <c r="Z353" i="43"/>
  <c r="Z354" i="43"/>
  <c r="Z355" i="43"/>
  <c r="Z356" i="43"/>
  <c r="Z357" i="43"/>
  <c r="Z358" i="43"/>
  <c r="Z359" i="43"/>
  <c r="Z360" i="43"/>
  <c r="Z361" i="43"/>
  <c r="Z362" i="43"/>
  <c r="Z363" i="43"/>
  <c r="Z364" i="43"/>
  <c r="Z365" i="43"/>
  <c r="Z366" i="43"/>
  <c r="Z367" i="43"/>
  <c r="Z368" i="43"/>
  <c r="Z369" i="43"/>
  <c r="Z370" i="43"/>
  <c r="Z371" i="43"/>
  <c r="Z372" i="43"/>
  <c r="Z373" i="43"/>
  <c r="Z374" i="43"/>
  <c r="Z375" i="43"/>
  <c r="Z376" i="43"/>
  <c r="Z377" i="43"/>
  <c r="Z378" i="43"/>
  <c r="Z379" i="43"/>
  <c r="Z380" i="43"/>
  <c r="Z381" i="43"/>
  <c r="Z382" i="43"/>
  <c r="Z383" i="43"/>
  <c r="Z384" i="43"/>
  <c r="Z385" i="43"/>
  <c r="Z386" i="43"/>
  <c r="Z387" i="43"/>
  <c r="Z388" i="43"/>
  <c r="Z389" i="43"/>
  <c r="Z390" i="43"/>
  <c r="Z391" i="43"/>
  <c r="Z392" i="43"/>
  <c r="Z393" i="43"/>
  <c r="Z394" i="43"/>
  <c r="Z395" i="43"/>
  <c r="Z396" i="43"/>
  <c r="Z397" i="43"/>
  <c r="Z398" i="43"/>
  <c r="Z399" i="43"/>
  <c r="Z400" i="43"/>
  <c r="Z401" i="43"/>
  <c r="Z402" i="43"/>
  <c r="Z403" i="43"/>
  <c r="Z404" i="43"/>
  <c r="Z405" i="43"/>
  <c r="Z406" i="43"/>
  <c r="Z407" i="43"/>
  <c r="Z408" i="43"/>
  <c r="Z409" i="43"/>
  <c r="Z410" i="43"/>
  <c r="Z411" i="43"/>
  <c r="Z412" i="43"/>
  <c r="Z413" i="43"/>
  <c r="Z414" i="43"/>
  <c r="Z415" i="43"/>
  <c r="Z416" i="43"/>
  <c r="Z417" i="43"/>
  <c r="Z418" i="43"/>
  <c r="Z419" i="43"/>
  <c r="Z420" i="43"/>
  <c r="Z421" i="43"/>
  <c r="Z422" i="43"/>
  <c r="Z423" i="43"/>
  <c r="Z424" i="43"/>
  <c r="Z425" i="43"/>
  <c r="Z426" i="43"/>
  <c r="Z427" i="43"/>
  <c r="Z428" i="43"/>
  <c r="Z429" i="43"/>
  <c r="Z430" i="43"/>
  <c r="Z431" i="43"/>
  <c r="Z432" i="43"/>
  <c r="Z433" i="43"/>
  <c r="Z434" i="43"/>
  <c r="Z435" i="43"/>
  <c r="Z436" i="43"/>
  <c r="Z437" i="43"/>
  <c r="Z438" i="43"/>
  <c r="Z439" i="43"/>
  <c r="Z440" i="43"/>
  <c r="Z441" i="43"/>
  <c r="Z442" i="43"/>
  <c r="Z443" i="43"/>
  <c r="Z444" i="43"/>
  <c r="Z445" i="43"/>
  <c r="Z446" i="43"/>
  <c r="Z447" i="43"/>
  <c r="Z448" i="43"/>
  <c r="Z449" i="43"/>
  <c r="Z450" i="43"/>
  <c r="Z451" i="43"/>
  <c r="Z452" i="43"/>
  <c r="Z453" i="43"/>
  <c r="Z454" i="43"/>
  <c r="Z455" i="43"/>
  <c r="Z456" i="43"/>
  <c r="Z457" i="43"/>
  <c r="Z458" i="43"/>
  <c r="Z459" i="43"/>
  <c r="Z460" i="43"/>
  <c r="Z461" i="43"/>
  <c r="Z462" i="43"/>
  <c r="Z463" i="43"/>
  <c r="Z464" i="43"/>
  <c r="Z465" i="43"/>
  <c r="Z466" i="43"/>
  <c r="Z467" i="43"/>
  <c r="Z468" i="43"/>
  <c r="Z469" i="43"/>
  <c r="Z470" i="43"/>
  <c r="Z471" i="43"/>
  <c r="Z472" i="43"/>
  <c r="Z473" i="43"/>
  <c r="Z474" i="43"/>
  <c r="Z475" i="43"/>
  <c r="Z476" i="43"/>
  <c r="Z477" i="43"/>
  <c r="Z478" i="43"/>
  <c r="Z479" i="43"/>
  <c r="Z480" i="43"/>
  <c r="Z481" i="43"/>
  <c r="Z482" i="43"/>
  <c r="Z483" i="43"/>
  <c r="Z484" i="43"/>
  <c r="Z485" i="43"/>
  <c r="Z486" i="43"/>
  <c r="Z487" i="43"/>
  <c r="Z488" i="43"/>
  <c r="Z489" i="43"/>
  <c r="Z490" i="43"/>
  <c r="Z491" i="43"/>
  <c r="Z492" i="43"/>
  <c r="Z493" i="43"/>
  <c r="Z494" i="43"/>
  <c r="Z495" i="43"/>
  <c r="Z496" i="43"/>
  <c r="Z497" i="43"/>
  <c r="Z498" i="43"/>
  <c r="Z499" i="43"/>
  <c r="Z500" i="43"/>
  <c r="Z501" i="43"/>
  <c r="Z502" i="43"/>
  <c r="Z503" i="43"/>
  <c r="Z504" i="43"/>
  <c r="Z505" i="43"/>
  <c r="Z506" i="43"/>
  <c r="Z507" i="43"/>
  <c r="Z508" i="43"/>
  <c r="Z509" i="43"/>
  <c r="Z510" i="43"/>
  <c r="Z511" i="43"/>
  <c r="Z512" i="43"/>
  <c r="Z513" i="43"/>
  <c r="Z514" i="43"/>
  <c r="Z515" i="43"/>
  <c r="Z516" i="43"/>
  <c r="Z517" i="43"/>
  <c r="Z518" i="43"/>
  <c r="Z519" i="43"/>
  <c r="Z520" i="43"/>
  <c r="Z521" i="43"/>
  <c r="Z522" i="43"/>
  <c r="Z523" i="43"/>
  <c r="Z524" i="43"/>
  <c r="Z525" i="43"/>
  <c r="Z526" i="43"/>
  <c r="Z527" i="43"/>
  <c r="Z528" i="43"/>
  <c r="Z529" i="43"/>
  <c r="Z530" i="43"/>
  <c r="Z531" i="43"/>
  <c r="Z532" i="43"/>
  <c r="Z533" i="43"/>
  <c r="Z534" i="43"/>
  <c r="Z535" i="43"/>
  <c r="Z536" i="43"/>
  <c r="Z537" i="43"/>
  <c r="Z538" i="43"/>
  <c r="Z539" i="43"/>
  <c r="Z540" i="43"/>
  <c r="Z541" i="43"/>
  <c r="Z542" i="43"/>
  <c r="Z543" i="43"/>
  <c r="Z544" i="43"/>
  <c r="Z545" i="43"/>
  <c r="Z546" i="43"/>
  <c r="Z547" i="43"/>
  <c r="Z548" i="43"/>
  <c r="Z549" i="43"/>
  <c r="Z550" i="43"/>
  <c r="Z551" i="43"/>
  <c r="Z552" i="43"/>
  <c r="Z553" i="43"/>
  <c r="Z554" i="43"/>
  <c r="Z555" i="43"/>
  <c r="Z556" i="43"/>
  <c r="Z557" i="43"/>
  <c r="Z558" i="43"/>
  <c r="Z559" i="43"/>
  <c r="Z560" i="43"/>
  <c r="Z561" i="43"/>
  <c r="Z562" i="43"/>
  <c r="Z563" i="43"/>
  <c r="Z564" i="43"/>
  <c r="Z565" i="43"/>
  <c r="Z566" i="43"/>
  <c r="Z567" i="43"/>
  <c r="Z568" i="43"/>
  <c r="Z569" i="43"/>
  <c r="Z570" i="43"/>
  <c r="Z571" i="43"/>
  <c r="Z572" i="43"/>
  <c r="Z573" i="43"/>
  <c r="Z574" i="43"/>
  <c r="Z575" i="43"/>
  <c r="Z576" i="43"/>
  <c r="Z577" i="43"/>
  <c r="Z578" i="43"/>
  <c r="Z579" i="43"/>
  <c r="Z580" i="43"/>
  <c r="Z581" i="43"/>
  <c r="Z582" i="43"/>
  <c r="Z583" i="43"/>
  <c r="Z584" i="43"/>
  <c r="Z585" i="43"/>
  <c r="Z586" i="43"/>
  <c r="Z587" i="43"/>
  <c r="Z588" i="43"/>
  <c r="Z589" i="43"/>
  <c r="Z590" i="43"/>
  <c r="Z591" i="43"/>
  <c r="Z592" i="43"/>
  <c r="Z593" i="43"/>
  <c r="Z594" i="43"/>
  <c r="Z595" i="43"/>
  <c r="Z596" i="43"/>
  <c r="Z597" i="43"/>
  <c r="Z598" i="43"/>
  <c r="Z599" i="43"/>
  <c r="Z600" i="43"/>
  <c r="Z601" i="43"/>
  <c r="Z602" i="43"/>
  <c r="Z603" i="43"/>
  <c r="Z604" i="43"/>
  <c r="Z605" i="43"/>
  <c r="Z606" i="43"/>
  <c r="Z607" i="43"/>
  <c r="Z608" i="43"/>
  <c r="Z609" i="43"/>
  <c r="Z610" i="43"/>
  <c r="Z611" i="43"/>
  <c r="Z612" i="43"/>
  <c r="Z613" i="43"/>
  <c r="Z614" i="43"/>
  <c r="Z615" i="43"/>
  <c r="Z616" i="43"/>
  <c r="Z617" i="43"/>
  <c r="Z618" i="43"/>
  <c r="Z619" i="43"/>
  <c r="Z620" i="43"/>
  <c r="Z621" i="43"/>
  <c r="Z622" i="43"/>
  <c r="Z623" i="43"/>
  <c r="Z624" i="43"/>
  <c r="Z625" i="43"/>
  <c r="Z626" i="43"/>
  <c r="Z627" i="43"/>
  <c r="Z628" i="43"/>
  <c r="Z629" i="43"/>
  <c r="Z630" i="43"/>
  <c r="Z631" i="43"/>
  <c r="Z632" i="43"/>
  <c r="Z633" i="43"/>
  <c r="Z634" i="43"/>
  <c r="Z635" i="43"/>
  <c r="Z636" i="43"/>
  <c r="Z637" i="43"/>
  <c r="Z638" i="43"/>
  <c r="Z639" i="43"/>
  <c r="Z640" i="43"/>
  <c r="Z641" i="43"/>
  <c r="Z642" i="43"/>
  <c r="Z643" i="43"/>
  <c r="Z644" i="43"/>
  <c r="Z645" i="43"/>
  <c r="Z646" i="43"/>
  <c r="Z647" i="43"/>
  <c r="Z648" i="43"/>
  <c r="Z649" i="43"/>
  <c r="Z650" i="43"/>
  <c r="Z651" i="43"/>
  <c r="Z652" i="43"/>
  <c r="Z653" i="43"/>
  <c r="Z654" i="43"/>
  <c r="Z655" i="43"/>
  <c r="Z656" i="43"/>
  <c r="Z657" i="43"/>
  <c r="Z658" i="43"/>
  <c r="Z659" i="43"/>
  <c r="Z660" i="43"/>
  <c r="Z661" i="43"/>
  <c r="Z662" i="43"/>
  <c r="Z663" i="43"/>
  <c r="Z664" i="43"/>
  <c r="Z665" i="43"/>
  <c r="Z666" i="43"/>
  <c r="Z667" i="43"/>
  <c r="Z668" i="43"/>
  <c r="Z669" i="43"/>
  <c r="Z670" i="43"/>
  <c r="Z671" i="43"/>
  <c r="Z672" i="43"/>
  <c r="Z673" i="43"/>
  <c r="Z674" i="43"/>
  <c r="Z675" i="43"/>
  <c r="Z676" i="43"/>
  <c r="Z677" i="43"/>
  <c r="Z678" i="43"/>
  <c r="Z679" i="43"/>
  <c r="Z680" i="43"/>
  <c r="Z681" i="43"/>
  <c r="Z682" i="43"/>
  <c r="Z683" i="43"/>
  <c r="Z684" i="43"/>
  <c r="Z685" i="43"/>
  <c r="Z686" i="43"/>
  <c r="Z687" i="43"/>
  <c r="Z688" i="43"/>
  <c r="Z689" i="43"/>
  <c r="Z690" i="43"/>
  <c r="Z691" i="43"/>
  <c r="Z692" i="43"/>
  <c r="Z693" i="43"/>
  <c r="Z694" i="43"/>
  <c r="Z695" i="43"/>
  <c r="Z696" i="43"/>
  <c r="Z697" i="43"/>
  <c r="Z698" i="43"/>
  <c r="Z699" i="43"/>
  <c r="Z700" i="43"/>
  <c r="Z701" i="43"/>
  <c r="Z702" i="43"/>
  <c r="Z703" i="43"/>
  <c r="Z704" i="43"/>
  <c r="Z705" i="43"/>
  <c r="Z706" i="43"/>
  <c r="Z707" i="43"/>
  <c r="Z708" i="43"/>
  <c r="Z709" i="43"/>
  <c r="Z710" i="43"/>
  <c r="Z711" i="43"/>
  <c r="Z712" i="43"/>
  <c r="Z713" i="43"/>
  <c r="Z714" i="43"/>
  <c r="Z715" i="43"/>
  <c r="Z716" i="43"/>
  <c r="Z717" i="43"/>
  <c r="Z718" i="43"/>
  <c r="Z719" i="43"/>
  <c r="Z720" i="43"/>
  <c r="Z721" i="43"/>
  <c r="Z722" i="43"/>
  <c r="Z723" i="43"/>
  <c r="Z724" i="43"/>
  <c r="Z725" i="43"/>
  <c r="Z726" i="43"/>
  <c r="Z727" i="43"/>
  <c r="Z728" i="43"/>
  <c r="Z729" i="43"/>
  <c r="Z730" i="43"/>
  <c r="Z731" i="43"/>
  <c r="Z732" i="43"/>
  <c r="Z733" i="43"/>
  <c r="Z734" i="43"/>
  <c r="Z735" i="43"/>
  <c r="Z736" i="43"/>
  <c r="Z737" i="43"/>
  <c r="Z738" i="43"/>
  <c r="Z739" i="43"/>
  <c r="Z740" i="43"/>
  <c r="Z741" i="43"/>
  <c r="Z742" i="43"/>
  <c r="Z743" i="43"/>
  <c r="Z744" i="43"/>
  <c r="Z745" i="43"/>
  <c r="Z746" i="43"/>
  <c r="Z747" i="43"/>
  <c r="Z748" i="43"/>
  <c r="Z749" i="43"/>
  <c r="Z750" i="43"/>
  <c r="Z751" i="43"/>
  <c r="Z752" i="43"/>
  <c r="Z753" i="43"/>
  <c r="Z754" i="43"/>
  <c r="Z755" i="43"/>
  <c r="Z756" i="43"/>
  <c r="Z757" i="43"/>
  <c r="Z758" i="43"/>
  <c r="Z759" i="43"/>
  <c r="Z760" i="43"/>
  <c r="Z761" i="43"/>
  <c r="Z762" i="43"/>
  <c r="Z763" i="43"/>
  <c r="Z764" i="43"/>
  <c r="Z765" i="43"/>
  <c r="Z766" i="43"/>
  <c r="Z767" i="43"/>
  <c r="Z768" i="43"/>
  <c r="Z769" i="43"/>
  <c r="Z770" i="43"/>
  <c r="Z771" i="43"/>
  <c r="Z772" i="43"/>
  <c r="Z773" i="43"/>
  <c r="Z774" i="43"/>
  <c r="Z775" i="43"/>
  <c r="Z776" i="43"/>
  <c r="Z777" i="43"/>
  <c r="Z778" i="43"/>
  <c r="Z779" i="43"/>
  <c r="Z780" i="43"/>
  <c r="Z781" i="43"/>
  <c r="Z782" i="43"/>
  <c r="Z783" i="43"/>
  <c r="Z784" i="43"/>
  <c r="Z785" i="43"/>
  <c r="Z786" i="43"/>
  <c r="Z787" i="43"/>
  <c r="Z788" i="43"/>
  <c r="Z789" i="43"/>
  <c r="Z790" i="43"/>
  <c r="Z791" i="43"/>
  <c r="Z792" i="43"/>
  <c r="Z793" i="43"/>
  <c r="Z794" i="43"/>
  <c r="Z795" i="43"/>
  <c r="Z796" i="43"/>
  <c r="Z797" i="43"/>
  <c r="Z798" i="43"/>
  <c r="Z799" i="43"/>
  <c r="Z800" i="43"/>
  <c r="Z801" i="43"/>
  <c r="Z802" i="43"/>
  <c r="Z803" i="43"/>
  <c r="Z804" i="43"/>
  <c r="Z805" i="43"/>
  <c r="Z806" i="43"/>
  <c r="Z807" i="43"/>
  <c r="Z808" i="43"/>
  <c r="Z809" i="43"/>
  <c r="Z810" i="43"/>
  <c r="Z811" i="43"/>
  <c r="Z812" i="43"/>
  <c r="Z813" i="43"/>
  <c r="Z814" i="43"/>
  <c r="Z815" i="43"/>
  <c r="Z816" i="43"/>
  <c r="Z817" i="43"/>
  <c r="Z818" i="43"/>
  <c r="Z819" i="43"/>
  <c r="Z820" i="43"/>
  <c r="Z821" i="43"/>
  <c r="Z822" i="43"/>
  <c r="Z823" i="43"/>
  <c r="Z824" i="43"/>
  <c r="Z825" i="43"/>
  <c r="Z826" i="43"/>
  <c r="Z827" i="43"/>
  <c r="Z828" i="43"/>
  <c r="Z829" i="43"/>
  <c r="Z830" i="43"/>
  <c r="Z831" i="43"/>
  <c r="Z832" i="43"/>
  <c r="Z833" i="43"/>
  <c r="Z834" i="43"/>
  <c r="Z835" i="43"/>
  <c r="Z836" i="43"/>
  <c r="Z837" i="43"/>
  <c r="Z838" i="43"/>
  <c r="Z839" i="43"/>
  <c r="Z840" i="43"/>
  <c r="Z841" i="43"/>
  <c r="Z842" i="43"/>
  <c r="Z843" i="43"/>
  <c r="Z844" i="43"/>
  <c r="Z845" i="43"/>
  <c r="Z846" i="43"/>
  <c r="Z847" i="43"/>
  <c r="Z848" i="43"/>
  <c r="Z849" i="43"/>
  <c r="Z850" i="43"/>
  <c r="Z851" i="43"/>
  <c r="Z852" i="43"/>
  <c r="Z853" i="43"/>
  <c r="Z854" i="43"/>
  <c r="Z855" i="43"/>
  <c r="Z856" i="43"/>
  <c r="Z857" i="43"/>
  <c r="Z858" i="43"/>
  <c r="Z859" i="43"/>
  <c r="Z860" i="43"/>
  <c r="Z861" i="43"/>
  <c r="Z862" i="43"/>
  <c r="Z863" i="43"/>
  <c r="Z864" i="43"/>
  <c r="Z865" i="43"/>
  <c r="Z866" i="43"/>
  <c r="Z867" i="43"/>
  <c r="Z868" i="43"/>
  <c r="Z869" i="43"/>
  <c r="Z870" i="43"/>
  <c r="Z871" i="43"/>
  <c r="Z872" i="43"/>
  <c r="Z873" i="43"/>
  <c r="Z874" i="43"/>
  <c r="Z875" i="43"/>
  <c r="Z876" i="43"/>
  <c r="Z877" i="43"/>
  <c r="Z878" i="43"/>
  <c r="Z879" i="43"/>
  <c r="Z880" i="43"/>
  <c r="Z881" i="43"/>
  <c r="Z882" i="43"/>
  <c r="Z883" i="43"/>
  <c r="Z884" i="43"/>
  <c r="Z885" i="43"/>
  <c r="Z886" i="43"/>
  <c r="Z887" i="43"/>
  <c r="Z888" i="43"/>
  <c r="Z889" i="43"/>
  <c r="Z890" i="43"/>
  <c r="Z891" i="43"/>
  <c r="Z892" i="43"/>
  <c r="Z893" i="43"/>
  <c r="Z894" i="43"/>
  <c r="Z895" i="43"/>
  <c r="Z896" i="43"/>
  <c r="Z897" i="43"/>
  <c r="Z898" i="43"/>
  <c r="Z899" i="43"/>
  <c r="Z900" i="43"/>
  <c r="Z901" i="43"/>
  <c r="Z902" i="43"/>
  <c r="Z903" i="43"/>
  <c r="Z904" i="43"/>
  <c r="Z905" i="43"/>
  <c r="Z906" i="43"/>
  <c r="Z907" i="43"/>
  <c r="Z908" i="43"/>
  <c r="Z909" i="43"/>
  <c r="Z910" i="43"/>
  <c r="Z911" i="43"/>
  <c r="Z912" i="43"/>
  <c r="Z913" i="43"/>
  <c r="Z914" i="43"/>
  <c r="Z915" i="43"/>
  <c r="Z916" i="43"/>
  <c r="Z917" i="43"/>
  <c r="Z918" i="43"/>
  <c r="Z919" i="43"/>
  <c r="Z920" i="43"/>
  <c r="Z921" i="43"/>
  <c r="Z922" i="43"/>
  <c r="Z923" i="43"/>
  <c r="Z924" i="43"/>
  <c r="Z925" i="43"/>
  <c r="Z926" i="43"/>
  <c r="Z927" i="43"/>
  <c r="Z928" i="43"/>
  <c r="Z929" i="43"/>
  <c r="Z930" i="43"/>
  <c r="Z931" i="43"/>
  <c r="Z932" i="43"/>
  <c r="Z933" i="43"/>
  <c r="Z934" i="43"/>
  <c r="Z935" i="43"/>
  <c r="Z936" i="43"/>
  <c r="Z937" i="43"/>
  <c r="Z938" i="43"/>
  <c r="Z939" i="43"/>
  <c r="Z940" i="43"/>
  <c r="Z941" i="43"/>
  <c r="Z942" i="43"/>
  <c r="Z943" i="43"/>
  <c r="Z944" i="43"/>
  <c r="Z945" i="43"/>
  <c r="Z946" i="43"/>
  <c r="Z947" i="43"/>
  <c r="Z948" i="43"/>
  <c r="Z949" i="43"/>
  <c r="Z950" i="43"/>
  <c r="Z951" i="43"/>
  <c r="Z952" i="43"/>
  <c r="Z953" i="43"/>
  <c r="Z954" i="43"/>
  <c r="Z955" i="43"/>
  <c r="Z956" i="43"/>
  <c r="Z957" i="43"/>
  <c r="Z958" i="43"/>
  <c r="Z959" i="43"/>
  <c r="Z960" i="43"/>
  <c r="Z961" i="43"/>
  <c r="Z962" i="43"/>
  <c r="Z963" i="43"/>
  <c r="Z964" i="43"/>
  <c r="Z965" i="43"/>
  <c r="Z966" i="43"/>
  <c r="Z967" i="43"/>
  <c r="Z968" i="43"/>
  <c r="Z969" i="43"/>
  <c r="Z970" i="43"/>
  <c r="Z971" i="43"/>
  <c r="Z972" i="43"/>
  <c r="Z973" i="43"/>
  <c r="Z974" i="43"/>
  <c r="Z975" i="43"/>
  <c r="Z976" i="43"/>
  <c r="Z977" i="43"/>
  <c r="Z978" i="43"/>
  <c r="Z979" i="43"/>
  <c r="Z980" i="43"/>
  <c r="Z981" i="43"/>
  <c r="Z982" i="43"/>
  <c r="Z983" i="43"/>
  <c r="Z984" i="43"/>
  <c r="Z985" i="43"/>
  <c r="Z986" i="43"/>
  <c r="Z987" i="43"/>
  <c r="Z988" i="43"/>
  <c r="Z989" i="43"/>
  <c r="Z990" i="43"/>
  <c r="Z991" i="43"/>
  <c r="Z992" i="43"/>
  <c r="Z993" i="43"/>
  <c r="Z994" i="43"/>
  <c r="Z995" i="43"/>
  <c r="Z996" i="43"/>
  <c r="Z997" i="43"/>
  <c r="Z998" i="43"/>
  <c r="Z999" i="43"/>
  <c r="Z1000" i="43"/>
  <c r="Z1001" i="43"/>
  <c r="Z1002" i="43"/>
  <c r="Z1003" i="43"/>
  <c r="Z4" i="43"/>
  <c r="Y4" i="43" a="1"/>
  <c r="Y4" i="43" s="1"/>
  <c r="Y6" i="43"/>
  <c r="Y7" i="43"/>
  <c r="Y10" i="43"/>
  <c r="Y11" i="43"/>
  <c r="Y14" i="43"/>
  <c r="Y15" i="43"/>
  <c r="Y18" i="43"/>
  <c r="Y19" i="43"/>
  <c r="Y22" i="43"/>
  <c r="Y23" i="43"/>
  <c r="Y26" i="43"/>
  <c r="Y27" i="43"/>
  <c r="Y30" i="43"/>
  <c r="Y31" i="43"/>
  <c r="Y34" i="43"/>
  <c r="Y35" i="43"/>
  <c r="Y38" i="43"/>
  <c r="Y39" i="43"/>
  <c r="Y42" i="43"/>
  <c r="Y43" i="43"/>
  <c r="Y46" i="43"/>
  <c r="Y47" i="43"/>
  <c r="Y50" i="43"/>
  <c r="Y51" i="43"/>
  <c r="Y54" i="43"/>
  <c r="Y55" i="43"/>
  <c r="Y58" i="43"/>
  <c r="Y59" i="43"/>
  <c r="Y62" i="43"/>
  <c r="Y63" i="43"/>
  <c r="Y66" i="43"/>
  <c r="Y67" i="43"/>
  <c r="Y70" i="43"/>
  <c r="Y71" i="43"/>
  <c r="Y74" i="43"/>
  <c r="Y75" i="43"/>
  <c r="Y78" i="43"/>
  <c r="Y79" i="43"/>
  <c r="Y82" i="43"/>
  <c r="Y83" i="43"/>
  <c r="Y86" i="43"/>
  <c r="Y87" i="43"/>
  <c r="Y90" i="43"/>
  <c r="Y91" i="43"/>
  <c r="Y94" i="43"/>
  <c r="Y95" i="43"/>
  <c r="Y98" i="43"/>
  <c r="Y99" i="43"/>
  <c r="Y102" i="43"/>
  <c r="Y103" i="43"/>
  <c r="Y106" i="43"/>
  <c r="Y107" i="43"/>
  <c r="Y110" i="43"/>
  <c r="Y111" i="43"/>
  <c r="Y114" i="43"/>
  <c r="Y115" i="43"/>
  <c r="Y118" i="43"/>
  <c r="Y119" i="43"/>
  <c r="Y122" i="43"/>
  <c r="Y123" i="43"/>
  <c r="Y126" i="43"/>
  <c r="Y127" i="43"/>
  <c r="Y130" i="43"/>
  <c r="Y131" i="43"/>
  <c r="Y134" i="43"/>
  <c r="Y135" i="43"/>
  <c r="Y138" i="43"/>
  <c r="Y139" i="43"/>
  <c r="Y142" i="43"/>
  <c r="Y143" i="43"/>
  <c r="Y146" i="43"/>
  <c r="Y147" i="43"/>
  <c r="Y150" i="43"/>
  <c r="Y151" i="43"/>
  <c r="Y154" i="43"/>
  <c r="Y155" i="43"/>
  <c r="Y158" i="43"/>
  <c r="Y159" i="43"/>
  <c r="Y162" i="43"/>
  <c r="Y163" i="43"/>
  <c r="Y166" i="43"/>
  <c r="Y167" i="43"/>
  <c r="Y170" i="43"/>
  <c r="Y171" i="43"/>
  <c r="Y174" i="43"/>
  <c r="Y175" i="43"/>
  <c r="Y178" i="43"/>
  <c r="Y179" i="43"/>
  <c r="Y182" i="43"/>
  <c r="Y183" i="43"/>
  <c r="Y186" i="43"/>
  <c r="Y187" i="43"/>
  <c r="Y190" i="43"/>
  <c r="Y191" i="43"/>
  <c r="Y194" i="43"/>
  <c r="Y195" i="43"/>
  <c r="Y198" i="43"/>
  <c r="Y199" i="43"/>
  <c r="Y202" i="43"/>
  <c r="Y203" i="43"/>
  <c r="Y206" i="43"/>
  <c r="Y207" i="43"/>
  <c r="Y210" i="43"/>
  <c r="Y211" i="43"/>
  <c r="Y214" i="43"/>
  <c r="Y215" i="43"/>
  <c r="Y218" i="43"/>
  <c r="Y219" i="43"/>
  <c r="Y222" i="43"/>
  <c r="Y223" i="43"/>
  <c r="Y226" i="43"/>
  <c r="Y227" i="43"/>
  <c r="Y230" i="43"/>
  <c r="Y231" i="43"/>
  <c r="Y234" i="43"/>
  <c r="Y235" i="43"/>
  <c r="Y238" i="43"/>
  <c r="Y239" i="43"/>
  <c r="Y242" i="43"/>
  <c r="Y243" i="43"/>
  <c r="Y246" i="43"/>
  <c r="Y247" i="43"/>
  <c r="Y250" i="43"/>
  <c r="Y251" i="43"/>
  <c r="Y254" i="43"/>
  <c r="Y255" i="43"/>
  <c r="Y258" i="43"/>
  <c r="Y259" i="43"/>
  <c r="Y262" i="43"/>
  <c r="Y263" i="43"/>
  <c r="Y266" i="43"/>
  <c r="Y267" i="43"/>
  <c r="Y270" i="43"/>
  <c r="Y271" i="43"/>
  <c r="Y274" i="43"/>
  <c r="Y275" i="43"/>
  <c r="Y278" i="43"/>
  <c r="Y279" i="43"/>
  <c r="Y282" i="43"/>
  <c r="Y283" i="43"/>
  <c r="Y286" i="43"/>
  <c r="Y287" i="43"/>
  <c r="Y290" i="43"/>
  <c r="Y291" i="43"/>
  <c r="Y294" i="43"/>
  <c r="Y295" i="43"/>
  <c r="Y298" i="43"/>
  <c r="Y299" i="43"/>
  <c r="Y301" i="43"/>
  <c r="Y302" i="43"/>
  <c r="Y303" i="43"/>
  <c r="Y305" i="43"/>
  <c r="Y306" i="43"/>
  <c r="Y307" i="43"/>
  <c r="Y309" i="43"/>
  <c r="Y310" i="43"/>
  <c r="Y311" i="43"/>
  <c r="Y313" i="43"/>
  <c r="Y314" i="43"/>
  <c r="Y315" i="43"/>
  <c r="Y317" i="43"/>
  <c r="Y318" i="43"/>
  <c r="Y319" i="43"/>
  <c r="Y321" i="43"/>
  <c r="Y322" i="43"/>
  <c r="Y323" i="43"/>
  <c r="Y325" i="43"/>
  <c r="Y326" i="43"/>
  <c r="Y327" i="43"/>
  <c r="Y329" i="43"/>
  <c r="Y330" i="43"/>
  <c r="Y331" i="43"/>
  <c r="Y333" i="43"/>
  <c r="Y334" i="43"/>
  <c r="Y335" i="43"/>
  <c r="Y337" i="43"/>
  <c r="Y338" i="43"/>
  <c r="Y339" i="43"/>
  <c r="Y341" i="43"/>
  <c r="Y342" i="43"/>
  <c r="Y343" i="43"/>
  <c r="Y344" i="43"/>
  <c r="Y345" i="43"/>
  <c r="Y346" i="43"/>
  <c r="Y347" i="43"/>
  <c r="Y348" i="43"/>
  <c r="Y349" i="43"/>
  <c r="Y350" i="43"/>
  <c r="Y351" i="43"/>
  <c r="Y352" i="43"/>
  <c r="Y353" i="43"/>
  <c r="Y354" i="43"/>
  <c r="Y355" i="43"/>
  <c r="Y356" i="43"/>
  <c r="Y357" i="43"/>
  <c r="Y358" i="43"/>
  <c r="Y359" i="43"/>
  <c r="Y360" i="43"/>
  <c r="Y361" i="43"/>
  <c r="Y362" i="43"/>
  <c r="Y363" i="43"/>
  <c r="Y364" i="43"/>
  <c r="Y365" i="43"/>
  <c r="Y366" i="43"/>
  <c r="Y367" i="43"/>
  <c r="Y368" i="43"/>
  <c r="Y369" i="43"/>
  <c r="Y370" i="43"/>
  <c r="Y371" i="43"/>
  <c r="Y372" i="43"/>
  <c r="Y373" i="43"/>
  <c r="Y374" i="43"/>
  <c r="Y375" i="43"/>
  <c r="Y376" i="43"/>
  <c r="Y377" i="43"/>
  <c r="Y378" i="43"/>
  <c r="Y379" i="43"/>
  <c r="Y380" i="43"/>
  <c r="Y381" i="43"/>
  <c r="Y382" i="43"/>
  <c r="Y383" i="43"/>
  <c r="Y384" i="43"/>
  <c r="Y385" i="43"/>
  <c r="Y386" i="43"/>
  <c r="Y387" i="43"/>
  <c r="Y388" i="43"/>
  <c r="Y389" i="43"/>
  <c r="Y390" i="43"/>
  <c r="Y391" i="43"/>
  <c r="Y392" i="43"/>
  <c r="Y393" i="43"/>
  <c r="Y394" i="43"/>
  <c r="Y395" i="43"/>
  <c r="Y396" i="43"/>
  <c r="Y397" i="43"/>
  <c r="Y398" i="43"/>
  <c r="Y399" i="43"/>
  <c r="Y400" i="43"/>
  <c r="Y401" i="43"/>
  <c r="Y402" i="43"/>
  <c r="Y403" i="43"/>
  <c r="Y404" i="43"/>
  <c r="Y405" i="43"/>
  <c r="Y406" i="43"/>
  <c r="Y407" i="43"/>
  <c r="Y408" i="43"/>
  <c r="Y409" i="43"/>
  <c r="Y410" i="43"/>
  <c r="Y411" i="43"/>
  <c r="Y412" i="43"/>
  <c r="Y413" i="43"/>
  <c r="Y414" i="43"/>
  <c r="Y415" i="43"/>
  <c r="Y416" i="43"/>
  <c r="Y417" i="43"/>
  <c r="Y418" i="43"/>
  <c r="Y419" i="43"/>
  <c r="Y420" i="43"/>
  <c r="Y421" i="43"/>
  <c r="Y422" i="43"/>
  <c r="Y423" i="43"/>
  <c r="Y424" i="43"/>
  <c r="Y425" i="43"/>
  <c r="Y426" i="43"/>
  <c r="Y427" i="43"/>
  <c r="Y428" i="43"/>
  <c r="Y429" i="43"/>
  <c r="Y430" i="43"/>
  <c r="Y431" i="43"/>
  <c r="Y432" i="43"/>
  <c r="Y433" i="43"/>
  <c r="Y434" i="43"/>
  <c r="Y435" i="43"/>
  <c r="Y436" i="43"/>
  <c r="Y437" i="43"/>
  <c r="Y438" i="43"/>
  <c r="Y439" i="43"/>
  <c r="Y440" i="43"/>
  <c r="Y441" i="43"/>
  <c r="Y442" i="43"/>
  <c r="Y443" i="43"/>
  <c r="Y444" i="43"/>
  <c r="Y445" i="43"/>
  <c r="Y446" i="43"/>
  <c r="Y447" i="43"/>
  <c r="Y448" i="43"/>
  <c r="Y449" i="43"/>
  <c r="Y450" i="43"/>
  <c r="Y451" i="43"/>
  <c r="Y452" i="43"/>
  <c r="Y453" i="43"/>
  <c r="Y454" i="43"/>
  <c r="Y455" i="43"/>
  <c r="Y456" i="43"/>
  <c r="Y457" i="43"/>
  <c r="Y458" i="43"/>
  <c r="Y459" i="43"/>
  <c r="Y460" i="43"/>
  <c r="Y461" i="43"/>
  <c r="Y462" i="43"/>
  <c r="Y463" i="43"/>
  <c r="Y464" i="43"/>
  <c r="Y465" i="43"/>
  <c r="Y466" i="43"/>
  <c r="Y467" i="43"/>
  <c r="Y468" i="43"/>
  <c r="Y469" i="43"/>
  <c r="Y470" i="43"/>
  <c r="Y471" i="43"/>
  <c r="Y472" i="43"/>
  <c r="Y473" i="43"/>
  <c r="Y474" i="43"/>
  <c r="Y475" i="43"/>
  <c r="Y476" i="43"/>
  <c r="Y477" i="43"/>
  <c r="Y478" i="43"/>
  <c r="Y479" i="43"/>
  <c r="Y480" i="43"/>
  <c r="Y481" i="43"/>
  <c r="Y482" i="43"/>
  <c r="Y483" i="43"/>
  <c r="Y484" i="43"/>
  <c r="Y485" i="43"/>
  <c r="Y486" i="43"/>
  <c r="Y487" i="43"/>
  <c r="Y488" i="43"/>
  <c r="Y489" i="43"/>
  <c r="Y490" i="43"/>
  <c r="Y491" i="43"/>
  <c r="Y492" i="43"/>
  <c r="Y493" i="43"/>
  <c r="Y494" i="43"/>
  <c r="Y495" i="43"/>
  <c r="Y496" i="43"/>
  <c r="Y497" i="43"/>
  <c r="Y498" i="43"/>
  <c r="Y499" i="43"/>
  <c r="Y500" i="43"/>
  <c r="Y501" i="43"/>
  <c r="Y502" i="43"/>
  <c r="Y503" i="43"/>
  <c r="Y504" i="43"/>
  <c r="Y505" i="43"/>
  <c r="Y506" i="43"/>
  <c r="Y507" i="43"/>
  <c r="Y508" i="43"/>
  <c r="Y509" i="43"/>
  <c r="Y510" i="43"/>
  <c r="Y511" i="43"/>
  <c r="Y512" i="43"/>
  <c r="Y513" i="43"/>
  <c r="Y514" i="43"/>
  <c r="Y515" i="43"/>
  <c r="Y516" i="43"/>
  <c r="Y517" i="43"/>
  <c r="Y518" i="43"/>
  <c r="Y519" i="43"/>
  <c r="Y520" i="43"/>
  <c r="Y521" i="43"/>
  <c r="Y522" i="43"/>
  <c r="Y523" i="43"/>
  <c r="Y524" i="43"/>
  <c r="Y525" i="43"/>
  <c r="Y526" i="43"/>
  <c r="Y527" i="43"/>
  <c r="Y528" i="43"/>
  <c r="Y529" i="43"/>
  <c r="Y530" i="43"/>
  <c r="Y531" i="43"/>
  <c r="Y532" i="43"/>
  <c r="Y533" i="43"/>
  <c r="Y534" i="43"/>
  <c r="Y535" i="43"/>
  <c r="Y536" i="43"/>
  <c r="Y537" i="43"/>
  <c r="Y538" i="43"/>
  <c r="Y539" i="43"/>
  <c r="Y540" i="43"/>
  <c r="Y541" i="43"/>
  <c r="Y542" i="43"/>
  <c r="Y543" i="43"/>
  <c r="Y544" i="43"/>
  <c r="Y545" i="43"/>
  <c r="Y546" i="43"/>
  <c r="Y547" i="43"/>
  <c r="Y548" i="43"/>
  <c r="Y549" i="43"/>
  <c r="Y550" i="43"/>
  <c r="Y551" i="43"/>
  <c r="Y552" i="43"/>
  <c r="Y553" i="43"/>
  <c r="Y554" i="43"/>
  <c r="Y555" i="43"/>
  <c r="Y556" i="43"/>
  <c r="Y557" i="43"/>
  <c r="Y558" i="43"/>
  <c r="Y559" i="43"/>
  <c r="Y560" i="43"/>
  <c r="Y561" i="43"/>
  <c r="Y562" i="43"/>
  <c r="Y563" i="43"/>
  <c r="Y564" i="43"/>
  <c r="Y565" i="43"/>
  <c r="Y566" i="43"/>
  <c r="Y567" i="43"/>
  <c r="Y568" i="43"/>
  <c r="Y569" i="43"/>
  <c r="Y570" i="43"/>
  <c r="Y571" i="43"/>
  <c r="Y572" i="43"/>
  <c r="Y573" i="43"/>
  <c r="Y574" i="43"/>
  <c r="Y575" i="43"/>
  <c r="Y576" i="43"/>
  <c r="Y577" i="43"/>
  <c r="Y578" i="43"/>
  <c r="Y579" i="43"/>
  <c r="Y580" i="43"/>
  <c r="Y581" i="43"/>
  <c r="Y582" i="43"/>
  <c r="Y583" i="43"/>
  <c r="Y584" i="43"/>
  <c r="Y585" i="43"/>
  <c r="Y586" i="43"/>
  <c r="Y587" i="43"/>
  <c r="Y588" i="43"/>
  <c r="Y589" i="43"/>
  <c r="Y590" i="43"/>
  <c r="Y591" i="43"/>
  <c r="Y592" i="43"/>
  <c r="Y593" i="43"/>
  <c r="Y594" i="43"/>
  <c r="Y595" i="43"/>
  <c r="Y596" i="43"/>
  <c r="Y597" i="43"/>
  <c r="Y598" i="43"/>
  <c r="Y599" i="43"/>
  <c r="Y600" i="43"/>
  <c r="Y601" i="43"/>
  <c r="Y602" i="43"/>
  <c r="Y603" i="43"/>
  <c r="Y604" i="43"/>
  <c r="Y605" i="43"/>
  <c r="Y606" i="43"/>
  <c r="Y607" i="43"/>
  <c r="Y608" i="43"/>
  <c r="Y609" i="43"/>
  <c r="Y610" i="43"/>
  <c r="Y611" i="43"/>
  <c r="Y612" i="43"/>
  <c r="Y613" i="43"/>
  <c r="Y614" i="43"/>
  <c r="Y615" i="43"/>
  <c r="Y616" i="43"/>
  <c r="Y617" i="43"/>
  <c r="Y618" i="43"/>
  <c r="Y619" i="43"/>
  <c r="Y620" i="43"/>
  <c r="Y621" i="43"/>
  <c r="Y622" i="43"/>
  <c r="Y623" i="43"/>
  <c r="Y624" i="43"/>
  <c r="Y625" i="43"/>
  <c r="Y626" i="43"/>
  <c r="Y627" i="43"/>
  <c r="Y628" i="43"/>
  <c r="Y629" i="43"/>
  <c r="Y630" i="43"/>
  <c r="Y631" i="43"/>
  <c r="Y632" i="43"/>
  <c r="Y633" i="43"/>
  <c r="Y634" i="43"/>
  <c r="Y635" i="43"/>
  <c r="Y636" i="43"/>
  <c r="Y637" i="43"/>
  <c r="Y638" i="43"/>
  <c r="Y639" i="43"/>
  <c r="Y640" i="43"/>
  <c r="Y641" i="43"/>
  <c r="Y642" i="43"/>
  <c r="Y643" i="43"/>
  <c r="Y644" i="43"/>
  <c r="Y645" i="43"/>
  <c r="Y646" i="43"/>
  <c r="Y647" i="43"/>
  <c r="Y648" i="43"/>
  <c r="Y649" i="43"/>
  <c r="Y650" i="43"/>
  <c r="Y651" i="43"/>
  <c r="Y652" i="43"/>
  <c r="Y653" i="43"/>
  <c r="Y654" i="43"/>
  <c r="Y655" i="43"/>
  <c r="Y656" i="43"/>
  <c r="Y657" i="43"/>
  <c r="Y658" i="43"/>
  <c r="Y659" i="43"/>
  <c r="Y660" i="43"/>
  <c r="Y661" i="43"/>
  <c r="Y662" i="43"/>
  <c r="Y663" i="43"/>
  <c r="Y664" i="43"/>
  <c r="Y665" i="43"/>
  <c r="Y666" i="43"/>
  <c r="Y667" i="43"/>
  <c r="Y668" i="43"/>
  <c r="Y669" i="43"/>
  <c r="Y670" i="43"/>
  <c r="Y671" i="43"/>
  <c r="Y672" i="43"/>
  <c r="Y673" i="43"/>
  <c r="Y674" i="43"/>
  <c r="Y675" i="43"/>
  <c r="Y676" i="43"/>
  <c r="Y677" i="43"/>
  <c r="Y678" i="43"/>
  <c r="Y679" i="43"/>
  <c r="Y680" i="43"/>
  <c r="Y681" i="43"/>
  <c r="Y682" i="43"/>
  <c r="Y683" i="43"/>
  <c r="Y684" i="43"/>
  <c r="Y685" i="43"/>
  <c r="Y686" i="43"/>
  <c r="Y687" i="43"/>
  <c r="Y688" i="43"/>
  <c r="Y689" i="43"/>
  <c r="Y690" i="43"/>
  <c r="Y691" i="43"/>
  <c r="Y692" i="43"/>
  <c r="Y693" i="43"/>
  <c r="Y694" i="43"/>
  <c r="Y695" i="43"/>
  <c r="Y696" i="43"/>
  <c r="Y697" i="43"/>
  <c r="Y698" i="43"/>
  <c r="Y699" i="43"/>
  <c r="Y700" i="43"/>
  <c r="Y701" i="43"/>
  <c r="Y702" i="43"/>
  <c r="Y703" i="43"/>
  <c r="Y704" i="43"/>
  <c r="Y705" i="43"/>
  <c r="Y706" i="43"/>
  <c r="Y707" i="43"/>
  <c r="Y708" i="43"/>
  <c r="Y709" i="43"/>
  <c r="Y710" i="43"/>
  <c r="Y711" i="43"/>
  <c r="Y712" i="43"/>
  <c r="Y713" i="43"/>
  <c r="Y714" i="43"/>
  <c r="Y715" i="43"/>
  <c r="Y716" i="43"/>
  <c r="Y717" i="43"/>
  <c r="Y718" i="43"/>
  <c r="Y719" i="43"/>
  <c r="Y720" i="43"/>
  <c r="Y721" i="43"/>
  <c r="Y722" i="43"/>
  <c r="Y723" i="43"/>
  <c r="Y724" i="43"/>
  <c r="Y725" i="43"/>
  <c r="Y726" i="43"/>
  <c r="Y727" i="43"/>
  <c r="Y728" i="43"/>
  <c r="Y729" i="43"/>
  <c r="Y730" i="43"/>
  <c r="Y731" i="43"/>
  <c r="Y732" i="43"/>
  <c r="Y733" i="43"/>
  <c r="Y734" i="43"/>
  <c r="Y735" i="43"/>
  <c r="Y736" i="43"/>
  <c r="Y737" i="43"/>
  <c r="Y738" i="43"/>
  <c r="Y739" i="43"/>
  <c r="Y740" i="43"/>
  <c r="Y741" i="43"/>
  <c r="Y742" i="43"/>
  <c r="Y743" i="43"/>
  <c r="Y744" i="43"/>
  <c r="Y745" i="43"/>
  <c r="Y746" i="43"/>
  <c r="Y747" i="43"/>
  <c r="Y748" i="43"/>
  <c r="Y749" i="43"/>
  <c r="Y750" i="43"/>
  <c r="Y751" i="43"/>
  <c r="Y752" i="43"/>
  <c r="Y753" i="43"/>
  <c r="Y754" i="43"/>
  <c r="Y755" i="43"/>
  <c r="Y756" i="43"/>
  <c r="Y757" i="43"/>
  <c r="Y758" i="43"/>
  <c r="Y759" i="43"/>
  <c r="Y760" i="43"/>
  <c r="Y761" i="43"/>
  <c r="Y762" i="43"/>
  <c r="Y763" i="43"/>
  <c r="Y764" i="43"/>
  <c r="Y765" i="43"/>
  <c r="Y766" i="43"/>
  <c r="Y767" i="43"/>
  <c r="Y768" i="43"/>
  <c r="Y769" i="43"/>
  <c r="Y770" i="43"/>
  <c r="Y771" i="43"/>
  <c r="Y772" i="43"/>
  <c r="Y773" i="43"/>
  <c r="Y774" i="43"/>
  <c r="Y775" i="43"/>
  <c r="Y776" i="43"/>
  <c r="Y777" i="43"/>
  <c r="Y778" i="43"/>
  <c r="Y779" i="43"/>
  <c r="Y780" i="43"/>
  <c r="Y781" i="43"/>
  <c r="Y782" i="43"/>
  <c r="Y783" i="43"/>
  <c r="Y784" i="43"/>
  <c r="Y785" i="43"/>
  <c r="Y786" i="43"/>
  <c r="Y787" i="43"/>
  <c r="Y788" i="43"/>
  <c r="Y789" i="43"/>
  <c r="Y790" i="43"/>
  <c r="Y791" i="43"/>
  <c r="Y792" i="43"/>
  <c r="Y793" i="43"/>
  <c r="Y794" i="43"/>
  <c r="Y795" i="43"/>
  <c r="Y796" i="43"/>
  <c r="Y797" i="43"/>
  <c r="Y798" i="43"/>
  <c r="Y799" i="43"/>
  <c r="Y800" i="43"/>
  <c r="Y801" i="43"/>
  <c r="Y802" i="43"/>
  <c r="Y803" i="43"/>
  <c r="Y804" i="43"/>
  <c r="Y805" i="43"/>
  <c r="Y806" i="43"/>
  <c r="Y807" i="43"/>
  <c r="Y808" i="43"/>
  <c r="Y809" i="43"/>
  <c r="Y810" i="43"/>
  <c r="Y811" i="43"/>
  <c r="Y812" i="43"/>
  <c r="Y813" i="43"/>
  <c r="Y814" i="43"/>
  <c r="Y815" i="43"/>
  <c r="Y816" i="43"/>
  <c r="Y817" i="43"/>
  <c r="Y818" i="43"/>
  <c r="Y819" i="43"/>
  <c r="Y820" i="43"/>
  <c r="Y821" i="43"/>
  <c r="Y822" i="43"/>
  <c r="Y823" i="43"/>
  <c r="Y824" i="43"/>
  <c r="Y825" i="43"/>
  <c r="Y826" i="43"/>
  <c r="Y827" i="43"/>
  <c r="Y828" i="43"/>
  <c r="Y829" i="43"/>
  <c r="Y830" i="43"/>
  <c r="Y831" i="43"/>
  <c r="Y832" i="43"/>
  <c r="Y833" i="43"/>
  <c r="Y834" i="43"/>
  <c r="Y835" i="43"/>
  <c r="Y836" i="43"/>
  <c r="Y837" i="43"/>
  <c r="Y838" i="43"/>
  <c r="Y839" i="43"/>
  <c r="Y840" i="43"/>
  <c r="Y841" i="43"/>
  <c r="Y842" i="43"/>
  <c r="Y843" i="43"/>
  <c r="Y844" i="43"/>
  <c r="Y845" i="43"/>
  <c r="Y846" i="43"/>
  <c r="Y847" i="43"/>
  <c r="Y848" i="43"/>
  <c r="Y849" i="43"/>
  <c r="Y850" i="43"/>
  <c r="Y851" i="43"/>
  <c r="Y852" i="43"/>
  <c r="Y853" i="43"/>
  <c r="Y854" i="43"/>
  <c r="Y855" i="43"/>
  <c r="Y856" i="43"/>
  <c r="Y857" i="43"/>
  <c r="Y858" i="43"/>
  <c r="Y859" i="43"/>
  <c r="Y860" i="43"/>
  <c r="Y861" i="43"/>
  <c r="Y862" i="43"/>
  <c r="Y863" i="43"/>
  <c r="Y864" i="43"/>
  <c r="Y865" i="43"/>
  <c r="Y866" i="43"/>
  <c r="Y867" i="43"/>
  <c r="Y868" i="43"/>
  <c r="Y869" i="43"/>
  <c r="Y870" i="43"/>
  <c r="Y871" i="43"/>
  <c r="Y872" i="43"/>
  <c r="Y873" i="43"/>
  <c r="Y874" i="43"/>
  <c r="Y875" i="43"/>
  <c r="Y876" i="43"/>
  <c r="Y877" i="43"/>
  <c r="Y878" i="43"/>
  <c r="Y879" i="43"/>
  <c r="Y880" i="43"/>
  <c r="Y881" i="43"/>
  <c r="Y882" i="43"/>
  <c r="Y883" i="43"/>
  <c r="Y884" i="43"/>
  <c r="Y885" i="43"/>
  <c r="Y886" i="43"/>
  <c r="Y887" i="43"/>
  <c r="Y888" i="43"/>
  <c r="Y889" i="43"/>
  <c r="Y890" i="43"/>
  <c r="Y891" i="43"/>
  <c r="Y892" i="43"/>
  <c r="Y893" i="43"/>
  <c r="Y894" i="43"/>
  <c r="Y895" i="43"/>
  <c r="Y896" i="43"/>
  <c r="Y897" i="43"/>
  <c r="Y898" i="43"/>
  <c r="Y899" i="43"/>
  <c r="Y900" i="43"/>
  <c r="Y901" i="43"/>
  <c r="Y902" i="43"/>
  <c r="Y903" i="43"/>
  <c r="Y904" i="43"/>
  <c r="Y905" i="43"/>
  <c r="Y906" i="43"/>
  <c r="Y907" i="43"/>
  <c r="Y908" i="43"/>
  <c r="Y909" i="43"/>
  <c r="Y910" i="43"/>
  <c r="Y911" i="43"/>
  <c r="Y912" i="43"/>
  <c r="Y913" i="43"/>
  <c r="Y914" i="43"/>
  <c r="Y915" i="43"/>
  <c r="Y916" i="43"/>
  <c r="Y917" i="43"/>
  <c r="Y918" i="43"/>
  <c r="Y919" i="43"/>
  <c r="Y920" i="43"/>
  <c r="Y921" i="43"/>
  <c r="Y922" i="43"/>
  <c r="Y923" i="43"/>
  <c r="Y924" i="43"/>
  <c r="Y925" i="43"/>
  <c r="Y926" i="43"/>
  <c r="Y927" i="43"/>
  <c r="Y928" i="43"/>
  <c r="Y929" i="43"/>
  <c r="Y930" i="43"/>
  <c r="Y931" i="43"/>
  <c r="Y932" i="43"/>
  <c r="Y933" i="43"/>
  <c r="Y934" i="43"/>
  <c r="Y935" i="43"/>
  <c r="Y936" i="43"/>
  <c r="Y937" i="43"/>
  <c r="Y938" i="43"/>
  <c r="Y939" i="43"/>
  <c r="Y940" i="43"/>
  <c r="Y941" i="43"/>
  <c r="Y942" i="43"/>
  <c r="Y943" i="43"/>
  <c r="Y944" i="43"/>
  <c r="Y945" i="43"/>
  <c r="Y946" i="43"/>
  <c r="Y947" i="43"/>
  <c r="Y948" i="43"/>
  <c r="Y949" i="43"/>
  <c r="Y950" i="43"/>
  <c r="Y951" i="43"/>
  <c r="Y952" i="43"/>
  <c r="Y953" i="43"/>
  <c r="Y954" i="43"/>
  <c r="Y955" i="43"/>
  <c r="Y956" i="43"/>
  <c r="Y957" i="43"/>
  <c r="Y958" i="43"/>
  <c r="Y959" i="43"/>
  <c r="Y960" i="43"/>
  <c r="Y961" i="43"/>
  <c r="Y962" i="43"/>
  <c r="Y963" i="43"/>
  <c r="Y964" i="43"/>
  <c r="Y965" i="43"/>
  <c r="Y966" i="43"/>
  <c r="Y967" i="43"/>
  <c r="Y968" i="43"/>
  <c r="Y969" i="43"/>
  <c r="Y970" i="43"/>
  <c r="Y971" i="43"/>
  <c r="Y972" i="43"/>
  <c r="Y973" i="43"/>
  <c r="Y974" i="43"/>
  <c r="Y975" i="43"/>
  <c r="Y976" i="43"/>
  <c r="Y977" i="43"/>
  <c r="Y978" i="43"/>
  <c r="Y979" i="43"/>
  <c r="Y980" i="43"/>
  <c r="Y981" i="43"/>
  <c r="Y982" i="43"/>
  <c r="Y983" i="43"/>
  <c r="Y984" i="43"/>
  <c r="Y985" i="43"/>
  <c r="Y986" i="43"/>
  <c r="Y987" i="43"/>
  <c r="Y988" i="43"/>
  <c r="Y989" i="43"/>
  <c r="Y990" i="43"/>
  <c r="Y991" i="43"/>
  <c r="Y992" i="43"/>
  <c r="Y993" i="43"/>
  <c r="Y994" i="43"/>
  <c r="Y995" i="43"/>
  <c r="Y996" i="43"/>
  <c r="Y997" i="43"/>
  <c r="Y998" i="43"/>
  <c r="Y999" i="43"/>
  <c r="Y1000" i="43"/>
  <c r="Y1001" i="43"/>
  <c r="Y1002" i="43"/>
  <c r="Y1003" i="43"/>
  <c r="X3" i="43"/>
  <c r="X4" i="43"/>
  <c r="X5" i="43"/>
  <c r="X6" i="43"/>
  <c r="X7" i="43"/>
  <c r="X8" i="43"/>
  <c r="X9" i="43"/>
  <c r="X10" i="43"/>
  <c r="X11" i="43"/>
  <c r="X12" i="43"/>
  <c r="X13" i="43"/>
  <c r="X14" i="43"/>
  <c r="X15" i="43"/>
  <c r="X16" i="43"/>
  <c r="X17" i="43"/>
  <c r="X18" i="43"/>
  <c r="X19" i="43"/>
  <c r="X20" i="43"/>
  <c r="X21" i="43"/>
  <c r="X22" i="43"/>
  <c r="X23" i="43"/>
  <c r="X24" i="43"/>
  <c r="X25" i="43"/>
  <c r="X26" i="43"/>
  <c r="X27" i="43"/>
  <c r="X28" i="43"/>
  <c r="X29" i="43"/>
  <c r="X30" i="43"/>
  <c r="X31" i="43"/>
  <c r="X32" i="43"/>
  <c r="X33" i="43"/>
  <c r="X34" i="43"/>
  <c r="X35" i="43"/>
  <c r="X36" i="43"/>
  <c r="X37" i="43"/>
  <c r="X38" i="43"/>
  <c r="X39" i="43"/>
  <c r="X40" i="43"/>
  <c r="X41" i="43"/>
  <c r="X42" i="43"/>
  <c r="X43" i="43"/>
  <c r="X44" i="43"/>
  <c r="X45" i="43"/>
  <c r="X46" i="43"/>
  <c r="X47" i="43"/>
  <c r="X48" i="43"/>
  <c r="X49" i="43"/>
  <c r="X50" i="43"/>
  <c r="X51" i="43"/>
  <c r="X52" i="43"/>
  <c r="X53" i="43"/>
  <c r="X54" i="43"/>
  <c r="X55" i="43"/>
  <c r="X56" i="43"/>
  <c r="X57" i="43"/>
  <c r="X58" i="43"/>
  <c r="X59" i="43"/>
  <c r="X60" i="43"/>
  <c r="X61" i="43"/>
  <c r="X62" i="43"/>
  <c r="X63" i="43"/>
  <c r="X64" i="43"/>
  <c r="X65" i="43"/>
  <c r="X66" i="43"/>
  <c r="X67" i="43"/>
  <c r="X68" i="43"/>
  <c r="X69" i="43"/>
  <c r="X70" i="43"/>
  <c r="X71" i="43"/>
  <c r="X72" i="43"/>
  <c r="X73" i="43"/>
  <c r="X74" i="43"/>
  <c r="X75" i="43"/>
  <c r="X76" i="43"/>
  <c r="X77" i="43"/>
  <c r="X78" i="43"/>
  <c r="X79" i="43"/>
  <c r="X80" i="43"/>
  <c r="X81" i="43"/>
  <c r="X82" i="43"/>
  <c r="X83" i="43"/>
  <c r="X84" i="43"/>
  <c r="X85" i="43"/>
  <c r="X86" i="43"/>
  <c r="X87" i="43"/>
  <c r="X88" i="43"/>
  <c r="X89" i="43"/>
  <c r="X90" i="43"/>
  <c r="X91" i="43"/>
  <c r="X92" i="43"/>
  <c r="X93" i="43"/>
  <c r="X94" i="43"/>
  <c r="X95" i="43"/>
  <c r="X96" i="43"/>
  <c r="X97" i="43"/>
  <c r="X98" i="43"/>
  <c r="X99" i="43"/>
  <c r="X100" i="43"/>
  <c r="X101" i="43"/>
  <c r="X102" i="43"/>
  <c r="X103" i="43"/>
  <c r="X104" i="43"/>
  <c r="X105" i="43"/>
  <c r="X106" i="43"/>
  <c r="X107" i="43"/>
  <c r="X108" i="43"/>
  <c r="X109" i="43"/>
  <c r="X110" i="43"/>
  <c r="X111" i="43"/>
  <c r="X112" i="43"/>
  <c r="X113" i="43"/>
  <c r="X114" i="43"/>
  <c r="X115" i="43"/>
  <c r="X116" i="43"/>
  <c r="X117" i="43"/>
  <c r="X118" i="43"/>
  <c r="X119" i="43"/>
  <c r="X120" i="43"/>
  <c r="X121" i="43"/>
  <c r="X122" i="43"/>
  <c r="X123" i="43"/>
  <c r="X124" i="43"/>
  <c r="X125" i="43"/>
  <c r="X126" i="43"/>
  <c r="X127" i="43"/>
  <c r="X128" i="43"/>
  <c r="X129" i="43"/>
  <c r="X130" i="43"/>
  <c r="X131" i="43"/>
  <c r="X132" i="43"/>
  <c r="X133" i="43"/>
  <c r="X134" i="43"/>
  <c r="X135" i="43"/>
  <c r="X136" i="43"/>
  <c r="X137" i="43"/>
  <c r="X138" i="43"/>
  <c r="X139" i="43"/>
  <c r="X140" i="43"/>
  <c r="X141" i="43"/>
  <c r="X142" i="43"/>
  <c r="X143" i="43"/>
  <c r="X144" i="43"/>
  <c r="X145" i="43"/>
  <c r="X146" i="43"/>
  <c r="X147" i="43"/>
  <c r="X148" i="43"/>
  <c r="X149" i="43"/>
  <c r="X150" i="43"/>
  <c r="X151" i="43"/>
  <c r="X152" i="43"/>
  <c r="X153" i="43"/>
  <c r="X154" i="43"/>
  <c r="X155" i="43"/>
  <c r="X156" i="43"/>
  <c r="X157" i="43"/>
  <c r="X158" i="43"/>
  <c r="X159" i="43"/>
  <c r="X160" i="43"/>
  <c r="X161" i="43"/>
  <c r="X162" i="43"/>
  <c r="X163" i="43"/>
  <c r="X164" i="43"/>
  <c r="X165" i="43"/>
  <c r="X166" i="43"/>
  <c r="X167" i="43"/>
  <c r="X168" i="43"/>
  <c r="X169" i="43"/>
  <c r="X170" i="43"/>
  <c r="X171" i="43"/>
  <c r="X172" i="43"/>
  <c r="X173" i="43"/>
  <c r="X174" i="43"/>
  <c r="X175" i="43"/>
  <c r="X176" i="43"/>
  <c r="X177" i="43"/>
  <c r="X178" i="43"/>
  <c r="X179" i="43"/>
  <c r="X180" i="43"/>
  <c r="X181" i="43"/>
  <c r="X182" i="43"/>
  <c r="X183" i="43"/>
  <c r="X184" i="43"/>
  <c r="X185" i="43"/>
  <c r="X186" i="43"/>
  <c r="X187" i="43"/>
  <c r="X188" i="43"/>
  <c r="X189" i="43"/>
  <c r="X190" i="43"/>
  <c r="X191" i="43"/>
  <c r="X192" i="43"/>
  <c r="X193" i="43"/>
  <c r="X194" i="43"/>
  <c r="X195" i="43"/>
  <c r="X196" i="43"/>
  <c r="X197" i="43"/>
  <c r="X198" i="43"/>
  <c r="X199" i="43"/>
  <c r="X200" i="43"/>
  <c r="X201" i="43"/>
  <c r="X202" i="43"/>
  <c r="X203" i="43"/>
  <c r="X204" i="43"/>
  <c r="X205" i="43"/>
  <c r="X206" i="43"/>
  <c r="X207" i="43"/>
  <c r="X208" i="43"/>
  <c r="X209" i="43"/>
  <c r="X210" i="43"/>
  <c r="X211" i="43"/>
  <c r="X212" i="43"/>
  <c r="X213" i="43"/>
  <c r="X214" i="43"/>
  <c r="X215" i="43"/>
  <c r="X216" i="43"/>
  <c r="X217" i="43"/>
  <c r="X218" i="43"/>
  <c r="X219" i="43"/>
  <c r="X220" i="43"/>
  <c r="X221" i="43"/>
  <c r="X222" i="43"/>
  <c r="X223" i="43"/>
  <c r="X224" i="43"/>
  <c r="X225" i="43"/>
  <c r="X226" i="43"/>
  <c r="X227" i="43"/>
  <c r="X228" i="43"/>
  <c r="X229" i="43"/>
  <c r="X230" i="43"/>
  <c r="X231" i="43"/>
  <c r="X232" i="43"/>
  <c r="X233" i="43"/>
  <c r="X234" i="43"/>
  <c r="X235" i="43"/>
  <c r="X236" i="43"/>
  <c r="X237" i="43"/>
  <c r="X238" i="43"/>
  <c r="X239" i="43"/>
  <c r="X240" i="43"/>
  <c r="X241" i="43"/>
  <c r="X242" i="43"/>
  <c r="X243" i="43"/>
  <c r="X244" i="43"/>
  <c r="X245" i="43"/>
  <c r="X246" i="43"/>
  <c r="X247" i="43"/>
  <c r="X248" i="43"/>
  <c r="X249" i="43"/>
  <c r="X250" i="43"/>
  <c r="X251" i="43"/>
  <c r="X252" i="43"/>
  <c r="X253" i="43"/>
  <c r="X254" i="43"/>
  <c r="X255" i="43"/>
  <c r="X256" i="43"/>
  <c r="X257" i="43"/>
  <c r="X258" i="43"/>
  <c r="X259" i="43"/>
  <c r="X260" i="43"/>
  <c r="X261" i="43"/>
  <c r="X262" i="43"/>
  <c r="X263" i="43"/>
  <c r="X264" i="43"/>
  <c r="X265" i="43"/>
  <c r="X266" i="43"/>
  <c r="X267" i="43"/>
  <c r="X268" i="43"/>
  <c r="X269" i="43"/>
  <c r="X270" i="43"/>
  <c r="X271" i="43"/>
  <c r="X272" i="43"/>
  <c r="X273" i="43"/>
  <c r="X274" i="43"/>
  <c r="X275" i="43"/>
  <c r="X276" i="43"/>
  <c r="X277" i="43"/>
  <c r="X278" i="43"/>
  <c r="X279" i="43"/>
  <c r="X280" i="43"/>
  <c r="X281" i="43"/>
  <c r="X282" i="43"/>
  <c r="X283" i="43"/>
  <c r="X284" i="43"/>
  <c r="X285" i="43"/>
  <c r="X286" i="43"/>
  <c r="X287" i="43"/>
  <c r="X288" i="43"/>
  <c r="X289" i="43"/>
  <c r="X290" i="43"/>
  <c r="X291" i="43"/>
  <c r="X292" i="43"/>
  <c r="X293" i="43"/>
  <c r="X294" i="43"/>
  <c r="X295" i="43"/>
  <c r="X296" i="43"/>
  <c r="X297" i="43"/>
  <c r="X298" i="43"/>
  <c r="X299" i="43"/>
  <c r="X300" i="43"/>
  <c r="X301" i="43"/>
  <c r="X302" i="43"/>
  <c r="X303" i="43"/>
  <c r="X304" i="43"/>
  <c r="X305" i="43"/>
  <c r="X306" i="43"/>
  <c r="X307" i="43"/>
  <c r="X308" i="43"/>
  <c r="X309" i="43"/>
  <c r="X310" i="43"/>
  <c r="X311" i="43"/>
  <c r="X312" i="43"/>
  <c r="X313" i="43"/>
  <c r="X314" i="43"/>
  <c r="X315" i="43"/>
  <c r="X316" i="43"/>
  <c r="X317" i="43"/>
  <c r="X318" i="43"/>
  <c r="X319" i="43"/>
  <c r="X320" i="43"/>
  <c r="X321" i="43"/>
  <c r="X322" i="43"/>
  <c r="X323" i="43"/>
  <c r="X324" i="43"/>
  <c r="X325" i="43"/>
  <c r="X326" i="43"/>
  <c r="X327" i="43"/>
  <c r="X328" i="43"/>
  <c r="X329" i="43"/>
  <c r="X330" i="43"/>
  <c r="X331" i="43"/>
  <c r="X332" i="43"/>
  <c r="X333" i="43"/>
  <c r="X334" i="43"/>
  <c r="X335" i="43"/>
  <c r="X336" i="43"/>
  <c r="X337" i="43"/>
  <c r="X338" i="43"/>
  <c r="X339" i="43"/>
  <c r="X340" i="43"/>
  <c r="X341" i="43"/>
  <c r="X342" i="43"/>
  <c r="X343" i="43"/>
  <c r="X344" i="43"/>
  <c r="X345" i="43"/>
  <c r="X346" i="43"/>
  <c r="X347" i="43"/>
  <c r="X348" i="43"/>
  <c r="X349" i="43"/>
  <c r="X350" i="43"/>
  <c r="X351" i="43"/>
  <c r="X352" i="43"/>
  <c r="X353" i="43"/>
  <c r="X354" i="43"/>
  <c r="X355" i="43"/>
  <c r="X356" i="43"/>
  <c r="X357" i="43"/>
  <c r="X358" i="43"/>
  <c r="X359" i="43"/>
  <c r="X360" i="43"/>
  <c r="X361" i="43"/>
  <c r="X362" i="43"/>
  <c r="X363" i="43"/>
  <c r="X364" i="43"/>
  <c r="X365" i="43"/>
  <c r="X366" i="43"/>
  <c r="X367" i="43"/>
  <c r="X368" i="43"/>
  <c r="X369" i="43"/>
  <c r="X370" i="43"/>
  <c r="X371" i="43"/>
  <c r="X372" i="43"/>
  <c r="X373" i="43"/>
  <c r="X374" i="43"/>
  <c r="X375" i="43"/>
  <c r="X376" i="43"/>
  <c r="X377" i="43"/>
  <c r="X378" i="43"/>
  <c r="X379" i="43"/>
  <c r="X380" i="43"/>
  <c r="X381" i="43"/>
  <c r="X382" i="43"/>
  <c r="X383" i="43"/>
  <c r="X384" i="43"/>
  <c r="X385" i="43"/>
  <c r="X386" i="43"/>
  <c r="X387" i="43"/>
  <c r="X388" i="43"/>
  <c r="X389" i="43"/>
  <c r="X390" i="43"/>
  <c r="X391" i="43"/>
  <c r="X392" i="43"/>
  <c r="X393" i="43"/>
  <c r="X394" i="43"/>
  <c r="X395" i="43"/>
  <c r="X396" i="43"/>
  <c r="X397" i="43"/>
  <c r="X398" i="43"/>
  <c r="X399" i="43"/>
  <c r="X400" i="43"/>
  <c r="X401" i="43"/>
  <c r="X402" i="43"/>
  <c r="X403" i="43"/>
  <c r="X404" i="43"/>
  <c r="X405" i="43"/>
  <c r="X406" i="43"/>
  <c r="X407" i="43"/>
  <c r="X408" i="43"/>
  <c r="X409" i="43"/>
  <c r="X410" i="43"/>
  <c r="X411" i="43"/>
  <c r="X412" i="43"/>
  <c r="X413" i="43"/>
  <c r="X414" i="43"/>
  <c r="X415" i="43"/>
  <c r="X416" i="43"/>
  <c r="X417" i="43"/>
  <c r="X418" i="43"/>
  <c r="X419" i="43"/>
  <c r="X420" i="43"/>
  <c r="X421" i="43"/>
  <c r="X422" i="43"/>
  <c r="X423" i="43"/>
  <c r="X424" i="43"/>
  <c r="X425" i="43"/>
  <c r="X426" i="43"/>
  <c r="X427" i="43"/>
  <c r="X428" i="43"/>
  <c r="X429" i="43"/>
  <c r="X430" i="43"/>
  <c r="X431" i="43"/>
  <c r="X432" i="43"/>
  <c r="X433" i="43"/>
  <c r="X434" i="43"/>
  <c r="X435" i="43"/>
  <c r="X436" i="43"/>
  <c r="X437" i="43"/>
  <c r="X438" i="43"/>
  <c r="X439" i="43"/>
  <c r="X440" i="43"/>
  <c r="X441" i="43"/>
  <c r="X442" i="43"/>
  <c r="X443" i="43"/>
  <c r="X444" i="43"/>
  <c r="X445" i="43"/>
  <c r="X446" i="43"/>
  <c r="X447" i="43"/>
  <c r="X448" i="43"/>
  <c r="X449" i="43"/>
  <c r="X450" i="43"/>
  <c r="X451" i="43"/>
  <c r="X452" i="43"/>
  <c r="X453" i="43"/>
  <c r="X454" i="43"/>
  <c r="X455" i="43"/>
  <c r="X456" i="43"/>
  <c r="X457" i="43"/>
  <c r="X458" i="43"/>
  <c r="X459" i="43"/>
  <c r="X460" i="43"/>
  <c r="X461" i="43"/>
  <c r="X462" i="43"/>
  <c r="X463" i="43"/>
  <c r="X464" i="43"/>
  <c r="X465" i="43"/>
  <c r="X466" i="43"/>
  <c r="X467" i="43"/>
  <c r="X468" i="43"/>
  <c r="X469" i="43"/>
  <c r="X470" i="43"/>
  <c r="X471" i="43"/>
  <c r="X472" i="43"/>
  <c r="X473" i="43"/>
  <c r="X474" i="43"/>
  <c r="X475" i="43"/>
  <c r="X476" i="43"/>
  <c r="X477" i="43"/>
  <c r="X478" i="43"/>
  <c r="X479" i="43"/>
  <c r="X480" i="43"/>
  <c r="X481" i="43"/>
  <c r="X482" i="43"/>
  <c r="X483" i="43"/>
  <c r="X484" i="43"/>
  <c r="X485" i="43"/>
  <c r="X486" i="43"/>
  <c r="X487" i="43"/>
  <c r="X488" i="43"/>
  <c r="X489" i="43"/>
  <c r="X490" i="43"/>
  <c r="X491" i="43"/>
  <c r="X492" i="43"/>
  <c r="X493" i="43"/>
  <c r="X494" i="43"/>
  <c r="X495" i="43"/>
  <c r="X496" i="43"/>
  <c r="X497" i="43"/>
  <c r="X498" i="43"/>
  <c r="X499" i="43"/>
  <c r="X500" i="43"/>
  <c r="X501" i="43"/>
  <c r="X502" i="43"/>
  <c r="X503" i="43"/>
  <c r="X504" i="43"/>
  <c r="X505" i="43"/>
  <c r="X506" i="43"/>
  <c r="X507" i="43"/>
  <c r="X508" i="43"/>
  <c r="X509" i="43"/>
  <c r="X510" i="43"/>
  <c r="X511" i="43"/>
  <c r="X512" i="43"/>
  <c r="X513" i="43"/>
  <c r="X514" i="43"/>
  <c r="X515" i="43"/>
  <c r="X516" i="43"/>
  <c r="X517" i="43"/>
  <c r="X518" i="43"/>
  <c r="X519" i="43"/>
  <c r="X520" i="43"/>
  <c r="X521" i="43"/>
  <c r="X522" i="43"/>
  <c r="X523" i="43"/>
  <c r="X524" i="43"/>
  <c r="X525" i="43"/>
  <c r="X526" i="43"/>
  <c r="X527" i="43"/>
  <c r="X528" i="43"/>
  <c r="X529" i="43"/>
  <c r="X530" i="43"/>
  <c r="X531" i="43"/>
  <c r="X532" i="43"/>
  <c r="X533" i="43"/>
  <c r="X534" i="43"/>
  <c r="X535" i="43"/>
  <c r="X536" i="43"/>
  <c r="X537" i="43"/>
  <c r="X538" i="43"/>
  <c r="X539" i="43"/>
  <c r="X540" i="43"/>
  <c r="X541" i="43"/>
  <c r="X542" i="43"/>
  <c r="X543" i="43"/>
  <c r="X544" i="43"/>
  <c r="X545" i="43"/>
  <c r="X546" i="43"/>
  <c r="X547" i="43"/>
  <c r="X548" i="43"/>
  <c r="X549" i="43"/>
  <c r="X550" i="43"/>
  <c r="X551" i="43"/>
  <c r="X552" i="43"/>
  <c r="X553" i="43"/>
  <c r="X554" i="43"/>
  <c r="X555" i="43"/>
  <c r="X556" i="43"/>
  <c r="X557" i="43"/>
  <c r="X558" i="43"/>
  <c r="X559" i="43"/>
  <c r="X560" i="43"/>
  <c r="X561" i="43"/>
  <c r="X562" i="43"/>
  <c r="X563" i="43"/>
  <c r="X564" i="43"/>
  <c r="X565" i="43"/>
  <c r="X566" i="43"/>
  <c r="X567" i="43"/>
  <c r="X568" i="43"/>
  <c r="X569" i="43"/>
  <c r="X570" i="43"/>
  <c r="X571" i="43"/>
  <c r="X572" i="43"/>
  <c r="X573" i="43"/>
  <c r="X574" i="43"/>
  <c r="X575" i="43"/>
  <c r="X576" i="43"/>
  <c r="X577" i="43"/>
  <c r="X578" i="43"/>
  <c r="X579" i="43"/>
  <c r="X580" i="43"/>
  <c r="X581" i="43"/>
  <c r="X582" i="43"/>
  <c r="X583" i="43"/>
  <c r="X584" i="43"/>
  <c r="X585" i="43"/>
  <c r="X586" i="43"/>
  <c r="X587" i="43"/>
  <c r="X588" i="43"/>
  <c r="X589" i="43"/>
  <c r="X590" i="43"/>
  <c r="X591" i="43"/>
  <c r="X592" i="43"/>
  <c r="X593" i="43"/>
  <c r="X594" i="43"/>
  <c r="X595" i="43"/>
  <c r="X596" i="43"/>
  <c r="X597" i="43"/>
  <c r="X598" i="43"/>
  <c r="X599" i="43"/>
  <c r="X600" i="43"/>
  <c r="X601" i="43"/>
  <c r="X602" i="43"/>
  <c r="X603" i="43"/>
  <c r="X604" i="43"/>
  <c r="X605" i="43"/>
  <c r="X606" i="43"/>
  <c r="X607" i="43"/>
  <c r="X608" i="43"/>
  <c r="X609" i="43"/>
  <c r="X610" i="43"/>
  <c r="X611" i="43"/>
  <c r="X612" i="43"/>
  <c r="X613" i="43"/>
  <c r="X614" i="43"/>
  <c r="X615" i="43"/>
  <c r="X616" i="43"/>
  <c r="X617" i="43"/>
  <c r="X618" i="43"/>
  <c r="X619" i="43"/>
  <c r="X620" i="43"/>
  <c r="X621" i="43"/>
  <c r="X622" i="43"/>
  <c r="X623" i="43"/>
  <c r="X624" i="43"/>
  <c r="X625" i="43"/>
  <c r="X626" i="43"/>
  <c r="X627" i="43"/>
  <c r="X628" i="43"/>
  <c r="X629" i="43"/>
  <c r="X630" i="43"/>
  <c r="X631" i="43"/>
  <c r="X632" i="43"/>
  <c r="X633" i="43"/>
  <c r="X634" i="43"/>
  <c r="X635" i="43"/>
  <c r="X636" i="43"/>
  <c r="X637" i="43"/>
  <c r="X638" i="43"/>
  <c r="X639" i="43"/>
  <c r="X640" i="43"/>
  <c r="X641" i="43"/>
  <c r="X642" i="43"/>
  <c r="X643" i="43"/>
  <c r="X644" i="43"/>
  <c r="X645" i="43"/>
  <c r="X646" i="43"/>
  <c r="X647" i="43"/>
  <c r="X648" i="43"/>
  <c r="X649" i="43"/>
  <c r="X650" i="43"/>
  <c r="X651" i="43"/>
  <c r="X652" i="43"/>
  <c r="X653" i="43"/>
  <c r="X654" i="43"/>
  <c r="X655" i="43"/>
  <c r="X656" i="43"/>
  <c r="X657" i="43"/>
  <c r="X658" i="43"/>
  <c r="X659" i="43"/>
  <c r="X660" i="43"/>
  <c r="X661" i="43"/>
  <c r="X662" i="43"/>
  <c r="X663" i="43"/>
  <c r="X664" i="43"/>
  <c r="X665" i="43"/>
  <c r="X666" i="43"/>
  <c r="X667" i="43"/>
  <c r="X668" i="43"/>
  <c r="X669" i="43"/>
  <c r="X670" i="43"/>
  <c r="X671" i="43"/>
  <c r="X672" i="43"/>
  <c r="X673" i="43"/>
  <c r="X674" i="43"/>
  <c r="X675" i="43"/>
  <c r="X676" i="43"/>
  <c r="X677" i="43"/>
  <c r="X678" i="43"/>
  <c r="X679" i="43"/>
  <c r="X680" i="43"/>
  <c r="X681" i="43"/>
  <c r="X682" i="43"/>
  <c r="X683" i="43"/>
  <c r="X684" i="43"/>
  <c r="X685" i="43"/>
  <c r="X686" i="43"/>
  <c r="X687" i="43"/>
  <c r="X688" i="43"/>
  <c r="X689" i="43"/>
  <c r="X690" i="43"/>
  <c r="X691" i="43"/>
  <c r="X692" i="43"/>
  <c r="X693" i="43"/>
  <c r="X694" i="43"/>
  <c r="X695" i="43"/>
  <c r="X696" i="43"/>
  <c r="X697" i="43"/>
  <c r="X698" i="43"/>
  <c r="X699" i="43"/>
  <c r="X700" i="43"/>
  <c r="X701" i="43"/>
  <c r="X702" i="43"/>
  <c r="X703" i="43"/>
  <c r="X704" i="43"/>
  <c r="X705" i="43"/>
  <c r="X706" i="43"/>
  <c r="X707" i="43"/>
  <c r="X708" i="43"/>
  <c r="X709" i="43"/>
  <c r="X710" i="43"/>
  <c r="X711" i="43"/>
  <c r="X712" i="43"/>
  <c r="X713" i="43"/>
  <c r="X714" i="43"/>
  <c r="X715" i="43"/>
  <c r="X716" i="43"/>
  <c r="X717" i="43"/>
  <c r="X718" i="43"/>
  <c r="X719" i="43"/>
  <c r="X720" i="43"/>
  <c r="X721" i="43"/>
  <c r="X722" i="43"/>
  <c r="X723" i="43"/>
  <c r="X724" i="43"/>
  <c r="X725" i="43"/>
  <c r="X726" i="43"/>
  <c r="X727" i="43"/>
  <c r="X728" i="43"/>
  <c r="X729" i="43"/>
  <c r="X730" i="43"/>
  <c r="X731" i="43"/>
  <c r="X732" i="43"/>
  <c r="X733" i="43"/>
  <c r="X734" i="43"/>
  <c r="X735" i="43"/>
  <c r="X736" i="43"/>
  <c r="X737" i="43"/>
  <c r="X738" i="43"/>
  <c r="X739" i="43"/>
  <c r="X740" i="43"/>
  <c r="X741" i="43"/>
  <c r="X742" i="43"/>
  <c r="X743" i="43"/>
  <c r="X744" i="43"/>
  <c r="X745" i="43"/>
  <c r="X746" i="43"/>
  <c r="X747" i="43"/>
  <c r="X748" i="43"/>
  <c r="X749" i="43"/>
  <c r="X750" i="43"/>
  <c r="X751" i="43"/>
  <c r="X752" i="43"/>
  <c r="X753" i="43"/>
  <c r="X754" i="43"/>
  <c r="X755" i="43"/>
  <c r="X756" i="43"/>
  <c r="X757" i="43"/>
  <c r="X758" i="43"/>
  <c r="X759" i="43"/>
  <c r="X760" i="43"/>
  <c r="X761" i="43"/>
  <c r="X762" i="43"/>
  <c r="X763" i="43"/>
  <c r="X764" i="43"/>
  <c r="X765" i="43"/>
  <c r="X766" i="43"/>
  <c r="X767" i="43"/>
  <c r="X768" i="43"/>
  <c r="X769" i="43"/>
  <c r="X770" i="43"/>
  <c r="X771" i="43"/>
  <c r="X772" i="43"/>
  <c r="X773" i="43"/>
  <c r="X774" i="43"/>
  <c r="X775" i="43"/>
  <c r="X776" i="43"/>
  <c r="X777" i="43"/>
  <c r="X778" i="43"/>
  <c r="X779" i="43"/>
  <c r="X780" i="43"/>
  <c r="X781" i="43"/>
  <c r="X782" i="43"/>
  <c r="X783" i="43"/>
  <c r="X784" i="43"/>
  <c r="X785" i="43"/>
  <c r="X786" i="43"/>
  <c r="X787" i="43"/>
  <c r="X788" i="43"/>
  <c r="X789" i="43"/>
  <c r="X790" i="43"/>
  <c r="X791" i="43"/>
  <c r="X792" i="43"/>
  <c r="X793" i="43"/>
  <c r="X794" i="43"/>
  <c r="X795" i="43"/>
  <c r="X796" i="43"/>
  <c r="X797" i="43"/>
  <c r="X798" i="43"/>
  <c r="X799" i="43"/>
  <c r="X800" i="43"/>
  <c r="X801" i="43"/>
  <c r="X802" i="43"/>
  <c r="X803" i="43"/>
  <c r="X804" i="43"/>
  <c r="X805" i="43"/>
  <c r="X806" i="43"/>
  <c r="X807" i="43"/>
  <c r="X808" i="43"/>
  <c r="X809" i="43"/>
  <c r="X810" i="43"/>
  <c r="X811" i="43"/>
  <c r="X812" i="43"/>
  <c r="X813" i="43"/>
  <c r="X814" i="43"/>
  <c r="X815" i="43"/>
  <c r="X816" i="43"/>
  <c r="X817" i="43"/>
  <c r="X818" i="43"/>
  <c r="X819" i="43"/>
  <c r="X820" i="43"/>
  <c r="X821" i="43"/>
  <c r="X822" i="43"/>
  <c r="X823" i="43"/>
  <c r="X824" i="43"/>
  <c r="X825" i="43"/>
  <c r="X826" i="43"/>
  <c r="X827" i="43"/>
  <c r="X828" i="43"/>
  <c r="X829" i="43"/>
  <c r="X830" i="43"/>
  <c r="X831" i="43"/>
  <c r="X832" i="43"/>
  <c r="X833" i="43"/>
  <c r="X834" i="43"/>
  <c r="X835" i="43"/>
  <c r="X836" i="43"/>
  <c r="X837" i="43"/>
  <c r="X838" i="43"/>
  <c r="X839" i="43"/>
  <c r="X840" i="43"/>
  <c r="X841" i="43"/>
  <c r="X842" i="43"/>
  <c r="X843" i="43"/>
  <c r="X844" i="43"/>
  <c r="X845" i="43"/>
  <c r="X846" i="43"/>
  <c r="X847" i="43"/>
  <c r="X848" i="43"/>
  <c r="X849" i="43"/>
  <c r="X850" i="43"/>
  <c r="X851" i="43"/>
  <c r="X852" i="43"/>
  <c r="X853" i="43"/>
  <c r="X854" i="43"/>
  <c r="X855" i="43"/>
  <c r="X856" i="43"/>
  <c r="X857" i="43"/>
  <c r="X858" i="43"/>
  <c r="X859" i="43"/>
  <c r="X860" i="43"/>
  <c r="X861" i="43"/>
  <c r="X862" i="43"/>
  <c r="X863" i="43"/>
  <c r="X864" i="43"/>
  <c r="X865" i="43"/>
  <c r="X866" i="43"/>
  <c r="X867" i="43"/>
  <c r="X868" i="43"/>
  <c r="X869" i="43"/>
  <c r="X870" i="43"/>
  <c r="X871" i="43"/>
  <c r="X872" i="43"/>
  <c r="X873" i="43"/>
  <c r="X874" i="43"/>
  <c r="X875" i="43"/>
  <c r="X876" i="43"/>
  <c r="X877" i="43"/>
  <c r="X878" i="43"/>
  <c r="X879" i="43"/>
  <c r="X880" i="43"/>
  <c r="X881" i="43"/>
  <c r="X882" i="43"/>
  <c r="X883" i="43"/>
  <c r="X884" i="43"/>
  <c r="X885" i="43"/>
  <c r="X886" i="43"/>
  <c r="X887" i="43"/>
  <c r="X888" i="43"/>
  <c r="X889" i="43"/>
  <c r="X890" i="43"/>
  <c r="X891" i="43"/>
  <c r="X892" i="43"/>
  <c r="X893" i="43"/>
  <c r="X894" i="43"/>
  <c r="X895" i="43"/>
  <c r="X896" i="43"/>
  <c r="X897" i="43"/>
  <c r="X898" i="43"/>
  <c r="X899" i="43"/>
  <c r="X900" i="43"/>
  <c r="X901" i="43"/>
  <c r="X902" i="43"/>
  <c r="X903" i="43"/>
  <c r="X904" i="43"/>
  <c r="X905" i="43"/>
  <c r="X906" i="43"/>
  <c r="X907" i="43"/>
  <c r="X908" i="43"/>
  <c r="X909" i="43"/>
  <c r="X910" i="43"/>
  <c r="X911" i="43"/>
  <c r="X912" i="43"/>
  <c r="X913" i="43"/>
  <c r="X914" i="43"/>
  <c r="X915" i="43"/>
  <c r="X916" i="43"/>
  <c r="X917" i="43"/>
  <c r="X918" i="43"/>
  <c r="X919" i="43"/>
  <c r="X920" i="43"/>
  <c r="X921" i="43"/>
  <c r="X922" i="43"/>
  <c r="X923" i="43"/>
  <c r="X924" i="43"/>
  <c r="X925" i="43"/>
  <c r="X926" i="43"/>
  <c r="X927" i="43"/>
  <c r="X928" i="43"/>
  <c r="X929" i="43"/>
  <c r="X930" i="43"/>
  <c r="X931" i="43"/>
  <c r="X932" i="43"/>
  <c r="X933" i="43"/>
  <c r="X934" i="43"/>
  <c r="X935" i="43"/>
  <c r="X936" i="43"/>
  <c r="X937" i="43"/>
  <c r="X938" i="43"/>
  <c r="X939" i="43"/>
  <c r="X940" i="43"/>
  <c r="X941" i="43"/>
  <c r="X942" i="43"/>
  <c r="X943" i="43"/>
  <c r="X944" i="43"/>
  <c r="X945" i="43"/>
  <c r="X946" i="43"/>
  <c r="X947" i="43"/>
  <c r="X948" i="43"/>
  <c r="X949" i="43"/>
  <c r="X950" i="43"/>
  <c r="X951" i="43"/>
  <c r="X952" i="43"/>
  <c r="X953" i="43"/>
  <c r="X954" i="43"/>
  <c r="X955" i="43"/>
  <c r="X956" i="43"/>
  <c r="X957" i="43"/>
  <c r="X958" i="43"/>
  <c r="X959" i="43"/>
  <c r="X960" i="43"/>
  <c r="X961" i="43"/>
  <c r="X962" i="43"/>
  <c r="X963" i="43"/>
  <c r="X964" i="43"/>
  <c r="X965" i="43"/>
  <c r="X966" i="43"/>
  <c r="X967" i="43"/>
  <c r="X968" i="43"/>
  <c r="X969" i="43"/>
  <c r="X970" i="43"/>
  <c r="X971" i="43"/>
  <c r="X972" i="43"/>
  <c r="X973" i="43"/>
  <c r="X974" i="43"/>
  <c r="X975" i="43"/>
  <c r="X976" i="43"/>
  <c r="X977" i="43"/>
  <c r="X978" i="43"/>
  <c r="X979" i="43"/>
  <c r="X980" i="43"/>
  <c r="X981" i="43"/>
  <c r="X982" i="43"/>
  <c r="X983" i="43"/>
  <c r="X984" i="43"/>
  <c r="X985" i="43"/>
  <c r="X986" i="43"/>
  <c r="X987" i="43"/>
  <c r="X988" i="43"/>
  <c r="X989" i="43"/>
  <c r="X990" i="43"/>
  <c r="X991" i="43"/>
  <c r="X992" i="43"/>
  <c r="X993" i="43"/>
  <c r="X994" i="43"/>
  <c r="X995" i="43"/>
  <c r="X996" i="43"/>
  <c r="X997" i="43"/>
  <c r="X998" i="43"/>
  <c r="X999" i="43"/>
  <c r="X1000" i="43"/>
  <c r="X1001" i="43"/>
  <c r="X1002" i="43"/>
  <c r="X1003" i="43"/>
  <c r="Q4" i="43"/>
  <c r="R4" i="43"/>
  <c r="S4" i="43"/>
  <c r="T4" i="43"/>
  <c r="U4" i="43"/>
  <c r="V4" i="43"/>
  <c r="W4" i="43"/>
  <c r="Q5" i="43"/>
  <c r="R5" i="43"/>
  <c r="S5" i="43"/>
  <c r="T5" i="43"/>
  <c r="U5" i="43"/>
  <c r="V5" i="43"/>
  <c r="W5" i="43"/>
  <c r="Q6" i="43"/>
  <c r="R6" i="43"/>
  <c r="S6" i="43"/>
  <c r="T6" i="43"/>
  <c r="U6" i="43"/>
  <c r="V6" i="43"/>
  <c r="W6" i="43"/>
  <c r="Q7" i="43"/>
  <c r="R7" i="43"/>
  <c r="S7" i="43"/>
  <c r="T7" i="43"/>
  <c r="U7" i="43"/>
  <c r="V7" i="43"/>
  <c r="W7" i="43"/>
  <c r="Q8" i="43"/>
  <c r="R8" i="43"/>
  <c r="S8" i="43"/>
  <c r="T8" i="43"/>
  <c r="U8" i="43"/>
  <c r="V8" i="43"/>
  <c r="W8" i="43"/>
  <c r="Q9" i="43"/>
  <c r="R9" i="43"/>
  <c r="S9" i="43"/>
  <c r="T9" i="43"/>
  <c r="U9" i="43"/>
  <c r="V9" i="43"/>
  <c r="W9" i="43"/>
  <c r="Q10" i="43"/>
  <c r="R10" i="43"/>
  <c r="S10" i="43"/>
  <c r="T10" i="43"/>
  <c r="U10" i="43"/>
  <c r="V10" i="43"/>
  <c r="W10" i="43"/>
  <c r="Q11" i="43"/>
  <c r="R11" i="43"/>
  <c r="S11" i="43"/>
  <c r="T11" i="43"/>
  <c r="U11" i="43"/>
  <c r="V11" i="43"/>
  <c r="W11" i="43"/>
  <c r="Q12" i="43"/>
  <c r="R12" i="43"/>
  <c r="S12" i="43"/>
  <c r="T12" i="43"/>
  <c r="U12" i="43"/>
  <c r="V12" i="43"/>
  <c r="W12" i="43"/>
  <c r="Q13" i="43"/>
  <c r="R13" i="43"/>
  <c r="S13" i="43"/>
  <c r="T13" i="43"/>
  <c r="U13" i="43"/>
  <c r="V13" i="43"/>
  <c r="W13" i="43"/>
  <c r="Q14" i="43"/>
  <c r="R14" i="43"/>
  <c r="S14" i="43"/>
  <c r="T14" i="43"/>
  <c r="U14" i="43"/>
  <c r="V14" i="43"/>
  <c r="W14" i="43"/>
  <c r="Q15" i="43"/>
  <c r="R15" i="43"/>
  <c r="S15" i="43"/>
  <c r="T15" i="43"/>
  <c r="U15" i="43"/>
  <c r="V15" i="43"/>
  <c r="W15" i="43"/>
  <c r="Q16" i="43"/>
  <c r="R16" i="43"/>
  <c r="S16" i="43"/>
  <c r="T16" i="43"/>
  <c r="U16" i="43"/>
  <c r="V16" i="43"/>
  <c r="W16" i="43"/>
  <c r="Q17" i="43"/>
  <c r="R17" i="43"/>
  <c r="S17" i="43"/>
  <c r="T17" i="43"/>
  <c r="U17" i="43"/>
  <c r="V17" i="43"/>
  <c r="W17" i="43"/>
  <c r="Q18" i="43"/>
  <c r="R18" i="43"/>
  <c r="S18" i="43"/>
  <c r="T18" i="43"/>
  <c r="U18" i="43"/>
  <c r="V18" i="43"/>
  <c r="W18" i="43"/>
  <c r="Q19" i="43"/>
  <c r="R19" i="43"/>
  <c r="S19" i="43"/>
  <c r="T19" i="43"/>
  <c r="U19" i="43"/>
  <c r="V19" i="43"/>
  <c r="W19" i="43"/>
  <c r="Q20" i="43"/>
  <c r="R20" i="43"/>
  <c r="S20" i="43"/>
  <c r="T20" i="43"/>
  <c r="U20" i="43"/>
  <c r="V20" i="43"/>
  <c r="W20" i="43"/>
  <c r="Q21" i="43"/>
  <c r="R21" i="43"/>
  <c r="S21" i="43"/>
  <c r="T21" i="43"/>
  <c r="U21" i="43"/>
  <c r="V21" i="43"/>
  <c r="W21" i="43"/>
  <c r="Q22" i="43"/>
  <c r="R22" i="43"/>
  <c r="S22" i="43"/>
  <c r="T22" i="43"/>
  <c r="U22" i="43"/>
  <c r="V22" i="43"/>
  <c r="W22" i="43"/>
  <c r="Q23" i="43"/>
  <c r="R23" i="43"/>
  <c r="S23" i="43"/>
  <c r="T23" i="43"/>
  <c r="U23" i="43"/>
  <c r="V23" i="43"/>
  <c r="W23" i="43"/>
  <c r="Q24" i="43"/>
  <c r="R24" i="43"/>
  <c r="S24" i="43"/>
  <c r="T24" i="43"/>
  <c r="U24" i="43"/>
  <c r="V24" i="43"/>
  <c r="W24" i="43"/>
  <c r="Q25" i="43"/>
  <c r="R25" i="43"/>
  <c r="S25" i="43"/>
  <c r="T25" i="43"/>
  <c r="U25" i="43"/>
  <c r="V25" i="43"/>
  <c r="W25" i="43"/>
  <c r="Q26" i="43"/>
  <c r="R26" i="43"/>
  <c r="S26" i="43"/>
  <c r="T26" i="43"/>
  <c r="U26" i="43"/>
  <c r="V26" i="43"/>
  <c r="W26" i="43"/>
  <c r="Q27" i="43"/>
  <c r="R27" i="43"/>
  <c r="S27" i="43"/>
  <c r="T27" i="43"/>
  <c r="U27" i="43"/>
  <c r="V27" i="43"/>
  <c r="W27" i="43"/>
  <c r="Q28" i="43"/>
  <c r="R28" i="43"/>
  <c r="S28" i="43"/>
  <c r="T28" i="43"/>
  <c r="U28" i="43"/>
  <c r="V28" i="43"/>
  <c r="W28" i="43"/>
  <c r="Q29" i="43"/>
  <c r="R29" i="43"/>
  <c r="S29" i="43"/>
  <c r="T29" i="43"/>
  <c r="U29" i="43"/>
  <c r="V29" i="43"/>
  <c r="W29" i="43"/>
  <c r="Q30" i="43"/>
  <c r="R30" i="43"/>
  <c r="S30" i="43"/>
  <c r="T30" i="43"/>
  <c r="U30" i="43"/>
  <c r="V30" i="43"/>
  <c r="W30" i="43"/>
  <c r="Q31" i="43"/>
  <c r="R31" i="43"/>
  <c r="S31" i="43"/>
  <c r="T31" i="43"/>
  <c r="U31" i="43"/>
  <c r="V31" i="43"/>
  <c r="W31" i="43"/>
  <c r="Q32" i="43"/>
  <c r="R32" i="43"/>
  <c r="S32" i="43"/>
  <c r="T32" i="43"/>
  <c r="U32" i="43"/>
  <c r="V32" i="43"/>
  <c r="W32" i="43"/>
  <c r="Q33" i="43"/>
  <c r="R33" i="43"/>
  <c r="S33" i="43"/>
  <c r="T33" i="43"/>
  <c r="U33" i="43"/>
  <c r="V33" i="43"/>
  <c r="W33" i="43"/>
  <c r="Q34" i="43"/>
  <c r="R34" i="43"/>
  <c r="S34" i="43"/>
  <c r="T34" i="43"/>
  <c r="U34" i="43"/>
  <c r="V34" i="43"/>
  <c r="W34" i="43"/>
  <c r="Q35" i="43"/>
  <c r="R35" i="43"/>
  <c r="S35" i="43"/>
  <c r="T35" i="43"/>
  <c r="U35" i="43"/>
  <c r="V35" i="43"/>
  <c r="W35" i="43"/>
  <c r="Q36" i="43"/>
  <c r="R36" i="43"/>
  <c r="S36" i="43"/>
  <c r="T36" i="43"/>
  <c r="U36" i="43"/>
  <c r="V36" i="43"/>
  <c r="W36" i="43"/>
  <c r="Q37" i="43"/>
  <c r="R37" i="43"/>
  <c r="S37" i="43"/>
  <c r="T37" i="43"/>
  <c r="U37" i="43"/>
  <c r="V37" i="43"/>
  <c r="W37" i="43"/>
  <c r="Q38" i="43"/>
  <c r="R38" i="43"/>
  <c r="S38" i="43"/>
  <c r="T38" i="43"/>
  <c r="U38" i="43"/>
  <c r="V38" i="43"/>
  <c r="W38" i="43"/>
  <c r="Q39" i="43"/>
  <c r="R39" i="43"/>
  <c r="S39" i="43"/>
  <c r="T39" i="43"/>
  <c r="U39" i="43"/>
  <c r="V39" i="43"/>
  <c r="W39" i="43"/>
  <c r="Q40" i="43"/>
  <c r="R40" i="43"/>
  <c r="S40" i="43"/>
  <c r="T40" i="43"/>
  <c r="U40" i="43"/>
  <c r="V40" i="43"/>
  <c r="W40" i="43"/>
  <c r="Q41" i="43"/>
  <c r="R41" i="43"/>
  <c r="S41" i="43"/>
  <c r="T41" i="43"/>
  <c r="U41" i="43"/>
  <c r="V41" i="43"/>
  <c r="W41" i="43"/>
  <c r="Q42" i="43"/>
  <c r="R42" i="43"/>
  <c r="S42" i="43"/>
  <c r="T42" i="43"/>
  <c r="U42" i="43"/>
  <c r="V42" i="43"/>
  <c r="W42" i="43"/>
  <c r="Q43" i="43"/>
  <c r="R43" i="43"/>
  <c r="S43" i="43"/>
  <c r="T43" i="43"/>
  <c r="U43" i="43"/>
  <c r="V43" i="43"/>
  <c r="W43" i="43"/>
  <c r="Q44" i="43"/>
  <c r="R44" i="43"/>
  <c r="S44" i="43"/>
  <c r="T44" i="43"/>
  <c r="U44" i="43"/>
  <c r="V44" i="43"/>
  <c r="W44" i="43"/>
  <c r="Q45" i="43"/>
  <c r="R45" i="43"/>
  <c r="S45" i="43"/>
  <c r="T45" i="43"/>
  <c r="U45" i="43"/>
  <c r="V45" i="43"/>
  <c r="W45" i="43"/>
  <c r="Q46" i="43"/>
  <c r="R46" i="43"/>
  <c r="S46" i="43"/>
  <c r="T46" i="43"/>
  <c r="U46" i="43"/>
  <c r="V46" i="43"/>
  <c r="W46" i="43"/>
  <c r="Q47" i="43"/>
  <c r="R47" i="43"/>
  <c r="S47" i="43"/>
  <c r="T47" i="43"/>
  <c r="U47" i="43"/>
  <c r="V47" i="43"/>
  <c r="W47" i="43"/>
  <c r="Q48" i="43"/>
  <c r="R48" i="43"/>
  <c r="S48" i="43"/>
  <c r="T48" i="43"/>
  <c r="U48" i="43"/>
  <c r="V48" i="43"/>
  <c r="W48" i="43"/>
  <c r="Q49" i="43"/>
  <c r="R49" i="43"/>
  <c r="S49" i="43"/>
  <c r="T49" i="43"/>
  <c r="U49" i="43"/>
  <c r="V49" i="43"/>
  <c r="W49" i="43"/>
  <c r="Q50" i="43"/>
  <c r="R50" i="43"/>
  <c r="S50" i="43"/>
  <c r="T50" i="43"/>
  <c r="U50" i="43"/>
  <c r="V50" i="43"/>
  <c r="W50" i="43"/>
  <c r="Q51" i="43"/>
  <c r="R51" i="43"/>
  <c r="S51" i="43"/>
  <c r="T51" i="43"/>
  <c r="U51" i="43"/>
  <c r="V51" i="43"/>
  <c r="W51" i="43"/>
  <c r="Q52" i="43"/>
  <c r="R52" i="43"/>
  <c r="S52" i="43"/>
  <c r="T52" i="43"/>
  <c r="U52" i="43"/>
  <c r="V52" i="43"/>
  <c r="W52" i="43"/>
  <c r="Q53" i="43"/>
  <c r="R53" i="43"/>
  <c r="S53" i="43"/>
  <c r="T53" i="43"/>
  <c r="U53" i="43"/>
  <c r="V53" i="43"/>
  <c r="W53" i="43"/>
  <c r="Q54" i="43"/>
  <c r="R54" i="43"/>
  <c r="S54" i="43"/>
  <c r="T54" i="43"/>
  <c r="U54" i="43"/>
  <c r="V54" i="43"/>
  <c r="W54" i="43"/>
  <c r="Q55" i="43"/>
  <c r="R55" i="43"/>
  <c r="S55" i="43"/>
  <c r="T55" i="43"/>
  <c r="U55" i="43"/>
  <c r="V55" i="43"/>
  <c r="W55" i="43"/>
  <c r="Q56" i="43"/>
  <c r="R56" i="43"/>
  <c r="S56" i="43"/>
  <c r="T56" i="43"/>
  <c r="U56" i="43"/>
  <c r="V56" i="43"/>
  <c r="W56" i="43"/>
  <c r="Q57" i="43"/>
  <c r="R57" i="43"/>
  <c r="S57" i="43"/>
  <c r="T57" i="43"/>
  <c r="U57" i="43"/>
  <c r="V57" i="43"/>
  <c r="W57" i="43"/>
  <c r="Q58" i="43"/>
  <c r="R58" i="43"/>
  <c r="S58" i="43"/>
  <c r="T58" i="43"/>
  <c r="U58" i="43"/>
  <c r="V58" i="43"/>
  <c r="W58" i="43"/>
  <c r="Q59" i="43"/>
  <c r="R59" i="43"/>
  <c r="S59" i="43"/>
  <c r="T59" i="43"/>
  <c r="U59" i="43"/>
  <c r="V59" i="43"/>
  <c r="W59" i="43"/>
  <c r="Q60" i="43"/>
  <c r="R60" i="43"/>
  <c r="S60" i="43"/>
  <c r="T60" i="43"/>
  <c r="U60" i="43"/>
  <c r="V60" i="43"/>
  <c r="W60" i="43"/>
  <c r="Q61" i="43"/>
  <c r="R61" i="43"/>
  <c r="S61" i="43"/>
  <c r="T61" i="43"/>
  <c r="U61" i="43"/>
  <c r="V61" i="43"/>
  <c r="W61" i="43"/>
  <c r="Q62" i="43"/>
  <c r="R62" i="43"/>
  <c r="S62" i="43"/>
  <c r="T62" i="43"/>
  <c r="U62" i="43"/>
  <c r="V62" i="43"/>
  <c r="W62" i="43"/>
  <c r="Q63" i="43"/>
  <c r="R63" i="43"/>
  <c r="S63" i="43"/>
  <c r="T63" i="43"/>
  <c r="U63" i="43"/>
  <c r="V63" i="43"/>
  <c r="W63" i="43"/>
  <c r="Q64" i="43"/>
  <c r="R64" i="43"/>
  <c r="S64" i="43"/>
  <c r="T64" i="43"/>
  <c r="U64" i="43"/>
  <c r="V64" i="43"/>
  <c r="W64" i="43"/>
  <c r="Q65" i="43"/>
  <c r="R65" i="43"/>
  <c r="S65" i="43"/>
  <c r="T65" i="43"/>
  <c r="U65" i="43"/>
  <c r="V65" i="43"/>
  <c r="W65" i="43"/>
  <c r="Q66" i="43"/>
  <c r="R66" i="43"/>
  <c r="S66" i="43"/>
  <c r="T66" i="43"/>
  <c r="U66" i="43"/>
  <c r="V66" i="43"/>
  <c r="W66" i="43"/>
  <c r="Q67" i="43"/>
  <c r="R67" i="43"/>
  <c r="S67" i="43"/>
  <c r="T67" i="43"/>
  <c r="U67" i="43"/>
  <c r="V67" i="43"/>
  <c r="W67" i="43"/>
  <c r="Q68" i="43"/>
  <c r="R68" i="43"/>
  <c r="S68" i="43"/>
  <c r="T68" i="43"/>
  <c r="U68" i="43"/>
  <c r="V68" i="43"/>
  <c r="W68" i="43"/>
  <c r="Q69" i="43"/>
  <c r="R69" i="43"/>
  <c r="S69" i="43"/>
  <c r="T69" i="43"/>
  <c r="U69" i="43"/>
  <c r="V69" i="43"/>
  <c r="W69" i="43"/>
  <c r="Q70" i="43"/>
  <c r="R70" i="43"/>
  <c r="S70" i="43"/>
  <c r="T70" i="43"/>
  <c r="U70" i="43"/>
  <c r="V70" i="43"/>
  <c r="W70" i="43"/>
  <c r="Q71" i="43"/>
  <c r="R71" i="43"/>
  <c r="S71" i="43"/>
  <c r="T71" i="43"/>
  <c r="U71" i="43"/>
  <c r="V71" i="43"/>
  <c r="W71" i="43"/>
  <c r="Q72" i="43"/>
  <c r="R72" i="43"/>
  <c r="S72" i="43"/>
  <c r="T72" i="43"/>
  <c r="U72" i="43"/>
  <c r="V72" i="43"/>
  <c r="W72" i="43"/>
  <c r="Q73" i="43"/>
  <c r="R73" i="43"/>
  <c r="S73" i="43"/>
  <c r="T73" i="43"/>
  <c r="U73" i="43"/>
  <c r="V73" i="43"/>
  <c r="W73" i="43"/>
  <c r="Q74" i="43"/>
  <c r="R74" i="43"/>
  <c r="S74" i="43"/>
  <c r="T74" i="43"/>
  <c r="U74" i="43"/>
  <c r="V74" i="43"/>
  <c r="W74" i="43"/>
  <c r="Q75" i="43"/>
  <c r="R75" i="43"/>
  <c r="S75" i="43"/>
  <c r="T75" i="43"/>
  <c r="U75" i="43"/>
  <c r="V75" i="43"/>
  <c r="W75" i="43"/>
  <c r="Q76" i="43"/>
  <c r="R76" i="43"/>
  <c r="S76" i="43"/>
  <c r="T76" i="43"/>
  <c r="U76" i="43"/>
  <c r="V76" i="43"/>
  <c r="W76" i="43"/>
  <c r="Q77" i="43"/>
  <c r="R77" i="43"/>
  <c r="S77" i="43"/>
  <c r="T77" i="43"/>
  <c r="U77" i="43"/>
  <c r="V77" i="43"/>
  <c r="W77" i="43"/>
  <c r="Q78" i="43"/>
  <c r="R78" i="43"/>
  <c r="S78" i="43"/>
  <c r="T78" i="43"/>
  <c r="U78" i="43"/>
  <c r="V78" i="43"/>
  <c r="W78" i="43"/>
  <c r="Q79" i="43"/>
  <c r="R79" i="43"/>
  <c r="S79" i="43"/>
  <c r="T79" i="43"/>
  <c r="U79" i="43"/>
  <c r="V79" i="43"/>
  <c r="W79" i="43"/>
  <c r="Q80" i="43"/>
  <c r="R80" i="43"/>
  <c r="S80" i="43"/>
  <c r="T80" i="43"/>
  <c r="U80" i="43"/>
  <c r="V80" i="43"/>
  <c r="W80" i="43"/>
  <c r="Q81" i="43"/>
  <c r="R81" i="43"/>
  <c r="S81" i="43"/>
  <c r="T81" i="43"/>
  <c r="U81" i="43"/>
  <c r="V81" i="43"/>
  <c r="W81" i="43"/>
  <c r="Q82" i="43"/>
  <c r="R82" i="43"/>
  <c r="S82" i="43"/>
  <c r="T82" i="43"/>
  <c r="U82" i="43"/>
  <c r="V82" i="43"/>
  <c r="W82" i="43"/>
  <c r="Q83" i="43"/>
  <c r="R83" i="43"/>
  <c r="S83" i="43"/>
  <c r="T83" i="43"/>
  <c r="U83" i="43"/>
  <c r="V83" i="43"/>
  <c r="W83" i="43"/>
  <c r="Q84" i="43"/>
  <c r="R84" i="43"/>
  <c r="S84" i="43"/>
  <c r="T84" i="43"/>
  <c r="U84" i="43"/>
  <c r="V84" i="43"/>
  <c r="W84" i="43"/>
  <c r="Q85" i="43"/>
  <c r="R85" i="43"/>
  <c r="S85" i="43"/>
  <c r="T85" i="43"/>
  <c r="U85" i="43"/>
  <c r="V85" i="43"/>
  <c r="W85" i="43"/>
  <c r="Q86" i="43"/>
  <c r="R86" i="43"/>
  <c r="S86" i="43"/>
  <c r="T86" i="43"/>
  <c r="U86" i="43"/>
  <c r="V86" i="43"/>
  <c r="W86" i="43"/>
  <c r="Q87" i="43"/>
  <c r="R87" i="43"/>
  <c r="S87" i="43"/>
  <c r="T87" i="43"/>
  <c r="U87" i="43"/>
  <c r="V87" i="43"/>
  <c r="W87" i="43"/>
  <c r="Q88" i="43"/>
  <c r="R88" i="43"/>
  <c r="S88" i="43"/>
  <c r="T88" i="43"/>
  <c r="U88" i="43"/>
  <c r="V88" i="43"/>
  <c r="W88" i="43"/>
  <c r="Q89" i="43"/>
  <c r="R89" i="43"/>
  <c r="S89" i="43"/>
  <c r="T89" i="43"/>
  <c r="U89" i="43"/>
  <c r="V89" i="43"/>
  <c r="W89" i="43"/>
  <c r="Q90" i="43"/>
  <c r="R90" i="43"/>
  <c r="S90" i="43"/>
  <c r="T90" i="43"/>
  <c r="U90" i="43"/>
  <c r="V90" i="43"/>
  <c r="W90" i="43"/>
  <c r="Q91" i="43"/>
  <c r="R91" i="43"/>
  <c r="S91" i="43"/>
  <c r="T91" i="43"/>
  <c r="U91" i="43"/>
  <c r="V91" i="43"/>
  <c r="W91" i="43"/>
  <c r="Q92" i="43"/>
  <c r="R92" i="43"/>
  <c r="S92" i="43"/>
  <c r="T92" i="43"/>
  <c r="U92" i="43"/>
  <c r="V92" i="43"/>
  <c r="W92" i="43"/>
  <c r="Q93" i="43"/>
  <c r="R93" i="43"/>
  <c r="S93" i="43"/>
  <c r="T93" i="43"/>
  <c r="U93" i="43"/>
  <c r="V93" i="43"/>
  <c r="W93" i="43"/>
  <c r="Q94" i="43"/>
  <c r="R94" i="43"/>
  <c r="S94" i="43"/>
  <c r="T94" i="43"/>
  <c r="U94" i="43"/>
  <c r="V94" i="43"/>
  <c r="W94" i="43"/>
  <c r="Q95" i="43"/>
  <c r="R95" i="43"/>
  <c r="S95" i="43"/>
  <c r="T95" i="43"/>
  <c r="U95" i="43"/>
  <c r="V95" i="43"/>
  <c r="W95" i="43"/>
  <c r="Q96" i="43"/>
  <c r="R96" i="43"/>
  <c r="S96" i="43"/>
  <c r="T96" i="43"/>
  <c r="U96" i="43"/>
  <c r="V96" i="43"/>
  <c r="W96" i="43"/>
  <c r="Q97" i="43"/>
  <c r="R97" i="43"/>
  <c r="S97" i="43"/>
  <c r="T97" i="43"/>
  <c r="U97" i="43"/>
  <c r="V97" i="43"/>
  <c r="W97" i="43"/>
  <c r="Q98" i="43"/>
  <c r="R98" i="43"/>
  <c r="S98" i="43"/>
  <c r="T98" i="43"/>
  <c r="U98" i="43"/>
  <c r="V98" i="43"/>
  <c r="W98" i="43"/>
  <c r="Q99" i="43"/>
  <c r="R99" i="43"/>
  <c r="S99" i="43"/>
  <c r="T99" i="43"/>
  <c r="U99" i="43"/>
  <c r="V99" i="43"/>
  <c r="W99" i="43"/>
  <c r="Q100" i="43"/>
  <c r="R100" i="43"/>
  <c r="S100" i="43"/>
  <c r="T100" i="43"/>
  <c r="U100" i="43"/>
  <c r="V100" i="43"/>
  <c r="W100" i="43"/>
  <c r="Q101" i="43"/>
  <c r="R101" i="43"/>
  <c r="S101" i="43"/>
  <c r="T101" i="43"/>
  <c r="U101" i="43"/>
  <c r="V101" i="43"/>
  <c r="W101" i="43"/>
  <c r="Q102" i="43"/>
  <c r="R102" i="43"/>
  <c r="S102" i="43"/>
  <c r="T102" i="43"/>
  <c r="U102" i="43"/>
  <c r="V102" i="43"/>
  <c r="W102" i="43"/>
  <c r="Q103" i="43"/>
  <c r="R103" i="43"/>
  <c r="S103" i="43"/>
  <c r="T103" i="43"/>
  <c r="U103" i="43"/>
  <c r="V103" i="43"/>
  <c r="W103" i="43"/>
  <c r="Q104" i="43"/>
  <c r="R104" i="43"/>
  <c r="S104" i="43"/>
  <c r="T104" i="43"/>
  <c r="U104" i="43"/>
  <c r="V104" i="43"/>
  <c r="W104" i="43"/>
  <c r="Q105" i="43"/>
  <c r="R105" i="43"/>
  <c r="S105" i="43"/>
  <c r="T105" i="43"/>
  <c r="U105" i="43"/>
  <c r="V105" i="43"/>
  <c r="W105" i="43"/>
  <c r="Q106" i="43"/>
  <c r="R106" i="43"/>
  <c r="S106" i="43"/>
  <c r="T106" i="43"/>
  <c r="U106" i="43"/>
  <c r="V106" i="43"/>
  <c r="W106" i="43"/>
  <c r="Q107" i="43"/>
  <c r="R107" i="43"/>
  <c r="S107" i="43"/>
  <c r="T107" i="43"/>
  <c r="U107" i="43"/>
  <c r="V107" i="43"/>
  <c r="W107" i="43"/>
  <c r="Q108" i="43"/>
  <c r="R108" i="43"/>
  <c r="S108" i="43"/>
  <c r="T108" i="43"/>
  <c r="U108" i="43"/>
  <c r="V108" i="43"/>
  <c r="W108" i="43"/>
  <c r="Q109" i="43"/>
  <c r="R109" i="43"/>
  <c r="S109" i="43"/>
  <c r="T109" i="43"/>
  <c r="U109" i="43"/>
  <c r="V109" i="43"/>
  <c r="W109" i="43"/>
  <c r="Q110" i="43"/>
  <c r="R110" i="43"/>
  <c r="S110" i="43"/>
  <c r="T110" i="43"/>
  <c r="U110" i="43"/>
  <c r="V110" i="43"/>
  <c r="W110" i="43"/>
  <c r="Q111" i="43"/>
  <c r="R111" i="43"/>
  <c r="S111" i="43"/>
  <c r="T111" i="43"/>
  <c r="U111" i="43"/>
  <c r="V111" i="43"/>
  <c r="W111" i="43"/>
  <c r="Q112" i="43"/>
  <c r="R112" i="43"/>
  <c r="S112" i="43"/>
  <c r="T112" i="43"/>
  <c r="U112" i="43"/>
  <c r="V112" i="43"/>
  <c r="W112" i="43"/>
  <c r="Q113" i="43"/>
  <c r="R113" i="43"/>
  <c r="S113" i="43"/>
  <c r="T113" i="43"/>
  <c r="U113" i="43"/>
  <c r="V113" i="43"/>
  <c r="W113" i="43"/>
  <c r="Q114" i="43"/>
  <c r="R114" i="43"/>
  <c r="S114" i="43"/>
  <c r="T114" i="43"/>
  <c r="U114" i="43"/>
  <c r="V114" i="43"/>
  <c r="W114" i="43"/>
  <c r="Q115" i="43"/>
  <c r="R115" i="43"/>
  <c r="S115" i="43"/>
  <c r="T115" i="43"/>
  <c r="U115" i="43"/>
  <c r="V115" i="43"/>
  <c r="W115" i="43"/>
  <c r="Q116" i="43"/>
  <c r="R116" i="43"/>
  <c r="S116" i="43"/>
  <c r="T116" i="43"/>
  <c r="U116" i="43"/>
  <c r="V116" i="43"/>
  <c r="W116" i="43"/>
  <c r="Q117" i="43"/>
  <c r="R117" i="43"/>
  <c r="S117" i="43"/>
  <c r="T117" i="43"/>
  <c r="U117" i="43"/>
  <c r="V117" i="43"/>
  <c r="W117" i="43"/>
  <c r="Q118" i="43"/>
  <c r="R118" i="43"/>
  <c r="S118" i="43"/>
  <c r="T118" i="43"/>
  <c r="U118" i="43"/>
  <c r="V118" i="43"/>
  <c r="W118" i="43"/>
  <c r="Q119" i="43"/>
  <c r="R119" i="43"/>
  <c r="S119" i="43"/>
  <c r="T119" i="43"/>
  <c r="U119" i="43"/>
  <c r="V119" i="43"/>
  <c r="W119" i="43"/>
  <c r="Q120" i="43"/>
  <c r="R120" i="43"/>
  <c r="S120" i="43"/>
  <c r="T120" i="43"/>
  <c r="U120" i="43"/>
  <c r="V120" i="43"/>
  <c r="W120" i="43"/>
  <c r="Q121" i="43"/>
  <c r="R121" i="43"/>
  <c r="S121" i="43"/>
  <c r="T121" i="43"/>
  <c r="U121" i="43"/>
  <c r="V121" i="43"/>
  <c r="W121" i="43"/>
  <c r="Q122" i="43"/>
  <c r="R122" i="43"/>
  <c r="S122" i="43"/>
  <c r="T122" i="43"/>
  <c r="U122" i="43"/>
  <c r="V122" i="43"/>
  <c r="W122" i="43"/>
  <c r="Q123" i="43"/>
  <c r="R123" i="43"/>
  <c r="S123" i="43"/>
  <c r="T123" i="43"/>
  <c r="U123" i="43"/>
  <c r="V123" i="43"/>
  <c r="W123" i="43"/>
  <c r="Q124" i="43"/>
  <c r="R124" i="43"/>
  <c r="S124" i="43"/>
  <c r="T124" i="43"/>
  <c r="U124" i="43"/>
  <c r="V124" i="43"/>
  <c r="W124" i="43"/>
  <c r="Q125" i="43"/>
  <c r="R125" i="43"/>
  <c r="S125" i="43"/>
  <c r="T125" i="43"/>
  <c r="U125" i="43"/>
  <c r="V125" i="43"/>
  <c r="W125" i="43"/>
  <c r="Q126" i="43"/>
  <c r="R126" i="43"/>
  <c r="S126" i="43"/>
  <c r="T126" i="43"/>
  <c r="U126" i="43"/>
  <c r="V126" i="43"/>
  <c r="W126" i="43"/>
  <c r="Q127" i="43"/>
  <c r="R127" i="43"/>
  <c r="S127" i="43"/>
  <c r="T127" i="43"/>
  <c r="U127" i="43"/>
  <c r="V127" i="43"/>
  <c r="W127" i="43"/>
  <c r="Q128" i="43"/>
  <c r="R128" i="43"/>
  <c r="S128" i="43"/>
  <c r="T128" i="43"/>
  <c r="U128" i="43"/>
  <c r="V128" i="43"/>
  <c r="W128" i="43"/>
  <c r="Q129" i="43"/>
  <c r="R129" i="43"/>
  <c r="S129" i="43"/>
  <c r="T129" i="43"/>
  <c r="U129" i="43"/>
  <c r="V129" i="43"/>
  <c r="W129" i="43"/>
  <c r="Q130" i="43"/>
  <c r="R130" i="43"/>
  <c r="S130" i="43"/>
  <c r="T130" i="43"/>
  <c r="U130" i="43"/>
  <c r="V130" i="43"/>
  <c r="W130" i="43"/>
  <c r="Q131" i="43"/>
  <c r="R131" i="43"/>
  <c r="S131" i="43"/>
  <c r="T131" i="43"/>
  <c r="U131" i="43"/>
  <c r="V131" i="43"/>
  <c r="W131" i="43"/>
  <c r="Q132" i="43"/>
  <c r="R132" i="43"/>
  <c r="S132" i="43"/>
  <c r="T132" i="43"/>
  <c r="U132" i="43"/>
  <c r="V132" i="43"/>
  <c r="W132" i="43"/>
  <c r="Q133" i="43"/>
  <c r="R133" i="43"/>
  <c r="S133" i="43"/>
  <c r="T133" i="43"/>
  <c r="U133" i="43"/>
  <c r="V133" i="43"/>
  <c r="W133" i="43"/>
  <c r="Q134" i="43"/>
  <c r="R134" i="43"/>
  <c r="S134" i="43"/>
  <c r="T134" i="43"/>
  <c r="U134" i="43"/>
  <c r="V134" i="43"/>
  <c r="W134" i="43"/>
  <c r="Q135" i="43"/>
  <c r="R135" i="43"/>
  <c r="S135" i="43"/>
  <c r="T135" i="43"/>
  <c r="U135" i="43"/>
  <c r="V135" i="43"/>
  <c r="W135" i="43"/>
  <c r="Q136" i="43"/>
  <c r="R136" i="43"/>
  <c r="S136" i="43"/>
  <c r="T136" i="43"/>
  <c r="U136" i="43"/>
  <c r="V136" i="43"/>
  <c r="W136" i="43"/>
  <c r="Q137" i="43"/>
  <c r="R137" i="43"/>
  <c r="S137" i="43"/>
  <c r="T137" i="43"/>
  <c r="U137" i="43"/>
  <c r="V137" i="43"/>
  <c r="W137" i="43"/>
  <c r="Q138" i="43"/>
  <c r="R138" i="43"/>
  <c r="S138" i="43"/>
  <c r="T138" i="43"/>
  <c r="U138" i="43"/>
  <c r="V138" i="43"/>
  <c r="W138" i="43"/>
  <c r="Q139" i="43"/>
  <c r="R139" i="43"/>
  <c r="S139" i="43"/>
  <c r="T139" i="43"/>
  <c r="U139" i="43"/>
  <c r="V139" i="43"/>
  <c r="W139" i="43"/>
  <c r="Q140" i="43"/>
  <c r="R140" i="43"/>
  <c r="S140" i="43"/>
  <c r="T140" i="43"/>
  <c r="U140" i="43"/>
  <c r="V140" i="43"/>
  <c r="W140" i="43"/>
  <c r="Q141" i="43"/>
  <c r="R141" i="43"/>
  <c r="S141" i="43"/>
  <c r="T141" i="43"/>
  <c r="U141" i="43"/>
  <c r="V141" i="43"/>
  <c r="W141" i="43"/>
  <c r="Q142" i="43"/>
  <c r="R142" i="43"/>
  <c r="S142" i="43"/>
  <c r="T142" i="43"/>
  <c r="U142" i="43"/>
  <c r="V142" i="43"/>
  <c r="W142" i="43"/>
  <c r="Q143" i="43"/>
  <c r="R143" i="43"/>
  <c r="S143" i="43"/>
  <c r="T143" i="43"/>
  <c r="U143" i="43"/>
  <c r="V143" i="43"/>
  <c r="W143" i="43"/>
  <c r="Q144" i="43"/>
  <c r="R144" i="43"/>
  <c r="S144" i="43"/>
  <c r="T144" i="43"/>
  <c r="U144" i="43"/>
  <c r="V144" i="43"/>
  <c r="W144" i="43"/>
  <c r="Q145" i="43"/>
  <c r="R145" i="43"/>
  <c r="S145" i="43"/>
  <c r="T145" i="43"/>
  <c r="U145" i="43"/>
  <c r="V145" i="43"/>
  <c r="W145" i="43"/>
  <c r="Q146" i="43"/>
  <c r="R146" i="43"/>
  <c r="S146" i="43"/>
  <c r="T146" i="43"/>
  <c r="U146" i="43"/>
  <c r="V146" i="43"/>
  <c r="W146" i="43"/>
  <c r="Q147" i="43"/>
  <c r="R147" i="43"/>
  <c r="S147" i="43"/>
  <c r="T147" i="43"/>
  <c r="U147" i="43"/>
  <c r="V147" i="43"/>
  <c r="W147" i="43"/>
  <c r="Q148" i="43"/>
  <c r="R148" i="43"/>
  <c r="S148" i="43"/>
  <c r="T148" i="43"/>
  <c r="U148" i="43"/>
  <c r="V148" i="43"/>
  <c r="W148" i="43"/>
  <c r="Q149" i="43"/>
  <c r="R149" i="43"/>
  <c r="S149" i="43"/>
  <c r="T149" i="43"/>
  <c r="U149" i="43"/>
  <c r="V149" i="43"/>
  <c r="W149" i="43"/>
  <c r="Q150" i="43"/>
  <c r="R150" i="43"/>
  <c r="S150" i="43"/>
  <c r="T150" i="43"/>
  <c r="U150" i="43"/>
  <c r="V150" i="43"/>
  <c r="W150" i="43"/>
  <c r="Q151" i="43"/>
  <c r="R151" i="43"/>
  <c r="S151" i="43"/>
  <c r="T151" i="43"/>
  <c r="U151" i="43"/>
  <c r="V151" i="43"/>
  <c r="W151" i="43"/>
  <c r="Q152" i="43"/>
  <c r="R152" i="43"/>
  <c r="S152" i="43"/>
  <c r="T152" i="43"/>
  <c r="U152" i="43"/>
  <c r="V152" i="43"/>
  <c r="W152" i="43"/>
  <c r="Q153" i="43"/>
  <c r="R153" i="43"/>
  <c r="S153" i="43"/>
  <c r="T153" i="43"/>
  <c r="U153" i="43"/>
  <c r="V153" i="43"/>
  <c r="W153" i="43"/>
  <c r="Q154" i="43"/>
  <c r="R154" i="43"/>
  <c r="S154" i="43"/>
  <c r="T154" i="43"/>
  <c r="U154" i="43"/>
  <c r="V154" i="43"/>
  <c r="W154" i="43"/>
  <c r="Q155" i="43"/>
  <c r="R155" i="43"/>
  <c r="S155" i="43"/>
  <c r="T155" i="43"/>
  <c r="U155" i="43"/>
  <c r="V155" i="43"/>
  <c r="W155" i="43"/>
  <c r="Q156" i="43"/>
  <c r="R156" i="43"/>
  <c r="S156" i="43"/>
  <c r="T156" i="43"/>
  <c r="U156" i="43"/>
  <c r="V156" i="43"/>
  <c r="W156" i="43"/>
  <c r="Q157" i="43"/>
  <c r="R157" i="43"/>
  <c r="S157" i="43"/>
  <c r="T157" i="43"/>
  <c r="U157" i="43"/>
  <c r="V157" i="43"/>
  <c r="W157" i="43"/>
  <c r="Q158" i="43"/>
  <c r="R158" i="43"/>
  <c r="S158" i="43"/>
  <c r="T158" i="43"/>
  <c r="U158" i="43"/>
  <c r="V158" i="43"/>
  <c r="W158" i="43"/>
  <c r="Q159" i="43"/>
  <c r="R159" i="43"/>
  <c r="S159" i="43"/>
  <c r="T159" i="43"/>
  <c r="U159" i="43"/>
  <c r="V159" i="43"/>
  <c r="W159" i="43"/>
  <c r="Q160" i="43"/>
  <c r="R160" i="43"/>
  <c r="S160" i="43"/>
  <c r="T160" i="43"/>
  <c r="U160" i="43"/>
  <c r="V160" i="43"/>
  <c r="W160" i="43"/>
  <c r="Q161" i="43"/>
  <c r="R161" i="43"/>
  <c r="S161" i="43"/>
  <c r="T161" i="43"/>
  <c r="U161" i="43"/>
  <c r="V161" i="43"/>
  <c r="W161" i="43"/>
  <c r="Q162" i="43"/>
  <c r="R162" i="43"/>
  <c r="S162" i="43"/>
  <c r="T162" i="43"/>
  <c r="U162" i="43"/>
  <c r="V162" i="43"/>
  <c r="W162" i="43"/>
  <c r="Q163" i="43"/>
  <c r="R163" i="43"/>
  <c r="S163" i="43"/>
  <c r="T163" i="43"/>
  <c r="U163" i="43"/>
  <c r="V163" i="43"/>
  <c r="W163" i="43"/>
  <c r="Q164" i="43"/>
  <c r="R164" i="43"/>
  <c r="S164" i="43"/>
  <c r="T164" i="43"/>
  <c r="U164" i="43"/>
  <c r="V164" i="43"/>
  <c r="W164" i="43"/>
  <c r="Q165" i="43"/>
  <c r="R165" i="43"/>
  <c r="S165" i="43"/>
  <c r="T165" i="43"/>
  <c r="U165" i="43"/>
  <c r="V165" i="43"/>
  <c r="W165" i="43"/>
  <c r="Q166" i="43"/>
  <c r="R166" i="43"/>
  <c r="S166" i="43"/>
  <c r="T166" i="43"/>
  <c r="U166" i="43"/>
  <c r="V166" i="43"/>
  <c r="W166" i="43"/>
  <c r="Q167" i="43"/>
  <c r="R167" i="43"/>
  <c r="S167" i="43"/>
  <c r="T167" i="43"/>
  <c r="U167" i="43"/>
  <c r="V167" i="43"/>
  <c r="W167" i="43"/>
  <c r="Q168" i="43"/>
  <c r="R168" i="43"/>
  <c r="S168" i="43"/>
  <c r="T168" i="43"/>
  <c r="U168" i="43"/>
  <c r="V168" i="43"/>
  <c r="W168" i="43"/>
  <c r="Q169" i="43"/>
  <c r="R169" i="43"/>
  <c r="S169" i="43"/>
  <c r="T169" i="43"/>
  <c r="U169" i="43"/>
  <c r="V169" i="43"/>
  <c r="W169" i="43"/>
  <c r="Q170" i="43"/>
  <c r="R170" i="43"/>
  <c r="S170" i="43"/>
  <c r="T170" i="43"/>
  <c r="U170" i="43"/>
  <c r="V170" i="43"/>
  <c r="W170" i="43"/>
  <c r="Q171" i="43"/>
  <c r="R171" i="43"/>
  <c r="S171" i="43"/>
  <c r="T171" i="43"/>
  <c r="U171" i="43"/>
  <c r="V171" i="43"/>
  <c r="W171" i="43"/>
  <c r="Q172" i="43"/>
  <c r="R172" i="43"/>
  <c r="S172" i="43"/>
  <c r="T172" i="43"/>
  <c r="U172" i="43"/>
  <c r="V172" i="43"/>
  <c r="W172" i="43"/>
  <c r="Q173" i="43"/>
  <c r="R173" i="43"/>
  <c r="S173" i="43"/>
  <c r="T173" i="43"/>
  <c r="U173" i="43"/>
  <c r="V173" i="43"/>
  <c r="W173" i="43"/>
  <c r="Q174" i="43"/>
  <c r="R174" i="43"/>
  <c r="S174" i="43"/>
  <c r="T174" i="43"/>
  <c r="U174" i="43"/>
  <c r="V174" i="43"/>
  <c r="W174" i="43"/>
  <c r="Q175" i="43"/>
  <c r="R175" i="43"/>
  <c r="S175" i="43"/>
  <c r="T175" i="43"/>
  <c r="U175" i="43"/>
  <c r="V175" i="43"/>
  <c r="W175" i="43"/>
  <c r="Q176" i="43"/>
  <c r="R176" i="43"/>
  <c r="S176" i="43"/>
  <c r="T176" i="43"/>
  <c r="U176" i="43"/>
  <c r="V176" i="43"/>
  <c r="W176" i="43"/>
  <c r="Q177" i="43"/>
  <c r="R177" i="43"/>
  <c r="S177" i="43"/>
  <c r="T177" i="43"/>
  <c r="U177" i="43"/>
  <c r="V177" i="43"/>
  <c r="W177" i="43"/>
  <c r="Q178" i="43"/>
  <c r="R178" i="43"/>
  <c r="S178" i="43"/>
  <c r="T178" i="43"/>
  <c r="U178" i="43"/>
  <c r="V178" i="43"/>
  <c r="W178" i="43"/>
  <c r="Q179" i="43"/>
  <c r="R179" i="43"/>
  <c r="S179" i="43"/>
  <c r="T179" i="43"/>
  <c r="U179" i="43"/>
  <c r="V179" i="43"/>
  <c r="W179" i="43"/>
  <c r="Q180" i="43"/>
  <c r="R180" i="43"/>
  <c r="S180" i="43"/>
  <c r="T180" i="43"/>
  <c r="U180" i="43"/>
  <c r="V180" i="43"/>
  <c r="W180" i="43"/>
  <c r="Q181" i="43"/>
  <c r="R181" i="43"/>
  <c r="S181" i="43"/>
  <c r="T181" i="43"/>
  <c r="U181" i="43"/>
  <c r="V181" i="43"/>
  <c r="W181" i="43"/>
  <c r="Q182" i="43"/>
  <c r="R182" i="43"/>
  <c r="S182" i="43"/>
  <c r="T182" i="43"/>
  <c r="U182" i="43"/>
  <c r="V182" i="43"/>
  <c r="W182" i="43"/>
  <c r="Q183" i="43"/>
  <c r="R183" i="43"/>
  <c r="S183" i="43"/>
  <c r="T183" i="43"/>
  <c r="U183" i="43"/>
  <c r="V183" i="43"/>
  <c r="W183" i="43"/>
  <c r="Q184" i="43"/>
  <c r="R184" i="43"/>
  <c r="S184" i="43"/>
  <c r="T184" i="43"/>
  <c r="U184" i="43"/>
  <c r="V184" i="43"/>
  <c r="W184" i="43"/>
  <c r="Q185" i="43"/>
  <c r="R185" i="43"/>
  <c r="S185" i="43"/>
  <c r="T185" i="43"/>
  <c r="U185" i="43"/>
  <c r="V185" i="43"/>
  <c r="W185" i="43"/>
  <c r="Q186" i="43"/>
  <c r="R186" i="43"/>
  <c r="S186" i="43"/>
  <c r="T186" i="43"/>
  <c r="U186" i="43"/>
  <c r="V186" i="43"/>
  <c r="W186" i="43"/>
  <c r="Q187" i="43"/>
  <c r="R187" i="43"/>
  <c r="S187" i="43"/>
  <c r="T187" i="43"/>
  <c r="U187" i="43"/>
  <c r="V187" i="43"/>
  <c r="W187" i="43"/>
  <c r="Q188" i="43"/>
  <c r="R188" i="43"/>
  <c r="S188" i="43"/>
  <c r="T188" i="43"/>
  <c r="U188" i="43"/>
  <c r="V188" i="43"/>
  <c r="W188" i="43"/>
  <c r="Q189" i="43"/>
  <c r="R189" i="43"/>
  <c r="S189" i="43"/>
  <c r="T189" i="43"/>
  <c r="U189" i="43"/>
  <c r="V189" i="43"/>
  <c r="W189" i="43"/>
  <c r="Q190" i="43"/>
  <c r="R190" i="43"/>
  <c r="S190" i="43"/>
  <c r="T190" i="43"/>
  <c r="U190" i="43"/>
  <c r="V190" i="43"/>
  <c r="W190" i="43"/>
  <c r="Q191" i="43"/>
  <c r="R191" i="43"/>
  <c r="S191" i="43"/>
  <c r="T191" i="43"/>
  <c r="U191" i="43"/>
  <c r="V191" i="43"/>
  <c r="W191" i="43"/>
  <c r="Q192" i="43"/>
  <c r="R192" i="43"/>
  <c r="S192" i="43"/>
  <c r="T192" i="43"/>
  <c r="U192" i="43"/>
  <c r="V192" i="43"/>
  <c r="W192" i="43"/>
  <c r="Q193" i="43"/>
  <c r="R193" i="43"/>
  <c r="S193" i="43"/>
  <c r="T193" i="43"/>
  <c r="U193" i="43"/>
  <c r="V193" i="43"/>
  <c r="W193" i="43"/>
  <c r="Q194" i="43"/>
  <c r="R194" i="43"/>
  <c r="S194" i="43"/>
  <c r="T194" i="43"/>
  <c r="U194" i="43"/>
  <c r="V194" i="43"/>
  <c r="W194" i="43"/>
  <c r="Q195" i="43"/>
  <c r="R195" i="43"/>
  <c r="S195" i="43"/>
  <c r="T195" i="43"/>
  <c r="U195" i="43"/>
  <c r="V195" i="43"/>
  <c r="W195" i="43"/>
  <c r="Q196" i="43"/>
  <c r="R196" i="43"/>
  <c r="S196" i="43"/>
  <c r="T196" i="43"/>
  <c r="U196" i="43"/>
  <c r="V196" i="43"/>
  <c r="W196" i="43"/>
  <c r="Q197" i="43"/>
  <c r="R197" i="43"/>
  <c r="S197" i="43"/>
  <c r="T197" i="43"/>
  <c r="U197" i="43"/>
  <c r="V197" i="43"/>
  <c r="W197" i="43"/>
  <c r="Q198" i="43"/>
  <c r="R198" i="43"/>
  <c r="S198" i="43"/>
  <c r="T198" i="43"/>
  <c r="U198" i="43"/>
  <c r="V198" i="43"/>
  <c r="W198" i="43"/>
  <c r="Q199" i="43"/>
  <c r="R199" i="43"/>
  <c r="S199" i="43"/>
  <c r="T199" i="43"/>
  <c r="U199" i="43"/>
  <c r="V199" i="43"/>
  <c r="W199" i="43"/>
  <c r="Q200" i="43"/>
  <c r="R200" i="43"/>
  <c r="S200" i="43"/>
  <c r="T200" i="43"/>
  <c r="U200" i="43"/>
  <c r="V200" i="43"/>
  <c r="W200" i="43"/>
  <c r="Q201" i="43"/>
  <c r="R201" i="43"/>
  <c r="S201" i="43"/>
  <c r="T201" i="43"/>
  <c r="U201" i="43"/>
  <c r="V201" i="43"/>
  <c r="W201" i="43"/>
  <c r="Q202" i="43"/>
  <c r="R202" i="43"/>
  <c r="S202" i="43"/>
  <c r="T202" i="43"/>
  <c r="U202" i="43"/>
  <c r="V202" i="43"/>
  <c r="W202" i="43"/>
  <c r="Q203" i="43"/>
  <c r="R203" i="43"/>
  <c r="S203" i="43"/>
  <c r="T203" i="43"/>
  <c r="U203" i="43"/>
  <c r="V203" i="43"/>
  <c r="W203" i="43"/>
  <c r="Q204" i="43"/>
  <c r="R204" i="43"/>
  <c r="S204" i="43"/>
  <c r="T204" i="43"/>
  <c r="U204" i="43"/>
  <c r="V204" i="43"/>
  <c r="W204" i="43"/>
  <c r="Q205" i="43"/>
  <c r="R205" i="43"/>
  <c r="S205" i="43"/>
  <c r="T205" i="43"/>
  <c r="U205" i="43"/>
  <c r="V205" i="43"/>
  <c r="W205" i="43"/>
  <c r="Q206" i="43"/>
  <c r="R206" i="43"/>
  <c r="S206" i="43"/>
  <c r="T206" i="43"/>
  <c r="U206" i="43"/>
  <c r="V206" i="43"/>
  <c r="W206" i="43"/>
  <c r="Q207" i="43"/>
  <c r="R207" i="43"/>
  <c r="S207" i="43"/>
  <c r="T207" i="43"/>
  <c r="U207" i="43"/>
  <c r="V207" i="43"/>
  <c r="W207" i="43"/>
  <c r="Q208" i="43"/>
  <c r="R208" i="43"/>
  <c r="S208" i="43"/>
  <c r="T208" i="43"/>
  <c r="U208" i="43"/>
  <c r="V208" i="43"/>
  <c r="W208" i="43"/>
  <c r="Q209" i="43"/>
  <c r="R209" i="43"/>
  <c r="S209" i="43"/>
  <c r="T209" i="43"/>
  <c r="U209" i="43"/>
  <c r="V209" i="43"/>
  <c r="W209" i="43"/>
  <c r="Q210" i="43"/>
  <c r="R210" i="43"/>
  <c r="S210" i="43"/>
  <c r="T210" i="43"/>
  <c r="U210" i="43"/>
  <c r="V210" i="43"/>
  <c r="W210" i="43"/>
  <c r="Q211" i="43"/>
  <c r="R211" i="43"/>
  <c r="S211" i="43"/>
  <c r="T211" i="43"/>
  <c r="U211" i="43"/>
  <c r="V211" i="43"/>
  <c r="W211" i="43"/>
  <c r="Q212" i="43"/>
  <c r="R212" i="43"/>
  <c r="S212" i="43"/>
  <c r="T212" i="43"/>
  <c r="U212" i="43"/>
  <c r="V212" i="43"/>
  <c r="W212" i="43"/>
  <c r="Q213" i="43"/>
  <c r="R213" i="43"/>
  <c r="S213" i="43"/>
  <c r="T213" i="43"/>
  <c r="U213" i="43"/>
  <c r="V213" i="43"/>
  <c r="W213" i="43"/>
  <c r="Q214" i="43"/>
  <c r="R214" i="43"/>
  <c r="S214" i="43"/>
  <c r="T214" i="43"/>
  <c r="U214" i="43"/>
  <c r="V214" i="43"/>
  <c r="W214" i="43"/>
  <c r="Q215" i="43"/>
  <c r="R215" i="43"/>
  <c r="S215" i="43"/>
  <c r="T215" i="43"/>
  <c r="U215" i="43"/>
  <c r="V215" i="43"/>
  <c r="W215" i="43"/>
  <c r="Q216" i="43"/>
  <c r="R216" i="43"/>
  <c r="S216" i="43"/>
  <c r="T216" i="43"/>
  <c r="U216" i="43"/>
  <c r="V216" i="43"/>
  <c r="W216" i="43"/>
  <c r="Q217" i="43"/>
  <c r="R217" i="43"/>
  <c r="S217" i="43"/>
  <c r="T217" i="43"/>
  <c r="U217" i="43"/>
  <c r="V217" i="43"/>
  <c r="W217" i="43"/>
  <c r="Q218" i="43"/>
  <c r="R218" i="43"/>
  <c r="S218" i="43"/>
  <c r="T218" i="43"/>
  <c r="U218" i="43"/>
  <c r="V218" i="43"/>
  <c r="W218" i="43"/>
  <c r="Q219" i="43"/>
  <c r="R219" i="43"/>
  <c r="S219" i="43"/>
  <c r="T219" i="43"/>
  <c r="U219" i="43"/>
  <c r="V219" i="43"/>
  <c r="W219" i="43"/>
  <c r="Q220" i="43"/>
  <c r="R220" i="43"/>
  <c r="S220" i="43"/>
  <c r="T220" i="43"/>
  <c r="U220" i="43"/>
  <c r="V220" i="43"/>
  <c r="W220" i="43"/>
  <c r="Q221" i="43"/>
  <c r="R221" i="43"/>
  <c r="S221" i="43"/>
  <c r="T221" i="43"/>
  <c r="U221" i="43"/>
  <c r="V221" i="43"/>
  <c r="W221" i="43"/>
  <c r="Q222" i="43"/>
  <c r="R222" i="43"/>
  <c r="S222" i="43"/>
  <c r="T222" i="43"/>
  <c r="U222" i="43"/>
  <c r="V222" i="43"/>
  <c r="W222" i="43"/>
  <c r="Q223" i="43"/>
  <c r="R223" i="43"/>
  <c r="S223" i="43"/>
  <c r="T223" i="43"/>
  <c r="U223" i="43"/>
  <c r="V223" i="43"/>
  <c r="W223" i="43"/>
  <c r="Q224" i="43"/>
  <c r="R224" i="43"/>
  <c r="S224" i="43"/>
  <c r="T224" i="43"/>
  <c r="U224" i="43"/>
  <c r="V224" i="43"/>
  <c r="W224" i="43"/>
  <c r="Q225" i="43"/>
  <c r="R225" i="43"/>
  <c r="S225" i="43"/>
  <c r="T225" i="43"/>
  <c r="U225" i="43"/>
  <c r="V225" i="43"/>
  <c r="W225" i="43"/>
  <c r="Q226" i="43"/>
  <c r="R226" i="43"/>
  <c r="S226" i="43"/>
  <c r="T226" i="43"/>
  <c r="U226" i="43"/>
  <c r="V226" i="43"/>
  <c r="W226" i="43"/>
  <c r="Q227" i="43"/>
  <c r="R227" i="43"/>
  <c r="S227" i="43"/>
  <c r="T227" i="43"/>
  <c r="U227" i="43"/>
  <c r="V227" i="43"/>
  <c r="W227" i="43"/>
  <c r="Q228" i="43"/>
  <c r="R228" i="43"/>
  <c r="S228" i="43"/>
  <c r="T228" i="43"/>
  <c r="U228" i="43"/>
  <c r="V228" i="43"/>
  <c r="W228" i="43"/>
  <c r="Q229" i="43"/>
  <c r="R229" i="43"/>
  <c r="S229" i="43"/>
  <c r="T229" i="43"/>
  <c r="U229" i="43"/>
  <c r="V229" i="43"/>
  <c r="W229" i="43"/>
  <c r="Q230" i="43"/>
  <c r="R230" i="43"/>
  <c r="S230" i="43"/>
  <c r="T230" i="43"/>
  <c r="U230" i="43"/>
  <c r="V230" i="43"/>
  <c r="W230" i="43"/>
  <c r="Q231" i="43"/>
  <c r="R231" i="43"/>
  <c r="S231" i="43"/>
  <c r="T231" i="43"/>
  <c r="U231" i="43"/>
  <c r="V231" i="43"/>
  <c r="W231" i="43"/>
  <c r="Q232" i="43"/>
  <c r="R232" i="43"/>
  <c r="S232" i="43"/>
  <c r="T232" i="43"/>
  <c r="U232" i="43"/>
  <c r="V232" i="43"/>
  <c r="W232" i="43"/>
  <c r="Q233" i="43"/>
  <c r="R233" i="43"/>
  <c r="S233" i="43"/>
  <c r="T233" i="43"/>
  <c r="U233" i="43"/>
  <c r="V233" i="43"/>
  <c r="W233" i="43"/>
  <c r="Q234" i="43"/>
  <c r="R234" i="43"/>
  <c r="S234" i="43"/>
  <c r="T234" i="43"/>
  <c r="U234" i="43"/>
  <c r="V234" i="43"/>
  <c r="W234" i="43"/>
  <c r="Q235" i="43"/>
  <c r="R235" i="43"/>
  <c r="S235" i="43"/>
  <c r="T235" i="43"/>
  <c r="U235" i="43"/>
  <c r="V235" i="43"/>
  <c r="W235" i="43"/>
  <c r="Q236" i="43"/>
  <c r="R236" i="43"/>
  <c r="S236" i="43"/>
  <c r="T236" i="43"/>
  <c r="U236" i="43"/>
  <c r="V236" i="43"/>
  <c r="W236" i="43"/>
  <c r="Q237" i="43"/>
  <c r="R237" i="43"/>
  <c r="S237" i="43"/>
  <c r="T237" i="43"/>
  <c r="U237" i="43"/>
  <c r="V237" i="43"/>
  <c r="W237" i="43"/>
  <c r="Q238" i="43"/>
  <c r="R238" i="43"/>
  <c r="S238" i="43"/>
  <c r="T238" i="43"/>
  <c r="U238" i="43"/>
  <c r="V238" i="43"/>
  <c r="W238" i="43"/>
  <c r="Q239" i="43"/>
  <c r="R239" i="43"/>
  <c r="S239" i="43"/>
  <c r="T239" i="43"/>
  <c r="U239" i="43"/>
  <c r="V239" i="43"/>
  <c r="W239" i="43"/>
  <c r="Q240" i="43"/>
  <c r="R240" i="43"/>
  <c r="S240" i="43"/>
  <c r="T240" i="43"/>
  <c r="U240" i="43"/>
  <c r="V240" i="43"/>
  <c r="W240" i="43"/>
  <c r="Q241" i="43"/>
  <c r="R241" i="43"/>
  <c r="S241" i="43"/>
  <c r="T241" i="43"/>
  <c r="U241" i="43"/>
  <c r="V241" i="43"/>
  <c r="W241" i="43"/>
  <c r="Q242" i="43"/>
  <c r="R242" i="43"/>
  <c r="S242" i="43"/>
  <c r="T242" i="43"/>
  <c r="U242" i="43"/>
  <c r="V242" i="43"/>
  <c r="W242" i="43"/>
  <c r="Q243" i="43"/>
  <c r="R243" i="43"/>
  <c r="S243" i="43"/>
  <c r="T243" i="43"/>
  <c r="U243" i="43"/>
  <c r="V243" i="43"/>
  <c r="W243" i="43"/>
  <c r="Q244" i="43"/>
  <c r="R244" i="43"/>
  <c r="S244" i="43"/>
  <c r="T244" i="43"/>
  <c r="U244" i="43"/>
  <c r="V244" i="43"/>
  <c r="W244" i="43"/>
  <c r="Q245" i="43"/>
  <c r="R245" i="43"/>
  <c r="S245" i="43"/>
  <c r="T245" i="43"/>
  <c r="U245" i="43"/>
  <c r="V245" i="43"/>
  <c r="W245" i="43"/>
  <c r="Q246" i="43"/>
  <c r="R246" i="43"/>
  <c r="S246" i="43"/>
  <c r="T246" i="43"/>
  <c r="U246" i="43"/>
  <c r="V246" i="43"/>
  <c r="W246" i="43"/>
  <c r="Q247" i="43"/>
  <c r="R247" i="43"/>
  <c r="S247" i="43"/>
  <c r="T247" i="43"/>
  <c r="U247" i="43"/>
  <c r="V247" i="43"/>
  <c r="W247" i="43"/>
  <c r="Q248" i="43"/>
  <c r="R248" i="43"/>
  <c r="S248" i="43"/>
  <c r="T248" i="43"/>
  <c r="U248" i="43"/>
  <c r="V248" i="43"/>
  <c r="W248" i="43"/>
  <c r="Q249" i="43"/>
  <c r="R249" i="43"/>
  <c r="S249" i="43"/>
  <c r="T249" i="43"/>
  <c r="U249" i="43"/>
  <c r="V249" i="43"/>
  <c r="W249" i="43"/>
  <c r="Q250" i="43"/>
  <c r="R250" i="43"/>
  <c r="S250" i="43"/>
  <c r="T250" i="43"/>
  <c r="U250" i="43"/>
  <c r="V250" i="43"/>
  <c r="W250" i="43"/>
  <c r="Q251" i="43"/>
  <c r="R251" i="43"/>
  <c r="S251" i="43"/>
  <c r="T251" i="43"/>
  <c r="U251" i="43"/>
  <c r="V251" i="43"/>
  <c r="W251" i="43"/>
  <c r="Q252" i="43"/>
  <c r="R252" i="43"/>
  <c r="S252" i="43"/>
  <c r="T252" i="43"/>
  <c r="U252" i="43"/>
  <c r="V252" i="43"/>
  <c r="W252" i="43"/>
  <c r="Q253" i="43"/>
  <c r="R253" i="43"/>
  <c r="S253" i="43"/>
  <c r="T253" i="43"/>
  <c r="U253" i="43"/>
  <c r="V253" i="43"/>
  <c r="W253" i="43"/>
  <c r="Q254" i="43"/>
  <c r="R254" i="43"/>
  <c r="S254" i="43"/>
  <c r="T254" i="43"/>
  <c r="U254" i="43"/>
  <c r="V254" i="43"/>
  <c r="W254" i="43"/>
  <c r="Q255" i="43"/>
  <c r="R255" i="43"/>
  <c r="S255" i="43"/>
  <c r="T255" i="43"/>
  <c r="U255" i="43"/>
  <c r="V255" i="43"/>
  <c r="W255" i="43"/>
  <c r="Q256" i="43"/>
  <c r="R256" i="43"/>
  <c r="S256" i="43"/>
  <c r="T256" i="43"/>
  <c r="U256" i="43"/>
  <c r="V256" i="43"/>
  <c r="W256" i="43"/>
  <c r="Q257" i="43"/>
  <c r="R257" i="43"/>
  <c r="S257" i="43"/>
  <c r="T257" i="43"/>
  <c r="U257" i="43"/>
  <c r="V257" i="43"/>
  <c r="W257" i="43"/>
  <c r="Q258" i="43"/>
  <c r="R258" i="43"/>
  <c r="S258" i="43"/>
  <c r="T258" i="43"/>
  <c r="U258" i="43"/>
  <c r="V258" i="43"/>
  <c r="W258" i="43"/>
  <c r="Q259" i="43"/>
  <c r="R259" i="43"/>
  <c r="S259" i="43"/>
  <c r="T259" i="43"/>
  <c r="U259" i="43"/>
  <c r="V259" i="43"/>
  <c r="W259" i="43"/>
  <c r="Q260" i="43"/>
  <c r="R260" i="43"/>
  <c r="S260" i="43"/>
  <c r="T260" i="43"/>
  <c r="U260" i="43"/>
  <c r="V260" i="43"/>
  <c r="W260" i="43"/>
  <c r="Q261" i="43"/>
  <c r="R261" i="43"/>
  <c r="S261" i="43"/>
  <c r="T261" i="43"/>
  <c r="U261" i="43"/>
  <c r="V261" i="43"/>
  <c r="W261" i="43"/>
  <c r="Q262" i="43"/>
  <c r="R262" i="43"/>
  <c r="S262" i="43"/>
  <c r="T262" i="43"/>
  <c r="U262" i="43"/>
  <c r="V262" i="43"/>
  <c r="W262" i="43"/>
  <c r="Q263" i="43"/>
  <c r="R263" i="43"/>
  <c r="S263" i="43"/>
  <c r="T263" i="43"/>
  <c r="U263" i="43"/>
  <c r="V263" i="43"/>
  <c r="W263" i="43"/>
  <c r="Q264" i="43"/>
  <c r="R264" i="43"/>
  <c r="S264" i="43"/>
  <c r="T264" i="43"/>
  <c r="U264" i="43"/>
  <c r="V264" i="43"/>
  <c r="W264" i="43"/>
  <c r="Q265" i="43"/>
  <c r="R265" i="43"/>
  <c r="S265" i="43"/>
  <c r="T265" i="43"/>
  <c r="U265" i="43"/>
  <c r="V265" i="43"/>
  <c r="W265" i="43"/>
  <c r="Q266" i="43"/>
  <c r="R266" i="43"/>
  <c r="S266" i="43"/>
  <c r="T266" i="43"/>
  <c r="U266" i="43"/>
  <c r="V266" i="43"/>
  <c r="W266" i="43"/>
  <c r="Q267" i="43"/>
  <c r="R267" i="43"/>
  <c r="S267" i="43"/>
  <c r="T267" i="43"/>
  <c r="U267" i="43"/>
  <c r="V267" i="43"/>
  <c r="W267" i="43"/>
  <c r="Q268" i="43"/>
  <c r="R268" i="43"/>
  <c r="S268" i="43"/>
  <c r="T268" i="43"/>
  <c r="U268" i="43"/>
  <c r="V268" i="43"/>
  <c r="W268" i="43"/>
  <c r="Q269" i="43"/>
  <c r="R269" i="43"/>
  <c r="S269" i="43"/>
  <c r="T269" i="43"/>
  <c r="U269" i="43"/>
  <c r="V269" i="43"/>
  <c r="W269" i="43"/>
  <c r="Q270" i="43"/>
  <c r="R270" i="43"/>
  <c r="S270" i="43"/>
  <c r="T270" i="43"/>
  <c r="U270" i="43"/>
  <c r="V270" i="43"/>
  <c r="W270" i="43"/>
  <c r="Q271" i="43"/>
  <c r="R271" i="43"/>
  <c r="S271" i="43"/>
  <c r="T271" i="43"/>
  <c r="U271" i="43"/>
  <c r="V271" i="43"/>
  <c r="W271" i="43"/>
  <c r="Q272" i="43"/>
  <c r="R272" i="43"/>
  <c r="S272" i="43"/>
  <c r="T272" i="43"/>
  <c r="U272" i="43"/>
  <c r="V272" i="43"/>
  <c r="W272" i="43"/>
  <c r="Q273" i="43"/>
  <c r="R273" i="43"/>
  <c r="S273" i="43"/>
  <c r="T273" i="43"/>
  <c r="U273" i="43"/>
  <c r="V273" i="43"/>
  <c r="W273" i="43"/>
  <c r="Q274" i="43"/>
  <c r="R274" i="43"/>
  <c r="S274" i="43"/>
  <c r="T274" i="43"/>
  <c r="U274" i="43"/>
  <c r="V274" i="43"/>
  <c r="W274" i="43"/>
  <c r="Q275" i="43"/>
  <c r="R275" i="43"/>
  <c r="S275" i="43"/>
  <c r="T275" i="43"/>
  <c r="U275" i="43"/>
  <c r="V275" i="43"/>
  <c r="W275" i="43"/>
  <c r="Q276" i="43"/>
  <c r="R276" i="43"/>
  <c r="S276" i="43"/>
  <c r="T276" i="43"/>
  <c r="U276" i="43"/>
  <c r="V276" i="43"/>
  <c r="W276" i="43"/>
  <c r="Q277" i="43"/>
  <c r="R277" i="43"/>
  <c r="S277" i="43"/>
  <c r="T277" i="43"/>
  <c r="U277" i="43"/>
  <c r="V277" i="43"/>
  <c r="W277" i="43"/>
  <c r="Q278" i="43"/>
  <c r="R278" i="43"/>
  <c r="S278" i="43"/>
  <c r="T278" i="43"/>
  <c r="U278" i="43"/>
  <c r="V278" i="43"/>
  <c r="W278" i="43"/>
  <c r="Q279" i="43"/>
  <c r="R279" i="43"/>
  <c r="S279" i="43"/>
  <c r="T279" i="43"/>
  <c r="U279" i="43"/>
  <c r="V279" i="43"/>
  <c r="W279" i="43"/>
  <c r="Q280" i="43"/>
  <c r="R280" i="43"/>
  <c r="S280" i="43"/>
  <c r="T280" i="43"/>
  <c r="U280" i="43"/>
  <c r="V280" i="43"/>
  <c r="W280" i="43"/>
  <c r="Q281" i="43"/>
  <c r="R281" i="43"/>
  <c r="S281" i="43"/>
  <c r="T281" i="43"/>
  <c r="U281" i="43"/>
  <c r="V281" i="43"/>
  <c r="W281" i="43"/>
  <c r="Q282" i="43"/>
  <c r="R282" i="43"/>
  <c r="S282" i="43"/>
  <c r="T282" i="43"/>
  <c r="U282" i="43"/>
  <c r="V282" i="43"/>
  <c r="W282" i="43"/>
  <c r="Q283" i="43"/>
  <c r="R283" i="43"/>
  <c r="S283" i="43"/>
  <c r="T283" i="43"/>
  <c r="U283" i="43"/>
  <c r="V283" i="43"/>
  <c r="W283" i="43"/>
  <c r="Q284" i="43"/>
  <c r="R284" i="43"/>
  <c r="S284" i="43"/>
  <c r="T284" i="43"/>
  <c r="U284" i="43"/>
  <c r="V284" i="43"/>
  <c r="W284" i="43"/>
  <c r="Q285" i="43"/>
  <c r="R285" i="43"/>
  <c r="S285" i="43"/>
  <c r="T285" i="43"/>
  <c r="U285" i="43"/>
  <c r="V285" i="43"/>
  <c r="W285" i="43"/>
  <c r="Q286" i="43"/>
  <c r="R286" i="43"/>
  <c r="S286" i="43"/>
  <c r="T286" i="43"/>
  <c r="U286" i="43"/>
  <c r="V286" i="43"/>
  <c r="W286" i="43"/>
  <c r="Q287" i="43"/>
  <c r="R287" i="43"/>
  <c r="S287" i="43"/>
  <c r="T287" i="43"/>
  <c r="U287" i="43"/>
  <c r="V287" i="43"/>
  <c r="W287" i="43"/>
  <c r="Q288" i="43"/>
  <c r="R288" i="43"/>
  <c r="S288" i="43"/>
  <c r="T288" i="43"/>
  <c r="U288" i="43"/>
  <c r="V288" i="43"/>
  <c r="W288" i="43"/>
  <c r="Q289" i="43"/>
  <c r="R289" i="43"/>
  <c r="S289" i="43"/>
  <c r="T289" i="43"/>
  <c r="U289" i="43"/>
  <c r="V289" i="43"/>
  <c r="W289" i="43"/>
  <c r="Q290" i="43"/>
  <c r="R290" i="43"/>
  <c r="S290" i="43"/>
  <c r="T290" i="43"/>
  <c r="U290" i="43"/>
  <c r="V290" i="43"/>
  <c r="W290" i="43"/>
  <c r="Q291" i="43"/>
  <c r="R291" i="43"/>
  <c r="S291" i="43"/>
  <c r="T291" i="43"/>
  <c r="U291" i="43"/>
  <c r="V291" i="43"/>
  <c r="W291" i="43"/>
  <c r="Q292" i="43"/>
  <c r="R292" i="43"/>
  <c r="S292" i="43"/>
  <c r="T292" i="43"/>
  <c r="U292" i="43"/>
  <c r="V292" i="43"/>
  <c r="W292" i="43"/>
  <c r="Q293" i="43"/>
  <c r="R293" i="43"/>
  <c r="S293" i="43"/>
  <c r="T293" i="43"/>
  <c r="U293" i="43"/>
  <c r="V293" i="43"/>
  <c r="W293" i="43"/>
  <c r="Q294" i="43"/>
  <c r="R294" i="43"/>
  <c r="S294" i="43"/>
  <c r="T294" i="43"/>
  <c r="U294" i="43"/>
  <c r="V294" i="43"/>
  <c r="W294" i="43"/>
  <c r="Q295" i="43"/>
  <c r="R295" i="43"/>
  <c r="S295" i="43"/>
  <c r="T295" i="43"/>
  <c r="U295" i="43"/>
  <c r="V295" i="43"/>
  <c r="W295" i="43"/>
  <c r="Q296" i="43"/>
  <c r="R296" i="43"/>
  <c r="S296" i="43"/>
  <c r="T296" i="43"/>
  <c r="U296" i="43"/>
  <c r="V296" i="43"/>
  <c r="W296" i="43"/>
  <c r="Q297" i="43"/>
  <c r="R297" i="43"/>
  <c r="S297" i="43"/>
  <c r="T297" i="43"/>
  <c r="U297" i="43"/>
  <c r="V297" i="43"/>
  <c r="W297" i="43"/>
  <c r="Q298" i="43"/>
  <c r="R298" i="43"/>
  <c r="S298" i="43"/>
  <c r="T298" i="43"/>
  <c r="U298" i="43"/>
  <c r="V298" i="43"/>
  <c r="W298" i="43"/>
  <c r="Q299" i="43"/>
  <c r="R299" i="43"/>
  <c r="S299" i="43"/>
  <c r="T299" i="43"/>
  <c r="U299" i="43"/>
  <c r="V299" i="43"/>
  <c r="W299" i="43"/>
  <c r="Q300" i="43"/>
  <c r="R300" i="43"/>
  <c r="S300" i="43"/>
  <c r="T300" i="43"/>
  <c r="U300" i="43"/>
  <c r="V300" i="43"/>
  <c r="W300" i="43"/>
  <c r="Q301" i="43"/>
  <c r="R301" i="43"/>
  <c r="S301" i="43"/>
  <c r="T301" i="43"/>
  <c r="U301" i="43"/>
  <c r="V301" i="43"/>
  <c r="W301" i="43"/>
  <c r="Q302" i="43"/>
  <c r="R302" i="43"/>
  <c r="S302" i="43"/>
  <c r="T302" i="43"/>
  <c r="U302" i="43"/>
  <c r="V302" i="43"/>
  <c r="W302" i="43"/>
  <c r="Q303" i="43"/>
  <c r="R303" i="43"/>
  <c r="S303" i="43"/>
  <c r="T303" i="43"/>
  <c r="U303" i="43"/>
  <c r="V303" i="43"/>
  <c r="W303" i="43"/>
  <c r="Q304" i="43"/>
  <c r="R304" i="43"/>
  <c r="S304" i="43"/>
  <c r="T304" i="43"/>
  <c r="U304" i="43"/>
  <c r="V304" i="43"/>
  <c r="W304" i="43"/>
  <c r="Q305" i="43"/>
  <c r="R305" i="43"/>
  <c r="S305" i="43"/>
  <c r="T305" i="43"/>
  <c r="U305" i="43"/>
  <c r="V305" i="43"/>
  <c r="W305" i="43"/>
  <c r="Q306" i="43"/>
  <c r="R306" i="43"/>
  <c r="S306" i="43"/>
  <c r="T306" i="43"/>
  <c r="U306" i="43"/>
  <c r="V306" i="43"/>
  <c r="W306" i="43"/>
  <c r="Q307" i="43"/>
  <c r="R307" i="43"/>
  <c r="S307" i="43"/>
  <c r="T307" i="43"/>
  <c r="U307" i="43"/>
  <c r="V307" i="43"/>
  <c r="W307" i="43"/>
  <c r="Q308" i="43"/>
  <c r="R308" i="43"/>
  <c r="S308" i="43"/>
  <c r="T308" i="43"/>
  <c r="U308" i="43"/>
  <c r="V308" i="43"/>
  <c r="W308" i="43"/>
  <c r="Q309" i="43"/>
  <c r="R309" i="43"/>
  <c r="S309" i="43"/>
  <c r="T309" i="43"/>
  <c r="U309" i="43"/>
  <c r="V309" i="43"/>
  <c r="W309" i="43"/>
  <c r="Q310" i="43"/>
  <c r="R310" i="43"/>
  <c r="S310" i="43"/>
  <c r="T310" i="43"/>
  <c r="U310" i="43"/>
  <c r="V310" i="43"/>
  <c r="W310" i="43"/>
  <c r="Q311" i="43"/>
  <c r="R311" i="43"/>
  <c r="S311" i="43"/>
  <c r="T311" i="43"/>
  <c r="U311" i="43"/>
  <c r="V311" i="43"/>
  <c r="W311" i="43"/>
  <c r="Q312" i="43"/>
  <c r="R312" i="43"/>
  <c r="S312" i="43"/>
  <c r="T312" i="43"/>
  <c r="U312" i="43"/>
  <c r="V312" i="43"/>
  <c r="W312" i="43"/>
  <c r="Q313" i="43"/>
  <c r="R313" i="43"/>
  <c r="S313" i="43"/>
  <c r="T313" i="43"/>
  <c r="U313" i="43"/>
  <c r="V313" i="43"/>
  <c r="W313" i="43"/>
  <c r="Q314" i="43"/>
  <c r="R314" i="43"/>
  <c r="S314" i="43"/>
  <c r="T314" i="43"/>
  <c r="U314" i="43"/>
  <c r="V314" i="43"/>
  <c r="W314" i="43"/>
  <c r="Q315" i="43"/>
  <c r="R315" i="43"/>
  <c r="S315" i="43"/>
  <c r="T315" i="43"/>
  <c r="U315" i="43"/>
  <c r="V315" i="43"/>
  <c r="W315" i="43"/>
  <c r="Q316" i="43"/>
  <c r="R316" i="43"/>
  <c r="S316" i="43"/>
  <c r="T316" i="43"/>
  <c r="U316" i="43"/>
  <c r="V316" i="43"/>
  <c r="W316" i="43"/>
  <c r="Q317" i="43"/>
  <c r="R317" i="43"/>
  <c r="S317" i="43"/>
  <c r="T317" i="43"/>
  <c r="U317" i="43"/>
  <c r="V317" i="43"/>
  <c r="W317" i="43"/>
  <c r="Q318" i="43"/>
  <c r="R318" i="43"/>
  <c r="S318" i="43"/>
  <c r="T318" i="43"/>
  <c r="U318" i="43"/>
  <c r="V318" i="43"/>
  <c r="W318" i="43"/>
  <c r="Q319" i="43"/>
  <c r="R319" i="43"/>
  <c r="S319" i="43"/>
  <c r="T319" i="43"/>
  <c r="U319" i="43"/>
  <c r="V319" i="43"/>
  <c r="W319" i="43"/>
  <c r="Q320" i="43"/>
  <c r="R320" i="43"/>
  <c r="S320" i="43"/>
  <c r="T320" i="43"/>
  <c r="U320" i="43"/>
  <c r="V320" i="43"/>
  <c r="W320" i="43"/>
  <c r="Q321" i="43"/>
  <c r="R321" i="43"/>
  <c r="S321" i="43"/>
  <c r="T321" i="43"/>
  <c r="U321" i="43"/>
  <c r="V321" i="43"/>
  <c r="W321" i="43"/>
  <c r="Q322" i="43"/>
  <c r="R322" i="43"/>
  <c r="S322" i="43"/>
  <c r="T322" i="43"/>
  <c r="U322" i="43"/>
  <c r="V322" i="43"/>
  <c r="W322" i="43"/>
  <c r="Q323" i="43"/>
  <c r="R323" i="43"/>
  <c r="S323" i="43"/>
  <c r="T323" i="43"/>
  <c r="U323" i="43"/>
  <c r="V323" i="43"/>
  <c r="W323" i="43"/>
  <c r="Q324" i="43"/>
  <c r="R324" i="43"/>
  <c r="S324" i="43"/>
  <c r="T324" i="43"/>
  <c r="U324" i="43"/>
  <c r="V324" i="43"/>
  <c r="W324" i="43"/>
  <c r="Q325" i="43"/>
  <c r="R325" i="43"/>
  <c r="S325" i="43"/>
  <c r="T325" i="43"/>
  <c r="U325" i="43"/>
  <c r="V325" i="43"/>
  <c r="W325" i="43"/>
  <c r="Q326" i="43"/>
  <c r="R326" i="43"/>
  <c r="S326" i="43"/>
  <c r="T326" i="43"/>
  <c r="U326" i="43"/>
  <c r="V326" i="43"/>
  <c r="W326" i="43"/>
  <c r="Q327" i="43"/>
  <c r="R327" i="43"/>
  <c r="S327" i="43"/>
  <c r="T327" i="43"/>
  <c r="U327" i="43"/>
  <c r="V327" i="43"/>
  <c r="W327" i="43"/>
  <c r="Q328" i="43"/>
  <c r="R328" i="43"/>
  <c r="S328" i="43"/>
  <c r="T328" i="43"/>
  <c r="U328" i="43"/>
  <c r="V328" i="43"/>
  <c r="W328" i="43"/>
  <c r="Q329" i="43"/>
  <c r="R329" i="43"/>
  <c r="S329" i="43"/>
  <c r="T329" i="43"/>
  <c r="U329" i="43"/>
  <c r="V329" i="43"/>
  <c r="W329" i="43"/>
  <c r="Q330" i="43"/>
  <c r="R330" i="43"/>
  <c r="S330" i="43"/>
  <c r="T330" i="43"/>
  <c r="U330" i="43"/>
  <c r="V330" i="43"/>
  <c r="W330" i="43"/>
  <c r="Q331" i="43"/>
  <c r="R331" i="43"/>
  <c r="S331" i="43"/>
  <c r="T331" i="43"/>
  <c r="U331" i="43"/>
  <c r="V331" i="43"/>
  <c r="W331" i="43"/>
  <c r="Q332" i="43"/>
  <c r="R332" i="43"/>
  <c r="S332" i="43"/>
  <c r="T332" i="43"/>
  <c r="U332" i="43"/>
  <c r="V332" i="43"/>
  <c r="W332" i="43"/>
  <c r="Q333" i="43"/>
  <c r="R333" i="43"/>
  <c r="S333" i="43"/>
  <c r="T333" i="43"/>
  <c r="U333" i="43"/>
  <c r="V333" i="43"/>
  <c r="W333" i="43"/>
  <c r="Q334" i="43"/>
  <c r="R334" i="43"/>
  <c r="S334" i="43"/>
  <c r="T334" i="43"/>
  <c r="U334" i="43"/>
  <c r="V334" i="43"/>
  <c r="W334" i="43"/>
  <c r="Q335" i="43"/>
  <c r="R335" i="43"/>
  <c r="S335" i="43"/>
  <c r="T335" i="43"/>
  <c r="U335" i="43"/>
  <c r="V335" i="43"/>
  <c r="W335" i="43"/>
  <c r="Q336" i="43"/>
  <c r="R336" i="43"/>
  <c r="S336" i="43"/>
  <c r="T336" i="43"/>
  <c r="U336" i="43"/>
  <c r="V336" i="43"/>
  <c r="W336" i="43"/>
  <c r="Q337" i="43"/>
  <c r="R337" i="43"/>
  <c r="S337" i="43"/>
  <c r="T337" i="43"/>
  <c r="U337" i="43"/>
  <c r="V337" i="43"/>
  <c r="W337" i="43"/>
  <c r="Q338" i="43"/>
  <c r="R338" i="43"/>
  <c r="S338" i="43"/>
  <c r="T338" i="43"/>
  <c r="U338" i="43"/>
  <c r="V338" i="43"/>
  <c r="W338" i="43"/>
  <c r="Q339" i="43"/>
  <c r="R339" i="43"/>
  <c r="S339" i="43"/>
  <c r="T339" i="43"/>
  <c r="U339" i="43"/>
  <c r="V339" i="43"/>
  <c r="W339" i="43"/>
  <c r="Q340" i="43"/>
  <c r="R340" i="43"/>
  <c r="S340" i="43"/>
  <c r="T340" i="43"/>
  <c r="U340" i="43"/>
  <c r="V340" i="43"/>
  <c r="W340" i="43"/>
  <c r="Q341" i="43"/>
  <c r="R341" i="43"/>
  <c r="S341" i="43"/>
  <c r="T341" i="43"/>
  <c r="U341" i="43"/>
  <c r="V341" i="43"/>
  <c r="W341" i="43"/>
  <c r="Q342" i="43"/>
  <c r="R342" i="43"/>
  <c r="S342" i="43"/>
  <c r="T342" i="43"/>
  <c r="U342" i="43"/>
  <c r="V342" i="43"/>
  <c r="W342" i="43"/>
  <c r="Q343" i="43"/>
  <c r="R343" i="43"/>
  <c r="S343" i="43"/>
  <c r="T343" i="43"/>
  <c r="U343" i="43"/>
  <c r="V343" i="43"/>
  <c r="W343" i="43"/>
  <c r="Q344" i="43"/>
  <c r="R344" i="43"/>
  <c r="S344" i="43"/>
  <c r="T344" i="43"/>
  <c r="U344" i="43"/>
  <c r="V344" i="43"/>
  <c r="W344" i="43"/>
  <c r="Q345" i="43"/>
  <c r="R345" i="43"/>
  <c r="S345" i="43"/>
  <c r="T345" i="43"/>
  <c r="U345" i="43"/>
  <c r="V345" i="43"/>
  <c r="W345" i="43"/>
  <c r="Q346" i="43"/>
  <c r="R346" i="43"/>
  <c r="S346" i="43"/>
  <c r="T346" i="43"/>
  <c r="U346" i="43"/>
  <c r="V346" i="43"/>
  <c r="W346" i="43"/>
  <c r="Q347" i="43"/>
  <c r="R347" i="43"/>
  <c r="S347" i="43"/>
  <c r="T347" i="43"/>
  <c r="U347" i="43"/>
  <c r="V347" i="43"/>
  <c r="W347" i="43"/>
  <c r="Q348" i="43"/>
  <c r="R348" i="43"/>
  <c r="S348" i="43"/>
  <c r="T348" i="43"/>
  <c r="U348" i="43"/>
  <c r="V348" i="43"/>
  <c r="W348" i="43"/>
  <c r="Q349" i="43"/>
  <c r="R349" i="43"/>
  <c r="S349" i="43"/>
  <c r="T349" i="43"/>
  <c r="U349" i="43"/>
  <c r="V349" i="43"/>
  <c r="W349" i="43"/>
  <c r="Q350" i="43"/>
  <c r="R350" i="43"/>
  <c r="S350" i="43"/>
  <c r="T350" i="43"/>
  <c r="U350" i="43"/>
  <c r="V350" i="43"/>
  <c r="W350" i="43"/>
  <c r="Q351" i="43"/>
  <c r="R351" i="43"/>
  <c r="S351" i="43"/>
  <c r="T351" i="43"/>
  <c r="U351" i="43"/>
  <c r="V351" i="43"/>
  <c r="W351" i="43"/>
  <c r="Q352" i="43"/>
  <c r="R352" i="43"/>
  <c r="S352" i="43"/>
  <c r="T352" i="43"/>
  <c r="U352" i="43"/>
  <c r="V352" i="43"/>
  <c r="W352" i="43"/>
  <c r="Q353" i="43"/>
  <c r="R353" i="43"/>
  <c r="S353" i="43"/>
  <c r="T353" i="43"/>
  <c r="U353" i="43"/>
  <c r="V353" i="43"/>
  <c r="W353" i="43"/>
  <c r="Q354" i="43"/>
  <c r="R354" i="43"/>
  <c r="S354" i="43"/>
  <c r="T354" i="43"/>
  <c r="U354" i="43"/>
  <c r="V354" i="43"/>
  <c r="W354" i="43"/>
  <c r="Q355" i="43"/>
  <c r="R355" i="43"/>
  <c r="S355" i="43"/>
  <c r="T355" i="43"/>
  <c r="U355" i="43"/>
  <c r="V355" i="43"/>
  <c r="W355" i="43"/>
  <c r="Q356" i="43"/>
  <c r="R356" i="43"/>
  <c r="S356" i="43"/>
  <c r="T356" i="43"/>
  <c r="U356" i="43"/>
  <c r="V356" i="43"/>
  <c r="W356" i="43"/>
  <c r="Q357" i="43"/>
  <c r="R357" i="43"/>
  <c r="S357" i="43"/>
  <c r="T357" i="43"/>
  <c r="U357" i="43"/>
  <c r="V357" i="43"/>
  <c r="W357" i="43"/>
  <c r="Q358" i="43"/>
  <c r="R358" i="43"/>
  <c r="S358" i="43"/>
  <c r="T358" i="43"/>
  <c r="U358" i="43"/>
  <c r="V358" i="43"/>
  <c r="W358" i="43"/>
  <c r="Q359" i="43"/>
  <c r="R359" i="43"/>
  <c r="S359" i="43"/>
  <c r="T359" i="43"/>
  <c r="U359" i="43"/>
  <c r="V359" i="43"/>
  <c r="W359" i="43"/>
  <c r="Q360" i="43"/>
  <c r="R360" i="43"/>
  <c r="S360" i="43"/>
  <c r="T360" i="43"/>
  <c r="U360" i="43"/>
  <c r="V360" i="43"/>
  <c r="W360" i="43"/>
  <c r="Q361" i="43"/>
  <c r="R361" i="43"/>
  <c r="S361" i="43"/>
  <c r="T361" i="43"/>
  <c r="U361" i="43"/>
  <c r="V361" i="43"/>
  <c r="W361" i="43"/>
  <c r="Q362" i="43"/>
  <c r="R362" i="43"/>
  <c r="S362" i="43"/>
  <c r="T362" i="43"/>
  <c r="U362" i="43"/>
  <c r="V362" i="43"/>
  <c r="W362" i="43"/>
  <c r="Q363" i="43"/>
  <c r="R363" i="43"/>
  <c r="S363" i="43"/>
  <c r="T363" i="43"/>
  <c r="U363" i="43"/>
  <c r="V363" i="43"/>
  <c r="W363" i="43"/>
  <c r="Q364" i="43"/>
  <c r="R364" i="43"/>
  <c r="S364" i="43"/>
  <c r="T364" i="43"/>
  <c r="U364" i="43"/>
  <c r="V364" i="43"/>
  <c r="W364" i="43"/>
  <c r="Q365" i="43"/>
  <c r="R365" i="43"/>
  <c r="S365" i="43"/>
  <c r="T365" i="43"/>
  <c r="U365" i="43"/>
  <c r="V365" i="43"/>
  <c r="W365" i="43"/>
  <c r="Q366" i="43"/>
  <c r="R366" i="43"/>
  <c r="S366" i="43"/>
  <c r="T366" i="43"/>
  <c r="U366" i="43"/>
  <c r="V366" i="43"/>
  <c r="W366" i="43"/>
  <c r="Q367" i="43"/>
  <c r="R367" i="43"/>
  <c r="S367" i="43"/>
  <c r="T367" i="43"/>
  <c r="U367" i="43"/>
  <c r="V367" i="43"/>
  <c r="W367" i="43"/>
  <c r="Q368" i="43"/>
  <c r="R368" i="43"/>
  <c r="S368" i="43"/>
  <c r="T368" i="43"/>
  <c r="U368" i="43"/>
  <c r="V368" i="43"/>
  <c r="W368" i="43"/>
  <c r="Q369" i="43"/>
  <c r="R369" i="43"/>
  <c r="S369" i="43"/>
  <c r="T369" i="43"/>
  <c r="U369" i="43"/>
  <c r="V369" i="43"/>
  <c r="W369" i="43"/>
  <c r="Q370" i="43"/>
  <c r="R370" i="43"/>
  <c r="S370" i="43"/>
  <c r="T370" i="43"/>
  <c r="U370" i="43"/>
  <c r="V370" i="43"/>
  <c r="W370" i="43"/>
  <c r="Q371" i="43"/>
  <c r="R371" i="43"/>
  <c r="S371" i="43"/>
  <c r="T371" i="43"/>
  <c r="U371" i="43"/>
  <c r="V371" i="43"/>
  <c r="W371" i="43"/>
  <c r="Q372" i="43"/>
  <c r="R372" i="43"/>
  <c r="S372" i="43"/>
  <c r="T372" i="43"/>
  <c r="U372" i="43"/>
  <c r="V372" i="43"/>
  <c r="W372" i="43"/>
  <c r="Q373" i="43"/>
  <c r="R373" i="43"/>
  <c r="S373" i="43"/>
  <c r="T373" i="43"/>
  <c r="U373" i="43"/>
  <c r="V373" i="43"/>
  <c r="W373" i="43"/>
  <c r="Q374" i="43"/>
  <c r="R374" i="43"/>
  <c r="S374" i="43"/>
  <c r="T374" i="43"/>
  <c r="U374" i="43"/>
  <c r="V374" i="43"/>
  <c r="W374" i="43"/>
  <c r="Q375" i="43"/>
  <c r="R375" i="43"/>
  <c r="S375" i="43"/>
  <c r="T375" i="43"/>
  <c r="U375" i="43"/>
  <c r="V375" i="43"/>
  <c r="W375" i="43"/>
  <c r="Q376" i="43"/>
  <c r="R376" i="43"/>
  <c r="S376" i="43"/>
  <c r="T376" i="43"/>
  <c r="U376" i="43"/>
  <c r="V376" i="43"/>
  <c r="W376" i="43"/>
  <c r="Q377" i="43"/>
  <c r="R377" i="43"/>
  <c r="S377" i="43"/>
  <c r="T377" i="43"/>
  <c r="U377" i="43"/>
  <c r="V377" i="43"/>
  <c r="W377" i="43"/>
  <c r="Q378" i="43"/>
  <c r="R378" i="43"/>
  <c r="S378" i="43"/>
  <c r="T378" i="43"/>
  <c r="U378" i="43"/>
  <c r="V378" i="43"/>
  <c r="W378" i="43"/>
  <c r="Q379" i="43"/>
  <c r="R379" i="43"/>
  <c r="S379" i="43"/>
  <c r="T379" i="43"/>
  <c r="U379" i="43"/>
  <c r="V379" i="43"/>
  <c r="W379" i="43"/>
  <c r="Q380" i="43"/>
  <c r="R380" i="43"/>
  <c r="S380" i="43"/>
  <c r="T380" i="43"/>
  <c r="U380" i="43"/>
  <c r="V380" i="43"/>
  <c r="W380" i="43"/>
  <c r="Q381" i="43"/>
  <c r="R381" i="43"/>
  <c r="S381" i="43"/>
  <c r="T381" i="43"/>
  <c r="U381" i="43"/>
  <c r="V381" i="43"/>
  <c r="W381" i="43"/>
  <c r="Q382" i="43"/>
  <c r="R382" i="43"/>
  <c r="S382" i="43"/>
  <c r="T382" i="43"/>
  <c r="U382" i="43"/>
  <c r="V382" i="43"/>
  <c r="W382" i="43"/>
  <c r="Q383" i="43"/>
  <c r="R383" i="43"/>
  <c r="S383" i="43"/>
  <c r="T383" i="43"/>
  <c r="U383" i="43"/>
  <c r="V383" i="43"/>
  <c r="W383" i="43"/>
  <c r="Q384" i="43"/>
  <c r="R384" i="43"/>
  <c r="S384" i="43"/>
  <c r="T384" i="43"/>
  <c r="U384" i="43"/>
  <c r="V384" i="43"/>
  <c r="W384" i="43"/>
  <c r="Q385" i="43"/>
  <c r="R385" i="43"/>
  <c r="S385" i="43"/>
  <c r="T385" i="43"/>
  <c r="U385" i="43"/>
  <c r="V385" i="43"/>
  <c r="W385" i="43"/>
  <c r="Q386" i="43"/>
  <c r="R386" i="43"/>
  <c r="S386" i="43"/>
  <c r="T386" i="43"/>
  <c r="U386" i="43"/>
  <c r="V386" i="43"/>
  <c r="W386" i="43"/>
  <c r="Q387" i="43"/>
  <c r="R387" i="43"/>
  <c r="S387" i="43"/>
  <c r="T387" i="43"/>
  <c r="U387" i="43"/>
  <c r="V387" i="43"/>
  <c r="W387" i="43"/>
  <c r="Q388" i="43"/>
  <c r="R388" i="43"/>
  <c r="S388" i="43"/>
  <c r="T388" i="43"/>
  <c r="U388" i="43"/>
  <c r="V388" i="43"/>
  <c r="W388" i="43"/>
  <c r="Q389" i="43"/>
  <c r="R389" i="43"/>
  <c r="S389" i="43"/>
  <c r="T389" i="43"/>
  <c r="U389" i="43"/>
  <c r="V389" i="43"/>
  <c r="W389" i="43"/>
  <c r="Q390" i="43"/>
  <c r="R390" i="43"/>
  <c r="S390" i="43"/>
  <c r="T390" i="43"/>
  <c r="U390" i="43"/>
  <c r="V390" i="43"/>
  <c r="W390" i="43"/>
  <c r="Q391" i="43"/>
  <c r="R391" i="43"/>
  <c r="S391" i="43"/>
  <c r="T391" i="43"/>
  <c r="U391" i="43"/>
  <c r="V391" i="43"/>
  <c r="W391" i="43"/>
  <c r="Q392" i="43"/>
  <c r="R392" i="43"/>
  <c r="S392" i="43"/>
  <c r="T392" i="43"/>
  <c r="U392" i="43"/>
  <c r="V392" i="43"/>
  <c r="W392" i="43"/>
  <c r="Q393" i="43"/>
  <c r="R393" i="43"/>
  <c r="S393" i="43"/>
  <c r="T393" i="43"/>
  <c r="U393" i="43"/>
  <c r="V393" i="43"/>
  <c r="W393" i="43"/>
  <c r="Q394" i="43"/>
  <c r="R394" i="43"/>
  <c r="S394" i="43"/>
  <c r="T394" i="43"/>
  <c r="U394" i="43"/>
  <c r="V394" i="43"/>
  <c r="W394" i="43"/>
  <c r="Q395" i="43"/>
  <c r="R395" i="43"/>
  <c r="S395" i="43"/>
  <c r="T395" i="43"/>
  <c r="U395" i="43"/>
  <c r="V395" i="43"/>
  <c r="W395" i="43"/>
  <c r="Q396" i="43"/>
  <c r="R396" i="43"/>
  <c r="S396" i="43"/>
  <c r="T396" i="43"/>
  <c r="U396" i="43"/>
  <c r="V396" i="43"/>
  <c r="W396" i="43"/>
  <c r="Q397" i="43"/>
  <c r="R397" i="43"/>
  <c r="S397" i="43"/>
  <c r="T397" i="43"/>
  <c r="U397" i="43"/>
  <c r="V397" i="43"/>
  <c r="W397" i="43"/>
  <c r="Q398" i="43"/>
  <c r="R398" i="43"/>
  <c r="S398" i="43"/>
  <c r="T398" i="43"/>
  <c r="U398" i="43"/>
  <c r="V398" i="43"/>
  <c r="W398" i="43"/>
  <c r="Q399" i="43"/>
  <c r="R399" i="43"/>
  <c r="S399" i="43"/>
  <c r="T399" i="43"/>
  <c r="U399" i="43"/>
  <c r="V399" i="43"/>
  <c r="W399" i="43"/>
  <c r="Q400" i="43"/>
  <c r="R400" i="43"/>
  <c r="S400" i="43"/>
  <c r="T400" i="43"/>
  <c r="U400" i="43"/>
  <c r="V400" i="43"/>
  <c r="W400" i="43"/>
  <c r="Q401" i="43"/>
  <c r="R401" i="43"/>
  <c r="S401" i="43"/>
  <c r="T401" i="43"/>
  <c r="U401" i="43"/>
  <c r="V401" i="43"/>
  <c r="W401" i="43"/>
  <c r="Q402" i="43"/>
  <c r="R402" i="43"/>
  <c r="S402" i="43"/>
  <c r="T402" i="43"/>
  <c r="U402" i="43"/>
  <c r="V402" i="43"/>
  <c r="W402" i="43"/>
  <c r="Q403" i="43"/>
  <c r="R403" i="43"/>
  <c r="S403" i="43"/>
  <c r="T403" i="43"/>
  <c r="U403" i="43"/>
  <c r="V403" i="43"/>
  <c r="W403" i="43"/>
  <c r="Q404" i="43"/>
  <c r="R404" i="43"/>
  <c r="S404" i="43"/>
  <c r="T404" i="43"/>
  <c r="U404" i="43"/>
  <c r="V404" i="43"/>
  <c r="W404" i="43"/>
  <c r="Q405" i="43"/>
  <c r="R405" i="43"/>
  <c r="S405" i="43"/>
  <c r="T405" i="43"/>
  <c r="U405" i="43"/>
  <c r="V405" i="43"/>
  <c r="W405" i="43"/>
  <c r="Q406" i="43"/>
  <c r="R406" i="43"/>
  <c r="S406" i="43"/>
  <c r="T406" i="43"/>
  <c r="U406" i="43"/>
  <c r="V406" i="43"/>
  <c r="W406" i="43"/>
  <c r="Q407" i="43"/>
  <c r="R407" i="43"/>
  <c r="S407" i="43"/>
  <c r="T407" i="43"/>
  <c r="U407" i="43"/>
  <c r="V407" i="43"/>
  <c r="W407" i="43"/>
  <c r="Q408" i="43"/>
  <c r="R408" i="43"/>
  <c r="S408" i="43"/>
  <c r="T408" i="43"/>
  <c r="U408" i="43"/>
  <c r="V408" i="43"/>
  <c r="W408" i="43"/>
  <c r="Q409" i="43"/>
  <c r="R409" i="43"/>
  <c r="S409" i="43"/>
  <c r="T409" i="43"/>
  <c r="U409" i="43"/>
  <c r="V409" i="43"/>
  <c r="W409" i="43"/>
  <c r="Q410" i="43"/>
  <c r="R410" i="43"/>
  <c r="S410" i="43"/>
  <c r="T410" i="43"/>
  <c r="U410" i="43"/>
  <c r="V410" i="43"/>
  <c r="W410" i="43"/>
  <c r="Q411" i="43"/>
  <c r="R411" i="43"/>
  <c r="S411" i="43"/>
  <c r="T411" i="43"/>
  <c r="U411" i="43"/>
  <c r="V411" i="43"/>
  <c r="W411" i="43"/>
  <c r="Q412" i="43"/>
  <c r="R412" i="43"/>
  <c r="S412" i="43"/>
  <c r="T412" i="43"/>
  <c r="U412" i="43"/>
  <c r="V412" i="43"/>
  <c r="W412" i="43"/>
  <c r="Q413" i="43"/>
  <c r="R413" i="43"/>
  <c r="S413" i="43"/>
  <c r="T413" i="43"/>
  <c r="U413" i="43"/>
  <c r="V413" i="43"/>
  <c r="W413" i="43"/>
  <c r="Q414" i="43"/>
  <c r="R414" i="43"/>
  <c r="S414" i="43"/>
  <c r="T414" i="43"/>
  <c r="U414" i="43"/>
  <c r="V414" i="43"/>
  <c r="W414" i="43"/>
  <c r="Q415" i="43"/>
  <c r="R415" i="43"/>
  <c r="S415" i="43"/>
  <c r="T415" i="43"/>
  <c r="U415" i="43"/>
  <c r="V415" i="43"/>
  <c r="W415" i="43"/>
  <c r="Q416" i="43"/>
  <c r="R416" i="43"/>
  <c r="S416" i="43"/>
  <c r="T416" i="43"/>
  <c r="U416" i="43"/>
  <c r="V416" i="43"/>
  <c r="W416" i="43"/>
  <c r="Q417" i="43"/>
  <c r="R417" i="43"/>
  <c r="S417" i="43"/>
  <c r="T417" i="43"/>
  <c r="U417" i="43"/>
  <c r="V417" i="43"/>
  <c r="W417" i="43"/>
  <c r="Q418" i="43"/>
  <c r="R418" i="43"/>
  <c r="S418" i="43"/>
  <c r="T418" i="43"/>
  <c r="U418" i="43"/>
  <c r="V418" i="43"/>
  <c r="W418" i="43"/>
  <c r="Q419" i="43"/>
  <c r="R419" i="43"/>
  <c r="S419" i="43"/>
  <c r="T419" i="43"/>
  <c r="U419" i="43"/>
  <c r="V419" i="43"/>
  <c r="W419" i="43"/>
  <c r="Q420" i="43"/>
  <c r="R420" i="43"/>
  <c r="S420" i="43"/>
  <c r="T420" i="43"/>
  <c r="U420" i="43"/>
  <c r="V420" i="43"/>
  <c r="W420" i="43"/>
  <c r="Q421" i="43"/>
  <c r="R421" i="43"/>
  <c r="S421" i="43"/>
  <c r="T421" i="43"/>
  <c r="U421" i="43"/>
  <c r="V421" i="43"/>
  <c r="W421" i="43"/>
  <c r="Q422" i="43"/>
  <c r="R422" i="43"/>
  <c r="S422" i="43"/>
  <c r="T422" i="43"/>
  <c r="U422" i="43"/>
  <c r="V422" i="43"/>
  <c r="W422" i="43"/>
  <c r="Q423" i="43"/>
  <c r="R423" i="43"/>
  <c r="S423" i="43"/>
  <c r="T423" i="43"/>
  <c r="U423" i="43"/>
  <c r="V423" i="43"/>
  <c r="W423" i="43"/>
  <c r="Q424" i="43"/>
  <c r="R424" i="43"/>
  <c r="S424" i="43"/>
  <c r="T424" i="43"/>
  <c r="U424" i="43"/>
  <c r="V424" i="43"/>
  <c r="W424" i="43"/>
  <c r="Q425" i="43"/>
  <c r="R425" i="43"/>
  <c r="S425" i="43"/>
  <c r="T425" i="43"/>
  <c r="U425" i="43"/>
  <c r="V425" i="43"/>
  <c r="W425" i="43"/>
  <c r="Q426" i="43"/>
  <c r="R426" i="43"/>
  <c r="S426" i="43"/>
  <c r="T426" i="43"/>
  <c r="U426" i="43"/>
  <c r="V426" i="43"/>
  <c r="W426" i="43"/>
  <c r="Q427" i="43"/>
  <c r="R427" i="43"/>
  <c r="S427" i="43"/>
  <c r="T427" i="43"/>
  <c r="U427" i="43"/>
  <c r="V427" i="43"/>
  <c r="W427" i="43"/>
  <c r="Q428" i="43"/>
  <c r="R428" i="43"/>
  <c r="S428" i="43"/>
  <c r="T428" i="43"/>
  <c r="U428" i="43"/>
  <c r="V428" i="43"/>
  <c r="W428" i="43"/>
  <c r="Q429" i="43"/>
  <c r="R429" i="43"/>
  <c r="S429" i="43"/>
  <c r="T429" i="43"/>
  <c r="U429" i="43"/>
  <c r="V429" i="43"/>
  <c r="W429" i="43"/>
  <c r="Q430" i="43"/>
  <c r="R430" i="43"/>
  <c r="S430" i="43"/>
  <c r="T430" i="43"/>
  <c r="U430" i="43"/>
  <c r="V430" i="43"/>
  <c r="W430" i="43"/>
  <c r="Q431" i="43"/>
  <c r="R431" i="43"/>
  <c r="S431" i="43"/>
  <c r="T431" i="43"/>
  <c r="U431" i="43"/>
  <c r="V431" i="43"/>
  <c r="W431" i="43"/>
  <c r="Q432" i="43"/>
  <c r="R432" i="43"/>
  <c r="S432" i="43"/>
  <c r="T432" i="43"/>
  <c r="U432" i="43"/>
  <c r="V432" i="43"/>
  <c r="W432" i="43"/>
  <c r="Q433" i="43"/>
  <c r="R433" i="43"/>
  <c r="S433" i="43"/>
  <c r="T433" i="43"/>
  <c r="U433" i="43"/>
  <c r="V433" i="43"/>
  <c r="W433" i="43"/>
  <c r="Q434" i="43"/>
  <c r="R434" i="43"/>
  <c r="S434" i="43"/>
  <c r="T434" i="43"/>
  <c r="U434" i="43"/>
  <c r="V434" i="43"/>
  <c r="W434" i="43"/>
  <c r="Q435" i="43"/>
  <c r="R435" i="43"/>
  <c r="S435" i="43"/>
  <c r="T435" i="43"/>
  <c r="U435" i="43"/>
  <c r="V435" i="43"/>
  <c r="W435" i="43"/>
  <c r="Q436" i="43"/>
  <c r="R436" i="43"/>
  <c r="S436" i="43"/>
  <c r="T436" i="43"/>
  <c r="U436" i="43"/>
  <c r="V436" i="43"/>
  <c r="W436" i="43"/>
  <c r="Q437" i="43"/>
  <c r="R437" i="43"/>
  <c r="S437" i="43"/>
  <c r="T437" i="43"/>
  <c r="U437" i="43"/>
  <c r="V437" i="43"/>
  <c r="W437" i="43"/>
  <c r="Q438" i="43"/>
  <c r="R438" i="43"/>
  <c r="S438" i="43"/>
  <c r="T438" i="43"/>
  <c r="U438" i="43"/>
  <c r="V438" i="43"/>
  <c r="W438" i="43"/>
  <c r="Q439" i="43"/>
  <c r="R439" i="43"/>
  <c r="S439" i="43"/>
  <c r="T439" i="43"/>
  <c r="U439" i="43"/>
  <c r="V439" i="43"/>
  <c r="W439" i="43"/>
  <c r="Q440" i="43"/>
  <c r="R440" i="43"/>
  <c r="S440" i="43"/>
  <c r="T440" i="43"/>
  <c r="U440" i="43"/>
  <c r="V440" i="43"/>
  <c r="W440" i="43"/>
  <c r="Q441" i="43"/>
  <c r="R441" i="43"/>
  <c r="S441" i="43"/>
  <c r="T441" i="43"/>
  <c r="U441" i="43"/>
  <c r="V441" i="43"/>
  <c r="W441" i="43"/>
  <c r="Q442" i="43"/>
  <c r="R442" i="43"/>
  <c r="S442" i="43"/>
  <c r="T442" i="43"/>
  <c r="U442" i="43"/>
  <c r="V442" i="43"/>
  <c r="W442" i="43"/>
  <c r="Q443" i="43"/>
  <c r="R443" i="43"/>
  <c r="S443" i="43"/>
  <c r="T443" i="43"/>
  <c r="U443" i="43"/>
  <c r="V443" i="43"/>
  <c r="W443" i="43"/>
  <c r="Q444" i="43"/>
  <c r="R444" i="43"/>
  <c r="S444" i="43"/>
  <c r="T444" i="43"/>
  <c r="U444" i="43"/>
  <c r="V444" i="43"/>
  <c r="W444" i="43"/>
  <c r="Q445" i="43"/>
  <c r="R445" i="43"/>
  <c r="S445" i="43"/>
  <c r="T445" i="43"/>
  <c r="U445" i="43"/>
  <c r="V445" i="43"/>
  <c r="W445" i="43"/>
  <c r="Q446" i="43"/>
  <c r="R446" i="43"/>
  <c r="S446" i="43"/>
  <c r="T446" i="43"/>
  <c r="U446" i="43"/>
  <c r="V446" i="43"/>
  <c r="W446" i="43"/>
  <c r="Q447" i="43"/>
  <c r="R447" i="43"/>
  <c r="S447" i="43"/>
  <c r="T447" i="43"/>
  <c r="U447" i="43"/>
  <c r="V447" i="43"/>
  <c r="W447" i="43"/>
  <c r="Q448" i="43"/>
  <c r="R448" i="43"/>
  <c r="S448" i="43"/>
  <c r="T448" i="43"/>
  <c r="U448" i="43"/>
  <c r="V448" i="43"/>
  <c r="W448" i="43"/>
  <c r="Q449" i="43"/>
  <c r="R449" i="43"/>
  <c r="S449" i="43"/>
  <c r="T449" i="43"/>
  <c r="U449" i="43"/>
  <c r="V449" i="43"/>
  <c r="W449" i="43"/>
  <c r="Q450" i="43"/>
  <c r="R450" i="43"/>
  <c r="S450" i="43"/>
  <c r="T450" i="43"/>
  <c r="U450" i="43"/>
  <c r="V450" i="43"/>
  <c r="W450" i="43"/>
  <c r="Q451" i="43"/>
  <c r="R451" i="43"/>
  <c r="S451" i="43"/>
  <c r="T451" i="43"/>
  <c r="U451" i="43"/>
  <c r="V451" i="43"/>
  <c r="W451" i="43"/>
  <c r="Q452" i="43"/>
  <c r="R452" i="43"/>
  <c r="S452" i="43"/>
  <c r="T452" i="43"/>
  <c r="U452" i="43"/>
  <c r="V452" i="43"/>
  <c r="W452" i="43"/>
  <c r="Q453" i="43"/>
  <c r="R453" i="43"/>
  <c r="S453" i="43"/>
  <c r="T453" i="43"/>
  <c r="U453" i="43"/>
  <c r="V453" i="43"/>
  <c r="W453" i="43"/>
  <c r="Q454" i="43"/>
  <c r="R454" i="43"/>
  <c r="S454" i="43"/>
  <c r="T454" i="43"/>
  <c r="U454" i="43"/>
  <c r="V454" i="43"/>
  <c r="W454" i="43"/>
  <c r="Q455" i="43"/>
  <c r="R455" i="43"/>
  <c r="S455" i="43"/>
  <c r="T455" i="43"/>
  <c r="U455" i="43"/>
  <c r="V455" i="43"/>
  <c r="W455" i="43"/>
  <c r="Q456" i="43"/>
  <c r="R456" i="43"/>
  <c r="S456" i="43"/>
  <c r="T456" i="43"/>
  <c r="U456" i="43"/>
  <c r="V456" i="43"/>
  <c r="W456" i="43"/>
  <c r="Q457" i="43"/>
  <c r="R457" i="43"/>
  <c r="S457" i="43"/>
  <c r="T457" i="43"/>
  <c r="U457" i="43"/>
  <c r="V457" i="43"/>
  <c r="W457" i="43"/>
  <c r="Q458" i="43"/>
  <c r="R458" i="43"/>
  <c r="S458" i="43"/>
  <c r="T458" i="43"/>
  <c r="U458" i="43"/>
  <c r="V458" i="43"/>
  <c r="W458" i="43"/>
  <c r="Q459" i="43"/>
  <c r="R459" i="43"/>
  <c r="S459" i="43"/>
  <c r="T459" i="43"/>
  <c r="U459" i="43"/>
  <c r="V459" i="43"/>
  <c r="W459" i="43"/>
  <c r="Q460" i="43"/>
  <c r="R460" i="43"/>
  <c r="S460" i="43"/>
  <c r="T460" i="43"/>
  <c r="U460" i="43"/>
  <c r="V460" i="43"/>
  <c r="W460" i="43"/>
  <c r="Q461" i="43"/>
  <c r="R461" i="43"/>
  <c r="S461" i="43"/>
  <c r="T461" i="43"/>
  <c r="U461" i="43"/>
  <c r="V461" i="43"/>
  <c r="W461" i="43"/>
  <c r="Q462" i="43"/>
  <c r="R462" i="43"/>
  <c r="S462" i="43"/>
  <c r="T462" i="43"/>
  <c r="U462" i="43"/>
  <c r="V462" i="43"/>
  <c r="W462" i="43"/>
  <c r="Q463" i="43"/>
  <c r="R463" i="43"/>
  <c r="S463" i="43"/>
  <c r="T463" i="43"/>
  <c r="U463" i="43"/>
  <c r="V463" i="43"/>
  <c r="W463" i="43"/>
  <c r="Q464" i="43"/>
  <c r="R464" i="43"/>
  <c r="S464" i="43"/>
  <c r="T464" i="43"/>
  <c r="U464" i="43"/>
  <c r="V464" i="43"/>
  <c r="W464" i="43"/>
  <c r="Q465" i="43"/>
  <c r="R465" i="43"/>
  <c r="S465" i="43"/>
  <c r="T465" i="43"/>
  <c r="U465" i="43"/>
  <c r="V465" i="43"/>
  <c r="W465" i="43"/>
  <c r="Q466" i="43"/>
  <c r="R466" i="43"/>
  <c r="S466" i="43"/>
  <c r="T466" i="43"/>
  <c r="U466" i="43"/>
  <c r="V466" i="43"/>
  <c r="W466" i="43"/>
  <c r="Q467" i="43"/>
  <c r="R467" i="43"/>
  <c r="S467" i="43"/>
  <c r="T467" i="43"/>
  <c r="U467" i="43"/>
  <c r="V467" i="43"/>
  <c r="W467" i="43"/>
  <c r="Q468" i="43"/>
  <c r="R468" i="43"/>
  <c r="S468" i="43"/>
  <c r="T468" i="43"/>
  <c r="U468" i="43"/>
  <c r="V468" i="43"/>
  <c r="W468" i="43"/>
  <c r="Q469" i="43"/>
  <c r="R469" i="43"/>
  <c r="S469" i="43"/>
  <c r="T469" i="43"/>
  <c r="U469" i="43"/>
  <c r="V469" i="43"/>
  <c r="W469" i="43"/>
  <c r="Q470" i="43"/>
  <c r="R470" i="43"/>
  <c r="S470" i="43"/>
  <c r="T470" i="43"/>
  <c r="U470" i="43"/>
  <c r="V470" i="43"/>
  <c r="W470" i="43"/>
  <c r="Q471" i="43"/>
  <c r="R471" i="43"/>
  <c r="S471" i="43"/>
  <c r="T471" i="43"/>
  <c r="U471" i="43"/>
  <c r="V471" i="43"/>
  <c r="W471" i="43"/>
  <c r="Q472" i="43"/>
  <c r="R472" i="43"/>
  <c r="S472" i="43"/>
  <c r="T472" i="43"/>
  <c r="U472" i="43"/>
  <c r="V472" i="43"/>
  <c r="W472" i="43"/>
  <c r="Q473" i="43"/>
  <c r="R473" i="43"/>
  <c r="S473" i="43"/>
  <c r="T473" i="43"/>
  <c r="U473" i="43"/>
  <c r="V473" i="43"/>
  <c r="W473" i="43"/>
  <c r="Q474" i="43"/>
  <c r="R474" i="43"/>
  <c r="S474" i="43"/>
  <c r="T474" i="43"/>
  <c r="U474" i="43"/>
  <c r="V474" i="43"/>
  <c r="W474" i="43"/>
  <c r="Q475" i="43"/>
  <c r="R475" i="43"/>
  <c r="S475" i="43"/>
  <c r="T475" i="43"/>
  <c r="U475" i="43"/>
  <c r="V475" i="43"/>
  <c r="W475" i="43"/>
  <c r="Q476" i="43"/>
  <c r="R476" i="43"/>
  <c r="S476" i="43"/>
  <c r="T476" i="43"/>
  <c r="U476" i="43"/>
  <c r="V476" i="43"/>
  <c r="W476" i="43"/>
  <c r="Q477" i="43"/>
  <c r="R477" i="43"/>
  <c r="S477" i="43"/>
  <c r="T477" i="43"/>
  <c r="U477" i="43"/>
  <c r="V477" i="43"/>
  <c r="W477" i="43"/>
  <c r="Q478" i="43"/>
  <c r="R478" i="43"/>
  <c r="S478" i="43"/>
  <c r="T478" i="43"/>
  <c r="U478" i="43"/>
  <c r="V478" i="43"/>
  <c r="W478" i="43"/>
  <c r="Q479" i="43"/>
  <c r="R479" i="43"/>
  <c r="S479" i="43"/>
  <c r="T479" i="43"/>
  <c r="U479" i="43"/>
  <c r="V479" i="43"/>
  <c r="W479" i="43"/>
  <c r="Q480" i="43"/>
  <c r="R480" i="43"/>
  <c r="S480" i="43"/>
  <c r="T480" i="43"/>
  <c r="U480" i="43"/>
  <c r="V480" i="43"/>
  <c r="W480" i="43"/>
  <c r="Q481" i="43"/>
  <c r="R481" i="43"/>
  <c r="S481" i="43"/>
  <c r="T481" i="43"/>
  <c r="U481" i="43"/>
  <c r="V481" i="43"/>
  <c r="W481" i="43"/>
  <c r="Q482" i="43"/>
  <c r="R482" i="43"/>
  <c r="S482" i="43"/>
  <c r="T482" i="43"/>
  <c r="U482" i="43"/>
  <c r="V482" i="43"/>
  <c r="W482" i="43"/>
  <c r="Q483" i="43"/>
  <c r="R483" i="43"/>
  <c r="S483" i="43"/>
  <c r="T483" i="43"/>
  <c r="U483" i="43"/>
  <c r="V483" i="43"/>
  <c r="W483" i="43"/>
  <c r="Q484" i="43"/>
  <c r="R484" i="43"/>
  <c r="S484" i="43"/>
  <c r="T484" i="43"/>
  <c r="U484" i="43"/>
  <c r="V484" i="43"/>
  <c r="W484" i="43"/>
  <c r="Q485" i="43"/>
  <c r="R485" i="43"/>
  <c r="S485" i="43"/>
  <c r="T485" i="43"/>
  <c r="U485" i="43"/>
  <c r="V485" i="43"/>
  <c r="W485" i="43"/>
  <c r="Q486" i="43"/>
  <c r="R486" i="43"/>
  <c r="S486" i="43"/>
  <c r="T486" i="43"/>
  <c r="U486" i="43"/>
  <c r="V486" i="43"/>
  <c r="W486" i="43"/>
  <c r="Q487" i="43"/>
  <c r="R487" i="43"/>
  <c r="S487" i="43"/>
  <c r="T487" i="43"/>
  <c r="U487" i="43"/>
  <c r="V487" i="43"/>
  <c r="W487" i="43"/>
  <c r="Q488" i="43"/>
  <c r="R488" i="43"/>
  <c r="S488" i="43"/>
  <c r="T488" i="43"/>
  <c r="U488" i="43"/>
  <c r="V488" i="43"/>
  <c r="W488" i="43"/>
  <c r="Q489" i="43"/>
  <c r="R489" i="43"/>
  <c r="S489" i="43"/>
  <c r="T489" i="43"/>
  <c r="U489" i="43"/>
  <c r="V489" i="43"/>
  <c r="W489" i="43"/>
  <c r="Q490" i="43"/>
  <c r="R490" i="43"/>
  <c r="S490" i="43"/>
  <c r="T490" i="43"/>
  <c r="U490" i="43"/>
  <c r="V490" i="43"/>
  <c r="W490" i="43"/>
  <c r="Q491" i="43"/>
  <c r="R491" i="43"/>
  <c r="S491" i="43"/>
  <c r="T491" i="43"/>
  <c r="U491" i="43"/>
  <c r="V491" i="43"/>
  <c r="W491" i="43"/>
  <c r="Q492" i="43"/>
  <c r="R492" i="43"/>
  <c r="S492" i="43"/>
  <c r="T492" i="43"/>
  <c r="U492" i="43"/>
  <c r="V492" i="43"/>
  <c r="W492" i="43"/>
  <c r="Q493" i="43"/>
  <c r="R493" i="43"/>
  <c r="S493" i="43"/>
  <c r="T493" i="43"/>
  <c r="U493" i="43"/>
  <c r="V493" i="43"/>
  <c r="W493" i="43"/>
  <c r="Q494" i="43"/>
  <c r="R494" i="43"/>
  <c r="S494" i="43"/>
  <c r="T494" i="43"/>
  <c r="U494" i="43"/>
  <c r="V494" i="43"/>
  <c r="W494" i="43"/>
  <c r="Q495" i="43"/>
  <c r="R495" i="43"/>
  <c r="S495" i="43"/>
  <c r="T495" i="43"/>
  <c r="U495" i="43"/>
  <c r="V495" i="43"/>
  <c r="W495" i="43"/>
  <c r="Q496" i="43"/>
  <c r="R496" i="43"/>
  <c r="S496" i="43"/>
  <c r="T496" i="43"/>
  <c r="U496" i="43"/>
  <c r="V496" i="43"/>
  <c r="W496" i="43"/>
  <c r="Q497" i="43"/>
  <c r="R497" i="43"/>
  <c r="S497" i="43"/>
  <c r="T497" i="43"/>
  <c r="U497" i="43"/>
  <c r="V497" i="43"/>
  <c r="W497" i="43"/>
  <c r="Q498" i="43"/>
  <c r="R498" i="43"/>
  <c r="S498" i="43"/>
  <c r="T498" i="43"/>
  <c r="U498" i="43"/>
  <c r="V498" i="43"/>
  <c r="W498" i="43"/>
  <c r="Q499" i="43"/>
  <c r="R499" i="43"/>
  <c r="S499" i="43"/>
  <c r="T499" i="43"/>
  <c r="U499" i="43"/>
  <c r="V499" i="43"/>
  <c r="W499" i="43"/>
  <c r="Q500" i="43"/>
  <c r="R500" i="43"/>
  <c r="S500" i="43"/>
  <c r="T500" i="43"/>
  <c r="U500" i="43"/>
  <c r="V500" i="43"/>
  <c r="W500" i="43"/>
  <c r="Q501" i="43"/>
  <c r="R501" i="43"/>
  <c r="S501" i="43"/>
  <c r="T501" i="43"/>
  <c r="U501" i="43"/>
  <c r="V501" i="43"/>
  <c r="W501" i="43"/>
  <c r="Q502" i="43"/>
  <c r="R502" i="43"/>
  <c r="S502" i="43"/>
  <c r="T502" i="43"/>
  <c r="U502" i="43"/>
  <c r="V502" i="43"/>
  <c r="W502" i="43"/>
  <c r="Q503" i="43"/>
  <c r="R503" i="43"/>
  <c r="S503" i="43"/>
  <c r="T503" i="43"/>
  <c r="U503" i="43"/>
  <c r="V503" i="43"/>
  <c r="W503" i="43"/>
  <c r="Q504" i="43"/>
  <c r="R504" i="43"/>
  <c r="S504" i="43"/>
  <c r="T504" i="43"/>
  <c r="U504" i="43"/>
  <c r="V504" i="43"/>
  <c r="W504" i="43"/>
  <c r="Q505" i="43"/>
  <c r="R505" i="43"/>
  <c r="S505" i="43"/>
  <c r="T505" i="43"/>
  <c r="U505" i="43"/>
  <c r="V505" i="43"/>
  <c r="W505" i="43"/>
  <c r="Q506" i="43"/>
  <c r="R506" i="43"/>
  <c r="S506" i="43"/>
  <c r="T506" i="43"/>
  <c r="U506" i="43"/>
  <c r="V506" i="43"/>
  <c r="W506" i="43"/>
  <c r="Q507" i="43"/>
  <c r="R507" i="43"/>
  <c r="S507" i="43"/>
  <c r="T507" i="43"/>
  <c r="U507" i="43"/>
  <c r="V507" i="43"/>
  <c r="W507" i="43"/>
  <c r="Q508" i="43"/>
  <c r="R508" i="43"/>
  <c r="S508" i="43"/>
  <c r="T508" i="43"/>
  <c r="U508" i="43"/>
  <c r="V508" i="43"/>
  <c r="W508" i="43"/>
  <c r="Q509" i="43"/>
  <c r="R509" i="43"/>
  <c r="S509" i="43"/>
  <c r="T509" i="43"/>
  <c r="U509" i="43"/>
  <c r="V509" i="43"/>
  <c r="W509" i="43"/>
  <c r="Q510" i="43"/>
  <c r="R510" i="43"/>
  <c r="S510" i="43"/>
  <c r="T510" i="43"/>
  <c r="U510" i="43"/>
  <c r="V510" i="43"/>
  <c r="W510" i="43"/>
  <c r="Q511" i="43"/>
  <c r="R511" i="43"/>
  <c r="S511" i="43"/>
  <c r="T511" i="43"/>
  <c r="U511" i="43"/>
  <c r="V511" i="43"/>
  <c r="W511" i="43"/>
  <c r="Q512" i="43"/>
  <c r="R512" i="43"/>
  <c r="S512" i="43"/>
  <c r="T512" i="43"/>
  <c r="U512" i="43"/>
  <c r="V512" i="43"/>
  <c r="W512" i="43"/>
  <c r="Q513" i="43"/>
  <c r="R513" i="43"/>
  <c r="S513" i="43"/>
  <c r="T513" i="43"/>
  <c r="U513" i="43"/>
  <c r="V513" i="43"/>
  <c r="W513" i="43"/>
  <c r="Q514" i="43"/>
  <c r="R514" i="43"/>
  <c r="S514" i="43"/>
  <c r="T514" i="43"/>
  <c r="U514" i="43"/>
  <c r="V514" i="43"/>
  <c r="W514" i="43"/>
  <c r="Q515" i="43"/>
  <c r="R515" i="43"/>
  <c r="S515" i="43"/>
  <c r="T515" i="43"/>
  <c r="U515" i="43"/>
  <c r="V515" i="43"/>
  <c r="W515" i="43"/>
  <c r="Q516" i="43"/>
  <c r="R516" i="43"/>
  <c r="S516" i="43"/>
  <c r="T516" i="43"/>
  <c r="U516" i="43"/>
  <c r="V516" i="43"/>
  <c r="W516" i="43"/>
  <c r="Q517" i="43"/>
  <c r="R517" i="43"/>
  <c r="S517" i="43"/>
  <c r="T517" i="43"/>
  <c r="U517" i="43"/>
  <c r="V517" i="43"/>
  <c r="W517" i="43"/>
  <c r="Q518" i="43"/>
  <c r="R518" i="43"/>
  <c r="S518" i="43"/>
  <c r="T518" i="43"/>
  <c r="U518" i="43"/>
  <c r="V518" i="43"/>
  <c r="W518" i="43"/>
  <c r="Q519" i="43"/>
  <c r="R519" i="43"/>
  <c r="S519" i="43"/>
  <c r="T519" i="43"/>
  <c r="U519" i="43"/>
  <c r="V519" i="43"/>
  <c r="W519" i="43"/>
  <c r="Q520" i="43"/>
  <c r="R520" i="43"/>
  <c r="S520" i="43"/>
  <c r="T520" i="43"/>
  <c r="U520" i="43"/>
  <c r="V520" i="43"/>
  <c r="W520" i="43"/>
  <c r="Q521" i="43"/>
  <c r="R521" i="43"/>
  <c r="S521" i="43"/>
  <c r="T521" i="43"/>
  <c r="U521" i="43"/>
  <c r="V521" i="43"/>
  <c r="W521" i="43"/>
  <c r="Q522" i="43"/>
  <c r="R522" i="43"/>
  <c r="S522" i="43"/>
  <c r="T522" i="43"/>
  <c r="U522" i="43"/>
  <c r="V522" i="43"/>
  <c r="W522" i="43"/>
  <c r="Q523" i="43"/>
  <c r="R523" i="43"/>
  <c r="S523" i="43"/>
  <c r="T523" i="43"/>
  <c r="U523" i="43"/>
  <c r="V523" i="43"/>
  <c r="W523" i="43"/>
  <c r="Q524" i="43"/>
  <c r="R524" i="43"/>
  <c r="S524" i="43"/>
  <c r="T524" i="43"/>
  <c r="U524" i="43"/>
  <c r="V524" i="43"/>
  <c r="W524" i="43"/>
  <c r="Q525" i="43"/>
  <c r="R525" i="43"/>
  <c r="S525" i="43"/>
  <c r="T525" i="43"/>
  <c r="U525" i="43"/>
  <c r="V525" i="43"/>
  <c r="W525" i="43"/>
  <c r="Q526" i="43"/>
  <c r="R526" i="43"/>
  <c r="S526" i="43"/>
  <c r="T526" i="43"/>
  <c r="U526" i="43"/>
  <c r="V526" i="43"/>
  <c r="W526" i="43"/>
  <c r="Q527" i="43"/>
  <c r="R527" i="43"/>
  <c r="S527" i="43"/>
  <c r="T527" i="43"/>
  <c r="U527" i="43"/>
  <c r="V527" i="43"/>
  <c r="W527" i="43"/>
  <c r="Q528" i="43"/>
  <c r="R528" i="43"/>
  <c r="S528" i="43"/>
  <c r="T528" i="43"/>
  <c r="U528" i="43"/>
  <c r="V528" i="43"/>
  <c r="W528" i="43"/>
  <c r="Q529" i="43"/>
  <c r="R529" i="43"/>
  <c r="S529" i="43"/>
  <c r="T529" i="43"/>
  <c r="U529" i="43"/>
  <c r="V529" i="43"/>
  <c r="W529" i="43"/>
  <c r="Q530" i="43"/>
  <c r="R530" i="43"/>
  <c r="S530" i="43"/>
  <c r="T530" i="43"/>
  <c r="U530" i="43"/>
  <c r="V530" i="43"/>
  <c r="W530" i="43"/>
  <c r="Q531" i="43"/>
  <c r="R531" i="43"/>
  <c r="S531" i="43"/>
  <c r="T531" i="43"/>
  <c r="U531" i="43"/>
  <c r="V531" i="43"/>
  <c r="W531" i="43"/>
  <c r="Q532" i="43"/>
  <c r="R532" i="43"/>
  <c r="S532" i="43"/>
  <c r="T532" i="43"/>
  <c r="U532" i="43"/>
  <c r="V532" i="43"/>
  <c r="W532" i="43"/>
  <c r="Q533" i="43"/>
  <c r="R533" i="43"/>
  <c r="S533" i="43"/>
  <c r="T533" i="43"/>
  <c r="U533" i="43"/>
  <c r="V533" i="43"/>
  <c r="W533" i="43"/>
  <c r="Q534" i="43"/>
  <c r="R534" i="43"/>
  <c r="S534" i="43"/>
  <c r="T534" i="43"/>
  <c r="U534" i="43"/>
  <c r="V534" i="43"/>
  <c r="W534" i="43"/>
  <c r="Q535" i="43"/>
  <c r="R535" i="43"/>
  <c r="S535" i="43"/>
  <c r="T535" i="43"/>
  <c r="U535" i="43"/>
  <c r="V535" i="43"/>
  <c r="W535" i="43"/>
  <c r="Q536" i="43"/>
  <c r="R536" i="43"/>
  <c r="S536" i="43"/>
  <c r="T536" i="43"/>
  <c r="U536" i="43"/>
  <c r="V536" i="43"/>
  <c r="W536" i="43"/>
  <c r="Q537" i="43"/>
  <c r="R537" i="43"/>
  <c r="S537" i="43"/>
  <c r="T537" i="43"/>
  <c r="U537" i="43"/>
  <c r="V537" i="43"/>
  <c r="W537" i="43"/>
  <c r="Q538" i="43"/>
  <c r="R538" i="43"/>
  <c r="S538" i="43"/>
  <c r="T538" i="43"/>
  <c r="U538" i="43"/>
  <c r="V538" i="43"/>
  <c r="W538" i="43"/>
  <c r="Q539" i="43"/>
  <c r="R539" i="43"/>
  <c r="S539" i="43"/>
  <c r="T539" i="43"/>
  <c r="U539" i="43"/>
  <c r="V539" i="43"/>
  <c r="W539" i="43"/>
  <c r="Q540" i="43"/>
  <c r="R540" i="43"/>
  <c r="S540" i="43"/>
  <c r="T540" i="43"/>
  <c r="U540" i="43"/>
  <c r="V540" i="43"/>
  <c r="W540" i="43"/>
  <c r="Q541" i="43"/>
  <c r="R541" i="43"/>
  <c r="S541" i="43"/>
  <c r="T541" i="43"/>
  <c r="U541" i="43"/>
  <c r="V541" i="43"/>
  <c r="W541" i="43"/>
  <c r="Q542" i="43"/>
  <c r="R542" i="43"/>
  <c r="S542" i="43"/>
  <c r="T542" i="43"/>
  <c r="U542" i="43"/>
  <c r="V542" i="43"/>
  <c r="W542" i="43"/>
  <c r="Q543" i="43"/>
  <c r="R543" i="43"/>
  <c r="S543" i="43"/>
  <c r="T543" i="43"/>
  <c r="U543" i="43"/>
  <c r="V543" i="43"/>
  <c r="W543" i="43"/>
  <c r="Q544" i="43"/>
  <c r="R544" i="43"/>
  <c r="S544" i="43"/>
  <c r="T544" i="43"/>
  <c r="U544" i="43"/>
  <c r="V544" i="43"/>
  <c r="W544" i="43"/>
  <c r="Q545" i="43"/>
  <c r="R545" i="43"/>
  <c r="S545" i="43"/>
  <c r="T545" i="43"/>
  <c r="U545" i="43"/>
  <c r="V545" i="43"/>
  <c r="W545" i="43"/>
  <c r="Q546" i="43"/>
  <c r="R546" i="43"/>
  <c r="S546" i="43"/>
  <c r="T546" i="43"/>
  <c r="U546" i="43"/>
  <c r="V546" i="43"/>
  <c r="W546" i="43"/>
  <c r="Q547" i="43"/>
  <c r="R547" i="43"/>
  <c r="S547" i="43"/>
  <c r="T547" i="43"/>
  <c r="U547" i="43"/>
  <c r="V547" i="43"/>
  <c r="W547" i="43"/>
  <c r="Q548" i="43"/>
  <c r="R548" i="43"/>
  <c r="S548" i="43"/>
  <c r="T548" i="43"/>
  <c r="U548" i="43"/>
  <c r="V548" i="43"/>
  <c r="W548" i="43"/>
  <c r="Q549" i="43"/>
  <c r="R549" i="43"/>
  <c r="S549" i="43"/>
  <c r="T549" i="43"/>
  <c r="U549" i="43"/>
  <c r="V549" i="43"/>
  <c r="W549" i="43"/>
  <c r="Q550" i="43"/>
  <c r="R550" i="43"/>
  <c r="S550" i="43"/>
  <c r="T550" i="43"/>
  <c r="U550" i="43"/>
  <c r="V550" i="43"/>
  <c r="W550" i="43"/>
  <c r="Q551" i="43"/>
  <c r="R551" i="43"/>
  <c r="S551" i="43"/>
  <c r="T551" i="43"/>
  <c r="U551" i="43"/>
  <c r="V551" i="43"/>
  <c r="W551" i="43"/>
  <c r="Q552" i="43"/>
  <c r="R552" i="43"/>
  <c r="S552" i="43"/>
  <c r="T552" i="43"/>
  <c r="U552" i="43"/>
  <c r="V552" i="43"/>
  <c r="W552" i="43"/>
  <c r="Q553" i="43"/>
  <c r="R553" i="43"/>
  <c r="S553" i="43"/>
  <c r="T553" i="43"/>
  <c r="U553" i="43"/>
  <c r="V553" i="43"/>
  <c r="W553" i="43"/>
  <c r="Q554" i="43"/>
  <c r="R554" i="43"/>
  <c r="S554" i="43"/>
  <c r="T554" i="43"/>
  <c r="U554" i="43"/>
  <c r="V554" i="43"/>
  <c r="W554" i="43"/>
  <c r="Q555" i="43"/>
  <c r="R555" i="43"/>
  <c r="S555" i="43"/>
  <c r="T555" i="43"/>
  <c r="U555" i="43"/>
  <c r="V555" i="43"/>
  <c r="W555" i="43"/>
  <c r="Q556" i="43"/>
  <c r="R556" i="43"/>
  <c r="S556" i="43"/>
  <c r="T556" i="43"/>
  <c r="U556" i="43"/>
  <c r="V556" i="43"/>
  <c r="W556" i="43"/>
  <c r="Q557" i="43"/>
  <c r="R557" i="43"/>
  <c r="S557" i="43"/>
  <c r="T557" i="43"/>
  <c r="U557" i="43"/>
  <c r="V557" i="43"/>
  <c r="W557" i="43"/>
  <c r="Q558" i="43"/>
  <c r="R558" i="43"/>
  <c r="S558" i="43"/>
  <c r="T558" i="43"/>
  <c r="U558" i="43"/>
  <c r="V558" i="43"/>
  <c r="W558" i="43"/>
  <c r="Q559" i="43"/>
  <c r="R559" i="43"/>
  <c r="S559" i="43"/>
  <c r="T559" i="43"/>
  <c r="U559" i="43"/>
  <c r="V559" i="43"/>
  <c r="W559" i="43"/>
  <c r="Q560" i="43"/>
  <c r="R560" i="43"/>
  <c r="S560" i="43"/>
  <c r="T560" i="43"/>
  <c r="U560" i="43"/>
  <c r="V560" i="43"/>
  <c r="W560" i="43"/>
  <c r="Q561" i="43"/>
  <c r="R561" i="43"/>
  <c r="S561" i="43"/>
  <c r="T561" i="43"/>
  <c r="U561" i="43"/>
  <c r="V561" i="43"/>
  <c r="W561" i="43"/>
  <c r="Q562" i="43"/>
  <c r="R562" i="43"/>
  <c r="S562" i="43"/>
  <c r="T562" i="43"/>
  <c r="U562" i="43"/>
  <c r="V562" i="43"/>
  <c r="W562" i="43"/>
  <c r="Q563" i="43"/>
  <c r="R563" i="43"/>
  <c r="S563" i="43"/>
  <c r="T563" i="43"/>
  <c r="U563" i="43"/>
  <c r="V563" i="43"/>
  <c r="W563" i="43"/>
  <c r="Q564" i="43"/>
  <c r="R564" i="43"/>
  <c r="S564" i="43"/>
  <c r="T564" i="43"/>
  <c r="U564" i="43"/>
  <c r="V564" i="43"/>
  <c r="W564" i="43"/>
  <c r="Q565" i="43"/>
  <c r="R565" i="43"/>
  <c r="S565" i="43"/>
  <c r="T565" i="43"/>
  <c r="U565" i="43"/>
  <c r="V565" i="43"/>
  <c r="W565" i="43"/>
  <c r="Q566" i="43"/>
  <c r="R566" i="43"/>
  <c r="S566" i="43"/>
  <c r="T566" i="43"/>
  <c r="U566" i="43"/>
  <c r="V566" i="43"/>
  <c r="W566" i="43"/>
  <c r="Q567" i="43"/>
  <c r="R567" i="43"/>
  <c r="S567" i="43"/>
  <c r="T567" i="43"/>
  <c r="U567" i="43"/>
  <c r="V567" i="43"/>
  <c r="W567" i="43"/>
  <c r="Q568" i="43"/>
  <c r="R568" i="43"/>
  <c r="S568" i="43"/>
  <c r="T568" i="43"/>
  <c r="U568" i="43"/>
  <c r="V568" i="43"/>
  <c r="W568" i="43"/>
  <c r="Q569" i="43"/>
  <c r="R569" i="43"/>
  <c r="S569" i="43"/>
  <c r="T569" i="43"/>
  <c r="U569" i="43"/>
  <c r="V569" i="43"/>
  <c r="W569" i="43"/>
  <c r="Q570" i="43"/>
  <c r="R570" i="43"/>
  <c r="S570" i="43"/>
  <c r="T570" i="43"/>
  <c r="U570" i="43"/>
  <c r="V570" i="43"/>
  <c r="W570" i="43"/>
  <c r="Q571" i="43"/>
  <c r="R571" i="43"/>
  <c r="S571" i="43"/>
  <c r="T571" i="43"/>
  <c r="U571" i="43"/>
  <c r="V571" i="43"/>
  <c r="W571" i="43"/>
  <c r="Q572" i="43"/>
  <c r="R572" i="43"/>
  <c r="S572" i="43"/>
  <c r="T572" i="43"/>
  <c r="U572" i="43"/>
  <c r="V572" i="43"/>
  <c r="W572" i="43"/>
  <c r="Q573" i="43"/>
  <c r="R573" i="43"/>
  <c r="S573" i="43"/>
  <c r="T573" i="43"/>
  <c r="U573" i="43"/>
  <c r="V573" i="43"/>
  <c r="W573" i="43"/>
  <c r="Q574" i="43"/>
  <c r="R574" i="43"/>
  <c r="S574" i="43"/>
  <c r="T574" i="43"/>
  <c r="U574" i="43"/>
  <c r="V574" i="43"/>
  <c r="W574" i="43"/>
  <c r="Q575" i="43"/>
  <c r="R575" i="43"/>
  <c r="S575" i="43"/>
  <c r="T575" i="43"/>
  <c r="U575" i="43"/>
  <c r="V575" i="43"/>
  <c r="W575" i="43"/>
  <c r="Q576" i="43"/>
  <c r="R576" i="43"/>
  <c r="S576" i="43"/>
  <c r="T576" i="43"/>
  <c r="U576" i="43"/>
  <c r="V576" i="43"/>
  <c r="W576" i="43"/>
  <c r="Q577" i="43"/>
  <c r="R577" i="43"/>
  <c r="S577" i="43"/>
  <c r="T577" i="43"/>
  <c r="U577" i="43"/>
  <c r="V577" i="43"/>
  <c r="W577" i="43"/>
  <c r="Q578" i="43"/>
  <c r="R578" i="43"/>
  <c r="S578" i="43"/>
  <c r="T578" i="43"/>
  <c r="U578" i="43"/>
  <c r="V578" i="43"/>
  <c r="W578" i="43"/>
  <c r="Q579" i="43"/>
  <c r="R579" i="43"/>
  <c r="S579" i="43"/>
  <c r="T579" i="43"/>
  <c r="U579" i="43"/>
  <c r="V579" i="43"/>
  <c r="W579" i="43"/>
  <c r="Q580" i="43"/>
  <c r="R580" i="43"/>
  <c r="S580" i="43"/>
  <c r="T580" i="43"/>
  <c r="U580" i="43"/>
  <c r="V580" i="43"/>
  <c r="W580" i="43"/>
  <c r="Q581" i="43"/>
  <c r="R581" i="43"/>
  <c r="S581" i="43"/>
  <c r="T581" i="43"/>
  <c r="U581" i="43"/>
  <c r="V581" i="43"/>
  <c r="W581" i="43"/>
  <c r="Q582" i="43"/>
  <c r="R582" i="43"/>
  <c r="S582" i="43"/>
  <c r="T582" i="43"/>
  <c r="U582" i="43"/>
  <c r="V582" i="43"/>
  <c r="W582" i="43"/>
  <c r="Q583" i="43"/>
  <c r="R583" i="43"/>
  <c r="S583" i="43"/>
  <c r="T583" i="43"/>
  <c r="U583" i="43"/>
  <c r="V583" i="43"/>
  <c r="W583" i="43"/>
  <c r="Q584" i="43"/>
  <c r="R584" i="43"/>
  <c r="S584" i="43"/>
  <c r="T584" i="43"/>
  <c r="U584" i="43"/>
  <c r="V584" i="43"/>
  <c r="W584" i="43"/>
  <c r="Q585" i="43"/>
  <c r="R585" i="43"/>
  <c r="S585" i="43"/>
  <c r="T585" i="43"/>
  <c r="U585" i="43"/>
  <c r="V585" i="43"/>
  <c r="W585" i="43"/>
  <c r="Q586" i="43"/>
  <c r="R586" i="43"/>
  <c r="S586" i="43"/>
  <c r="T586" i="43"/>
  <c r="U586" i="43"/>
  <c r="V586" i="43"/>
  <c r="W586" i="43"/>
  <c r="Q587" i="43"/>
  <c r="R587" i="43"/>
  <c r="S587" i="43"/>
  <c r="T587" i="43"/>
  <c r="U587" i="43"/>
  <c r="V587" i="43"/>
  <c r="W587" i="43"/>
  <c r="Q588" i="43"/>
  <c r="R588" i="43"/>
  <c r="S588" i="43"/>
  <c r="T588" i="43"/>
  <c r="U588" i="43"/>
  <c r="V588" i="43"/>
  <c r="W588" i="43"/>
  <c r="Q589" i="43"/>
  <c r="R589" i="43"/>
  <c r="S589" i="43"/>
  <c r="T589" i="43"/>
  <c r="U589" i="43"/>
  <c r="V589" i="43"/>
  <c r="W589" i="43"/>
  <c r="Q590" i="43"/>
  <c r="R590" i="43"/>
  <c r="S590" i="43"/>
  <c r="T590" i="43"/>
  <c r="U590" i="43"/>
  <c r="V590" i="43"/>
  <c r="W590" i="43"/>
  <c r="Q591" i="43"/>
  <c r="R591" i="43"/>
  <c r="S591" i="43"/>
  <c r="T591" i="43"/>
  <c r="U591" i="43"/>
  <c r="V591" i="43"/>
  <c r="W591" i="43"/>
  <c r="Q592" i="43"/>
  <c r="R592" i="43"/>
  <c r="S592" i="43"/>
  <c r="T592" i="43"/>
  <c r="U592" i="43"/>
  <c r="V592" i="43"/>
  <c r="W592" i="43"/>
  <c r="Q593" i="43"/>
  <c r="R593" i="43"/>
  <c r="S593" i="43"/>
  <c r="T593" i="43"/>
  <c r="U593" i="43"/>
  <c r="V593" i="43"/>
  <c r="W593" i="43"/>
  <c r="Q594" i="43"/>
  <c r="R594" i="43"/>
  <c r="S594" i="43"/>
  <c r="T594" i="43"/>
  <c r="U594" i="43"/>
  <c r="V594" i="43"/>
  <c r="W594" i="43"/>
  <c r="Q595" i="43"/>
  <c r="R595" i="43"/>
  <c r="S595" i="43"/>
  <c r="T595" i="43"/>
  <c r="U595" i="43"/>
  <c r="V595" i="43"/>
  <c r="W595" i="43"/>
  <c r="Q596" i="43"/>
  <c r="R596" i="43"/>
  <c r="S596" i="43"/>
  <c r="T596" i="43"/>
  <c r="U596" i="43"/>
  <c r="V596" i="43"/>
  <c r="W596" i="43"/>
  <c r="Q597" i="43"/>
  <c r="R597" i="43"/>
  <c r="S597" i="43"/>
  <c r="T597" i="43"/>
  <c r="U597" i="43"/>
  <c r="V597" i="43"/>
  <c r="W597" i="43"/>
  <c r="Q598" i="43"/>
  <c r="R598" i="43"/>
  <c r="S598" i="43"/>
  <c r="T598" i="43"/>
  <c r="U598" i="43"/>
  <c r="V598" i="43"/>
  <c r="W598" i="43"/>
  <c r="Q599" i="43"/>
  <c r="R599" i="43"/>
  <c r="S599" i="43"/>
  <c r="T599" i="43"/>
  <c r="U599" i="43"/>
  <c r="V599" i="43"/>
  <c r="W599" i="43"/>
  <c r="Q600" i="43"/>
  <c r="R600" i="43"/>
  <c r="S600" i="43"/>
  <c r="T600" i="43"/>
  <c r="U600" i="43"/>
  <c r="V600" i="43"/>
  <c r="W600" i="43"/>
  <c r="Q601" i="43"/>
  <c r="R601" i="43"/>
  <c r="S601" i="43"/>
  <c r="T601" i="43"/>
  <c r="U601" i="43"/>
  <c r="V601" i="43"/>
  <c r="W601" i="43"/>
  <c r="Q602" i="43"/>
  <c r="R602" i="43"/>
  <c r="S602" i="43"/>
  <c r="T602" i="43"/>
  <c r="U602" i="43"/>
  <c r="V602" i="43"/>
  <c r="W602" i="43"/>
  <c r="Q603" i="43"/>
  <c r="R603" i="43"/>
  <c r="S603" i="43"/>
  <c r="T603" i="43"/>
  <c r="U603" i="43"/>
  <c r="V603" i="43"/>
  <c r="W603" i="43"/>
  <c r="Q604" i="43"/>
  <c r="R604" i="43"/>
  <c r="S604" i="43"/>
  <c r="T604" i="43"/>
  <c r="U604" i="43"/>
  <c r="V604" i="43"/>
  <c r="W604" i="43"/>
  <c r="Q605" i="43"/>
  <c r="R605" i="43"/>
  <c r="S605" i="43"/>
  <c r="T605" i="43"/>
  <c r="U605" i="43"/>
  <c r="V605" i="43"/>
  <c r="W605" i="43"/>
  <c r="Q606" i="43"/>
  <c r="R606" i="43"/>
  <c r="S606" i="43"/>
  <c r="T606" i="43"/>
  <c r="U606" i="43"/>
  <c r="V606" i="43"/>
  <c r="W606" i="43"/>
  <c r="Q607" i="43"/>
  <c r="R607" i="43"/>
  <c r="S607" i="43"/>
  <c r="T607" i="43"/>
  <c r="U607" i="43"/>
  <c r="V607" i="43"/>
  <c r="W607" i="43"/>
  <c r="Q608" i="43"/>
  <c r="R608" i="43"/>
  <c r="S608" i="43"/>
  <c r="T608" i="43"/>
  <c r="U608" i="43"/>
  <c r="V608" i="43"/>
  <c r="W608" i="43"/>
  <c r="Q609" i="43"/>
  <c r="R609" i="43"/>
  <c r="S609" i="43"/>
  <c r="T609" i="43"/>
  <c r="U609" i="43"/>
  <c r="V609" i="43"/>
  <c r="W609" i="43"/>
  <c r="Q610" i="43"/>
  <c r="R610" i="43"/>
  <c r="S610" i="43"/>
  <c r="T610" i="43"/>
  <c r="U610" i="43"/>
  <c r="V610" i="43"/>
  <c r="W610" i="43"/>
  <c r="Q611" i="43"/>
  <c r="R611" i="43"/>
  <c r="S611" i="43"/>
  <c r="T611" i="43"/>
  <c r="U611" i="43"/>
  <c r="V611" i="43"/>
  <c r="W611" i="43"/>
  <c r="Q612" i="43"/>
  <c r="R612" i="43"/>
  <c r="S612" i="43"/>
  <c r="T612" i="43"/>
  <c r="U612" i="43"/>
  <c r="V612" i="43"/>
  <c r="W612" i="43"/>
  <c r="Q613" i="43"/>
  <c r="R613" i="43"/>
  <c r="S613" i="43"/>
  <c r="T613" i="43"/>
  <c r="U613" i="43"/>
  <c r="V613" i="43"/>
  <c r="W613" i="43"/>
  <c r="Q614" i="43"/>
  <c r="R614" i="43"/>
  <c r="S614" i="43"/>
  <c r="T614" i="43"/>
  <c r="U614" i="43"/>
  <c r="V614" i="43"/>
  <c r="W614" i="43"/>
  <c r="Q615" i="43"/>
  <c r="R615" i="43"/>
  <c r="S615" i="43"/>
  <c r="T615" i="43"/>
  <c r="U615" i="43"/>
  <c r="V615" i="43"/>
  <c r="W615" i="43"/>
  <c r="Q616" i="43"/>
  <c r="R616" i="43"/>
  <c r="S616" i="43"/>
  <c r="T616" i="43"/>
  <c r="U616" i="43"/>
  <c r="V616" i="43"/>
  <c r="W616" i="43"/>
  <c r="Q617" i="43"/>
  <c r="R617" i="43"/>
  <c r="S617" i="43"/>
  <c r="T617" i="43"/>
  <c r="U617" i="43"/>
  <c r="V617" i="43"/>
  <c r="W617" i="43"/>
  <c r="Q618" i="43"/>
  <c r="R618" i="43"/>
  <c r="S618" i="43"/>
  <c r="T618" i="43"/>
  <c r="U618" i="43"/>
  <c r="V618" i="43"/>
  <c r="W618" i="43"/>
  <c r="Q619" i="43"/>
  <c r="R619" i="43"/>
  <c r="S619" i="43"/>
  <c r="T619" i="43"/>
  <c r="U619" i="43"/>
  <c r="V619" i="43"/>
  <c r="W619" i="43"/>
  <c r="Q620" i="43"/>
  <c r="R620" i="43"/>
  <c r="S620" i="43"/>
  <c r="T620" i="43"/>
  <c r="U620" i="43"/>
  <c r="V620" i="43"/>
  <c r="W620" i="43"/>
  <c r="Q621" i="43"/>
  <c r="R621" i="43"/>
  <c r="S621" i="43"/>
  <c r="T621" i="43"/>
  <c r="U621" i="43"/>
  <c r="V621" i="43"/>
  <c r="W621" i="43"/>
  <c r="Q622" i="43"/>
  <c r="R622" i="43"/>
  <c r="S622" i="43"/>
  <c r="T622" i="43"/>
  <c r="U622" i="43"/>
  <c r="V622" i="43"/>
  <c r="W622" i="43"/>
  <c r="Q623" i="43"/>
  <c r="R623" i="43"/>
  <c r="S623" i="43"/>
  <c r="T623" i="43"/>
  <c r="U623" i="43"/>
  <c r="V623" i="43"/>
  <c r="W623" i="43"/>
  <c r="Q624" i="43"/>
  <c r="R624" i="43"/>
  <c r="S624" i="43"/>
  <c r="T624" i="43"/>
  <c r="U624" i="43"/>
  <c r="V624" i="43"/>
  <c r="W624" i="43"/>
  <c r="Q625" i="43"/>
  <c r="R625" i="43"/>
  <c r="S625" i="43"/>
  <c r="T625" i="43"/>
  <c r="U625" i="43"/>
  <c r="V625" i="43"/>
  <c r="W625" i="43"/>
  <c r="Q626" i="43"/>
  <c r="R626" i="43"/>
  <c r="S626" i="43"/>
  <c r="T626" i="43"/>
  <c r="U626" i="43"/>
  <c r="V626" i="43"/>
  <c r="W626" i="43"/>
  <c r="Q627" i="43"/>
  <c r="R627" i="43"/>
  <c r="S627" i="43"/>
  <c r="T627" i="43"/>
  <c r="U627" i="43"/>
  <c r="V627" i="43"/>
  <c r="W627" i="43"/>
  <c r="Q628" i="43"/>
  <c r="R628" i="43"/>
  <c r="S628" i="43"/>
  <c r="T628" i="43"/>
  <c r="U628" i="43"/>
  <c r="V628" i="43"/>
  <c r="W628" i="43"/>
  <c r="Q629" i="43"/>
  <c r="R629" i="43"/>
  <c r="S629" i="43"/>
  <c r="T629" i="43"/>
  <c r="U629" i="43"/>
  <c r="V629" i="43"/>
  <c r="W629" i="43"/>
  <c r="Q630" i="43"/>
  <c r="R630" i="43"/>
  <c r="S630" i="43"/>
  <c r="T630" i="43"/>
  <c r="U630" i="43"/>
  <c r="V630" i="43"/>
  <c r="W630" i="43"/>
  <c r="Q631" i="43"/>
  <c r="R631" i="43"/>
  <c r="S631" i="43"/>
  <c r="T631" i="43"/>
  <c r="U631" i="43"/>
  <c r="V631" i="43"/>
  <c r="W631" i="43"/>
  <c r="Q632" i="43"/>
  <c r="R632" i="43"/>
  <c r="S632" i="43"/>
  <c r="T632" i="43"/>
  <c r="U632" i="43"/>
  <c r="V632" i="43"/>
  <c r="W632" i="43"/>
  <c r="Q633" i="43"/>
  <c r="R633" i="43"/>
  <c r="S633" i="43"/>
  <c r="T633" i="43"/>
  <c r="U633" i="43"/>
  <c r="V633" i="43"/>
  <c r="W633" i="43"/>
  <c r="Q634" i="43"/>
  <c r="R634" i="43"/>
  <c r="S634" i="43"/>
  <c r="T634" i="43"/>
  <c r="U634" i="43"/>
  <c r="V634" i="43"/>
  <c r="W634" i="43"/>
  <c r="Q635" i="43"/>
  <c r="R635" i="43"/>
  <c r="S635" i="43"/>
  <c r="T635" i="43"/>
  <c r="U635" i="43"/>
  <c r="V635" i="43"/>
  <c r="W635" i="43"/>
  <c r="Q636" i="43"/>
  <c r="R636" i="43"/>
  <c r="S636" i="43"/>
  <c r="T636" i="43"/>
  <c r="U636" i="43"/>
  <c r="V636" i="43"/>
  <c r="W636" i="43"/>
  <c r="Q637" i="43"/>
  <c r="R637" i="43"/>
  <c r="S637" i="43"/>
  <c r="T637" i="43"/>
  <c r="U637" i="43"/>
  <c r="V637" i="43"/>
  <c r="W637" i="43"/>
  <c r="Q638" i="43"/>
  <c r="R638" i="43"/>
  <c r="S638" i="43"/>
  <c r="T638" i="43"/>
  <c r="U638" i="43"/>
  <c r="V638" i="43"/>
  <c r="W638" i="43"/>
  <c r="Q639" i="43"/>
  <c r="R639" i="43"/>
  <c r="S639" i="43"/>
  <c r="T639" i="43"/>
  <c r="U639" i="43"/>
  <c r="V639" i="43"/>
  <c r="W639" i="43"/>
  <c r="Q640" i="43"/>
  <c r="R640" i="43"/>
  <c r="S640" i="43"/>
  <c r="T640" i="43"/>
  <c r="U640" i="43"/>
  <c r="V640" i="43"/>
  <c r="W640" i="43"/>
  <c r="Q641" i="43"/>
  <c r="R641" i="43"/>
  <c r="S641" i="43"/>
  <c r="T641" i="43"/>
  <c r="U641" i="43"/>
  <c r="V641" i="43"/>
  <c r="W641" i="43"/>
  <c r="Q642" i="43"/>
  <c r="R642" i="43"/>
  <c r="S642" i="43"/>
  <c r="T642" i="43"/>
  <c r="U642" i="43"/>
  <c r="V642" i="43"/>
  <c r="W642" i="43"/>
  <c r="Q643" i="43"/>
  <c r="R643" i="43"/>
  <c r="S643" i="43"/>
  <c r="T643" i="43"/>
  <c r="U643" i="43"/>
  <c r="V643" i="43"/>
  <c r="W643" i="43"/>
  <c r="Q644" i="43"/>
  <c r="R644" i="43"/>
  <c r="S644" i="43"/>
  <c r="T644" i="43"/>
  <c r="U644" i="43"/>
  <c r="V644" i="43"/>
  <c r="W644" i="43"/>
  <c r="Q645" i="43"/>
  <c r="R645" i="43"/>
  <c r="S645" i="43"/>
  <c r="T645" i="43"/>
  <c r="U645" i="43"/>
  <c r="V645" i="43"/>
  <c r="W645" i="43"/>
  <c r="Q646" i="43"/>
  <c r="R646" i="43"/>
  <c r="S646" i="43"/>
  <c r="T646" i="43"/>
  <c r="U646" i="43"/>
  <c r="V646" i="43"/>
  <c r="W646" i="43"/>
  <c r="Q647" i="43"/>
  <c r="R647" i="43"/>
  <c r="S647" i="43"/>
  <c r="T647" i="43"/>
  <c r="U647" i="43"/>
  <c r="V647" i="43"/>
  <c r="W647" i="43"/>
  <c r="Q648" i="43"/>
  <c r="R648" i="43"/>
  <c r="S648" i="43"/>
  <c r="T648" i="43"/>
  <c r="U648" i="43"/>
  <c r="V648" i="43"/>
  <c r="W648" i="43"/>
  <c r="Q649" i="43"/>
  <c r="R649" i="43"/>
  <c r="S649" i="43"/>
  <c r="T649" i="43"/>
  <c r="U649" i="43"/>
  <c r="V649" i="43"/>
  <c r="W649" i="43"/>
  <c r="Q650" i="43"/>
  <c r="R650" i="43"/>
  <c r="S650" i="43"/>
  <c r="T650" i="43"/>
  <c r="U650" i="43"/>
  <c r="V650" i="43"/>
  <c r="W650" i="43"/>
  <c r="Q651" i="43"/>
  <c r="R651" i="43"/>
  <c r="S651" i="43"/>
  <c r="T651" i="43"/>
  <c r="U651" i="43"/>
  <c r="V651" i="43"/>
  <c r="W651" i="43"/>
  <c r="Q652" i="43"/>
  <c r="R652" i="43"/>
  <c r="S652" i="43"/>
  <c r="T652" i="43"/>
  <c r="U652" i="43"/>
  <c r="V652" i="43"/>
  <c r="W652" i="43"/>
  <c r="Q653" i="43"/>
  <c r="R653" i="43"/>
  <c r="S653" i="43"/>
  <c r="T653" i="43"/>
  <c r="U653" i="43"/>
  <c r="V653" i="43"/>
  <c r="W653" i="43"/>
  <c r="Q654" i="43"/>
  <c r="R654" i="43"/>
  <c r="S654" i="43"/>
  <c r="T654" i="43"/>
  <c r="U654" i="43"/>
  <c r="V654" i="43"/>
  <c r="W654" i="43"/>
  <c r="Q655" i="43"/>
  <c r="R655" i="43"/>
  <c r="S655" i="43"/>
  <c r="T655" i="43"/>
  <c r="U655" i="43"/>
  <c r="V655" i="43"/>
  <c r="W655" i="43"/>
  <c r="Q656" i="43"/>
  <c r="R656" i="43"/>
  <c r="S656" i="43"/>
  <c r="T656" i="43"/>
  <c r="U656" i="43"/>
  <c r="V656" i="43"/>
  <c r="W656" i="43"/>
  <c r="Q657" i="43"/>
  <c r="R657" i="43"/>
  <c r="S657" i="43"/>
  <c r="T657" i="43"/>
  <c r="U657" i="43"/>
  <c r="V657" i="43"/>
  <c r="W657" i="43"/>
  <c r="Q658" i="43"/>
  <c r="R658" i="43"/>
  <c r="S658" i="43"/>
  <c r="T658" i="43"/>
  <c r="U658" i="43"/>
  <c r="V658" i="43"/>
  <c r="W658" i="43"/>
  <c r="Q659" i="43"/>
  <c r="R659" i="43"/>
  <c r="S659" i="43"/>
  <c r="T659" i="43"/>
  <c r="U659" i="43"/>
  <c r="V659" i="43"/>
  <c r="W659" i="43"/>
  <c r="Q660" i="43"/>
  <c r="R660" i="43"/>
  <c r="S660" i="43"/>
  <c r="T660" i="43"/>
  <c r="U660" i="43"/>
  <c r="V660" i="43"/>
  <c r="W660" i="43"/>
  <c r="Q661" i="43"/>
  <c r="R661" i="43"/>
  <c r="S661" i="43"/>
  <c r="T661" i="43"/>
  <c r="U661" i="43"/>
  <c r="V661" i="43"/>
  <c r="W661" i="43"/>
  <c r="Q662" i="43"/>
  <c r="R662" i="43"/>
  <c r="S662" i="43"/>
  <c r="T662" i="43"/>
  <c r="U662" i="43"/>
  <c r="V662" i="43"/>
  <c r="W662" i="43"/>
  <c r="Q663" i="43"/>
  <c r="R663" i="43"/>
  <c r="S663" i="43"/>
  <c r="T663" i="43"/>
  <c r="U663" i="43"/>
  <c r="V663" i="43"/>
  <c r="W663" i="43"/>
  <c r="Q664" i="43"/>
  <c r="R664" i="43"/>
  <c r="S664" i="43"/>
  <c r="T664" i="43"/>
  <c r="U664" i="43"/>
  <c r="V664" i="43"/>
  <c r="W664" i="43"/>
  <c r="Q665" i="43"/>
  <c r="R665" i="43"/>
  <c r="S665" i="43"/>
  <c r="T665" i="43"/>
  <c r="U665" i="43"/>
  <c r="V665" i="43"/>
  <c r="W665" i="43"/>
  <c r="Q666" i="43"/>
  <c r="R666" i="43"/>
  <c r="S666" i="43"/>
  <c r="T666" i="43"/>
  <c r="U666" i="43"/>
  <c r="V666" i="43"/>
  <c r="W666" i="43"/>
  <c r="Q667" i="43"/>
  <c r="R667" i="43"/>
  <c r="S667" i="43"/>
  <c r="T667" i="43"/>
  <c r="U667" i="43"/>
  <c r="V667" i="43"/>
  <c r="W667" i="43"/>
  <c r="Q668" i="43"/>
  <c r="R668" i="43"/>
  <c r="S668" i="43"/>
  <c r="T668" i="43"/>
  <c r="U668" i="43"/>
  <c r="V668" i="43"/>
  <c r="W668" i="43"/>
  <c r="Q669" i="43"/>
  <c r="R669" i="43"/>
  <c r="S669" i="43"/>
  <c r="T669" i="43"/>
  <c r="U669" i="43"/>
  <c r="V669" i="43"/>
  <c r="W669" i="43"/>
  <c r="Q670" i="43"/>
  <c r="R670" i="43"/>
  <c r="S670" i="43"/>
  <c r="T670" i="43"/>
  <c r="U670" i="43"/>
  <c r="V670" i="43"/>
  <c r="W670" i="43"/>
  <c r="Q671" i="43"/>
  <c r="R671" i="43"/>
  <c r="S671" i="43"/>
  <c r="T671" i="43"/>
  <c r="U671" i="43"/>
  <c r="V671" i="43"/>
  <c r="W671" i="43"/>
  <c r="Q672" i="43"/>
  <c r="R672" i="43"/>
  <c r="S672" i="43"/>
  <c r="T672" i="43"/>
  <c r="U672" i="43"/>
  <c r="V672" i="43"/>
  <c r="W672" i="43"/>
  <c r="Q673" i="43"/>
  <c r="R673" i="43"/>
  <c r="S673" i="43"/>
  <c r="T673" i="43"/>
  <c r="U673" i="43"/>
  <c r="V673" i="43"/>
  <c r="W673" i="43"/>
  <c r="Q674" i="43"/>
  <c r="R674" i="43"/>
  <c r="S674" i="43"/>
  <c r="T674" i="43"/>
  <c r="U674" i="43"/>
  <c r="V674" i="43"/>
  <c r="W674" i="43"/>
  <c r="Q675" i="43"/>
  <c r="R675" i="43"/>
  <c r="S675" i="43"/>
  <c r="T675" i="43"/>
  <c r="U675" i="43"/>
  <c r="V675" i="43"/>
  <c r="W675" i="43"/>
  <c r="Q676" i="43"/>
  <c r="R676" i="43"/>
  <c r="S676" i="43"/>
  <c r="T676" i="43"/>
  <c r="U676" i="43"/>
  <c r="V676" i="43"/>
  <c r="W676" i="43"/>
  <c r="Q677" i="43"/>
  <c r="R677" i="43"/>
  <c r="S677" i="43"/>
  <c r="T677" i="43"/>
  <c r="U677" i="43"/>
  <c r="V677" i="43"/>
  <c r="W677" i="43"/>
  <c r="Q678" i="43"/>
  <c r="R678" i="43"/>
  <c r="S678" i="43"/>
  <c r="T678" i="43"/>
  <c r="U678" i="43"/>
  <c r="V678" i="43"/>
  <c r="W678" i="43"/>
  <c r="Q679" i="43"/>
  <c r="R679" i="43"/>
  <c r="S679" i="43"/>
  <c r="T679" i="43"/>
  <c r="U679" i="43"/>
  <c r="V679" i="43"/>
  <c r="W679" i="43"/>
  <c r="Q680" i="43"/>
  <c r="R680" i="43"/>
  <c r="S680" i="43"/>
  <c r="T680" i="43"/>
  <c r="U680" i="43"/>
  <c r="V680" i="43"/>
  <c r="W680" i="43"/>
  <c r="Q681" i="43"/>
  <c r="R681" i="43"/>
  <c r="S681" i="43"/>
  <c r="T681" i="43"/>
  <c r="U681" i="43"/>
  <c r="V681" i="43"/>
  <c r="W681" i="43"/>
  <c r="Q682" i="43"/>
  <c r="R682" i="43"/>
  <c r="S682" i="43"/>
  <c r="T682" i="43"/>
  <c r="U682" i="43"/>
  <c r="V682" i="43"/>
  <c r="W682" i="43"/>
  <c r="Q683" i="43"/>
  <c r="R683" i="43"/>
  <c r="S683" i="43"/>
  <c r="T683" i="43"/>
  <c r="U683" i="43"/>
  <c r="V683" i="43"/>
  <c r="W683" i="43"/>
  <c r="Q684" i="43"/>
  <c r="R684" i="43"/>
  <c r="S684" i="43"/>
  <c r="T684" i="43"/>
  <c r="U684" i="43"/>
  <c r="V684" i="43"/>
  <c r="W684" i="43"/>
  <c r="Q685" i="43"/>
  <c r="R685" i="43"/>
  <c r="S685" i="43"/>
  <c r="T685" i="43"/>
  <c r="U685" i="43"/>
  <c r="V685" i="43"/>
  <c r="W685" i="43"/>
  <c r="Q686" i="43"/>
  <c r="R686" i="43"/>
  <c r="S686" i="43"/>
  <c r="T686" i="43"/>
  <c r="U686" i="43"/>
  <c r="V686" i="43"/>
  <c r="W686" i="43"/>
  <c r="Q687" i="43"/>
  <c r="R687" i="43"/>
  <c r="S687" i="43"/>
  <c r="T687" i="43"/>
  <c r="U687" i="43"/>
  <c r="V687" i="43"/>
  <c r="W687" i="43"/>
  <c r="Q688" i="43"/>
  <c r="R688" i="43"/>
  <c r="S688" i="43"/>
  <c r="T688" i="43"/>
  <c r="U688" i="43"/>
  <c r="V688" i="43"/>
  <c r="W688" i="43"/>
  <c r="Q689" i="43"/>
  <c r="R689" i="43"/>
  <c r="S689" i="43"/>
  <c r="T689" i="43"/>
  <c r="U689" i="43"/>
  <c r="V689" i="43"/>
  <c r="W689" i="43"/>
  <c r="Q690" i="43"/>
  <c r="R690" i="43"/>
  <c r="S690" i="43"/>
  <c r="T690" i="43"/>
  <c r="U690" i="43"/>
  <c r="V690" i="43"/>
  <c r="W690" i="43"/>
  <c r="Q691" i="43"/>
  <c r="R691" i="43"/>
  <c r="S691" i="43"/>
  <c r="T691" i="43"/>
  <c r="U691" i="43"/>
  <c r="V691" i="43"/>
  <c r="W691" i="43"/>
  <c r="Q692" i="43"/>
  <c r="R692" i="43"/>
  <c r="S692" i="43"/>
  <c r="T692" i="43"/>
  <c r="U692" i="43"/>
  <c r="V692" i="43"/>
  <c r="W692" i="43"/>
  <c r="Q693" i="43"/>
  <c r="R693" i="43"/>
  <c r="S693" i="43"/>
  <c r="T693" i="43"/>
  <c r="U693" i="43"/>
  <c r="V693" i="43"/>
  <c r="W693" i="43"/>
  <c r="Q694" i="43"/>
  <c r="R694" i="43"/>
  <c r="S694" i="43"/>
  <c r="T694" i="43"/>
  <c r="U694" i="43"/>
  <c r="V694" i="43"/>
  <c r="W694" i="43"/>
  <c r="Q695" i="43"/>
  <c r="R695" i="43"/>
  <c r="S695" i="43"/>
  <c r="T695" i="43"/>
  <c r="U695" i="43"/>
  <c r="V695" i="43"/>
  <c r="W695" i="43"/>
  <c r="Q696" i="43"/>
  <c r="R696" i="43"/>
  <c r="S696" i="43"/>
  <c r="T696" i="43"/>
  <c r="U696" i="43"/>
  <c r="V696" i="43"/>
  <c r="W696" i="43"/>
  <c r="Q697" i="43"/>
  <c r="R697" i="43"/>
  <c r="S697" i="43"/>
  <c r="T697" i="43"/>
  <c r="U697" i="43"/>
  <c r="V697" i="43"/>
  <c r="W697" i="43"/>
  <c r="Q698" i="43"/>
  <c r="R698" i="43"/>
  <c r="S698" i="43"/>
  <c r="T698" i="43"/>
  <c r="U698" i="43"/>
  <c r="V698" i="43"/>
  <c r="W698" i="43"/>
  <c r="Q699" i="43"/>
  <c r="R699" i="43"/>
  <c r="S699" i="43"/>
  <c r="T699" i="43"/>
  <c r="U699" i="43"/>
  <c r="V699" i="43"/>
  <c r="W699" i="43"/>
  <c r="Q700" i="43"/>
  <c r="R700" i="43"/>
  <c r="S700" i="43"/>
  <c r="T700" i="43"/>
  <c r="U700" i="43"/>
  <c r="V700" i="43"/>
  <c r="W700" i="43"/>
  <c r="Q701" i="43"/>
  <c r="R701" i="43"/>
  <c r="S701" i="43"/>
  <c r="T701" i="43"/>
  <c r="U701" i="43"/>
  <c r="V701" i="43"/>
  <c r="W701" i="43"/>
  <c r="Q702" i="43"/>
  <c r="R702" i="43"/>
  <c r="S702" i="43"/>
  <c r="T702" i="43"/>
  <c r="U702" i="43"/>
  <c r="V702" i="43"/>
  <c r="W702" i="43"/>
  <c r="Q703" i="43"/>
  <c r="R703" i="43"/>
  <c r="S703" i="43"/>
  <c r="T703" i="43"/>
  <c r="U703" i="43"/>
  <c r="V703" i="43"/>
  <c r="W703" i="43"/>
  <c r="Q704" i="43"/>
  <c r="R704" i="43"/>
  <c r="S704" i="43"/>
  <c r="T704" i="43"/>
  <c r="U704" i="43"/>
  <c r="V704" i="43"/>
  <c r="W704" i="43"/>
  <c r="Q705" i="43"/>
  <c r="R705" i="43"/>
  <c r="S705" i="43"/>
  <c r="T705" i="43"/>
  <c r="U705" i="43"/>
  <c r="V705" i="43"/>
  <c r="W705" i="43"/>
  <c r="Q706" i="43"/>
  <c r="R706" i="43"/>
  <c r="S706" i="43"/>
  <c r="T706" i="43"/>
  <c r="U706" i="43"/>
  <c r="V706" i="43"/>
  <c r="W706" i="43"/>
  <c r="Q707" i="43"/>
  <c r="R707" i="43"/>
  <c r="S707" i="43"/>
  <c r="T707" i="43"/>
  <c r="U707" i="43"/>
  <c r="V707" i="43"/>
  <c r="W707" i="43"/>
  <c r="Q708" i="43"/>
  <c r="R708" i="43"/>
  <c r="S708" i="43"/>
  <c r="T708" i="43"/>
  <c r="U708" i="43"/>
  <c r="V708" i="43"/>
  <c r="W708" i="43"/>
  <c r="Q709" i="43"/>
  <c r="R709" i="43"/>
  <c r="S709" i="43"/>
  <c r="T709" i="43"/>
  <c r="U709" i="43"/>
  <c r="V709" i="43"/>
  <c r="W709" i="43"/>
  <c r="Q710" i="43"/>
  <c r="R710" i="43"/>
  <c r="S710" i="43"/>
  <c r="T710" i="43"/>
  <c r="U710" i="43"/>
  <c r="V710" i="43"/>
  <c r="W710" i="43"/>
  <c r="Q711" i="43"/>
  <c r="R711" i="43"/>
  <c r="S711" i="43"/>
  <c r="T711" i="43"/>
  <c r="U711" i="43"/>
  <c r="V711" i="43"/>
  <c r="W711" i="43"/>
  <c r="Q712" i="43"/>
  <c r="R712" i="43"/>
  <c r="S712" i="43"/>
  <c r="T712" i="43"/>
  <c r="U712" i="43"/>
  <c r="V712" i="43"/>
  <c r="W712" i="43"/>
  <c r="Q713" i="43"/>
  <c r="R713" i="43"/>
  <c r="S713" i="43"/>
  <c r="T713" i="43"/>
  <c r="U713" i="43"/>
  <c r="V713" i="43"/>
  <c r="W713" i="43"/>
  <c r="Q714" i="43"/>
  <c r="R714" i="43"/>
  <c r="S714" i="43"/>
  <c r="T714" i="43"/>
  <c r="U714" i="43"/>
  <c r="V714" i="43"/>
  <c r="W714" i="43"/>
  <c r="Q715" i="43"/>
  <c r="R715" i="43"/>
  <c r="S715" i="43"/>
  <c r="T715" i="43"/>
  <c r="U715" i="43"/>
  <c r="V715" i="43"/>
  <c r="W715" i="43"/>
  <c r="Q716" i="43"/>
  <c r="R716" i="43"/>
  <c r="S716" i="43"/>
  <c r="T716" i="43"/>
  <c r="U716" i="43"/>
  <c r="V716" i="43"/>
  <c r="W716" i="43"/>
  <c r="Q717" i="43"/>
  <c r="R717" i="43"/>
  <c r="S717" i="43"/>
  <c r="T717" i="43"/>
  <c r="U717" i="43"/>
  <c r="V717" i="43"/>
  <c r="W717" i="43"/>
  <c r="Q718" i="43"/>
  <c r="R718" i="43"/>
  <c r="S718" i="43"/>
  <c r="T718" i="43"/>
  <c r="U718" i="43"/>
  <c r="V718" i="43"/>
  <c r="W718" i="43"/>
  <c r="Q719" i="43"/>
  <c r="R719" i="43"/>
  <c r="S719" i="43"/>
  <c r="T719" i="43"/>
  <c r="U719" i="43"/>
  <c r="V719" i="43"/>
  <c r="W719" i="43"/>
  <c r="Q720" i="43"/>
  <c r="R720" i="43"/>
  <c r="S720" i="43"/>
  <c r="T720" i="43"/>
  <c r="U720" i="43"/>
  <c r="V720" i="43"/>
  <c r="W720" i="43"/>
  <c r="Q721" i="43"/>
  <c r="R721" i="43"/>
  <c r="S721" i="43"/>
  <c r="T721" i="43"/>
  <c r="U721" i="43"/>
  <c r="V721" i="43"/>
  <c r="W721" i="43"/>
  <c r="Q722" i="43"/>
  <c r="R722" i="43"/>
  <c r="S722" i="43"/>
  <c r="T722" i="43"/>
  <c r="U722" i="43"/>
  <c r="V722" i="43"/>
  <c r="W722" i="43"/>
  <c r="Q723" i="43"/>
  <c r="R723" i="43"/>
  <c r="S723" i="43"/>
  <c r="T723" i="43"/>
  <c r="U723" i="43"/>
  <c r="V723" i="43"/>
  <c r="W723" i="43"/>
  <c r="Q724" i="43"/>
  <c r="R724" i="43"/>
  <c r="S724" i="43"/>
  <c r="T724" i="43"/>
  <c r="U724" i="43"/>
  <c r="V724" i="43"/>
  <c r="W724" i="43"/>
  <c r="Q725" i="43"/>
  <c r="R725" i="43"/>
  <c r="S725" i="43"/>
  <c r="T725" i="43"/>
  <c r="U725" i="43"/>
  <c r="V725" i="43"/>
  <c r="W725" i="43"/>
  <c r="Q726" i="43"/>
  <c r="R726" i="43"/>
  <c r="S726" i="43"/>
  <c r="T726" i="43"/>
  <c r="U726" i="43"/>
  <c r="V726" i="43"/>
  <c r="W726" i="43"/>
  <c r="Q727" i="43"/>
  <c r="R727" i="43"/>
  <c r="S727" i="43"/>
  <c r="T727" i="43"/>
  <c r="U727" i="43"/>
  <c r="V727" i="43"/>
  <c r="W727" i="43"/>
  <c r="Q728" i="43"/>
  <c r="R728" i="43"/>
  <c r="S728" i="43"/>
  <c r="T728" i="43"/>
  <c r="U728" i="43"/>
  <c r="V728" i="43"/>
  <c r="W728" i="43"/>
  <c r="Q729" i="43"/>
  <c r="R729" i="43"/>
  <c r="S729" i="43"/>
  <c r="T729" i="43"/>
  <c r="U729" i="43"/>
  <c r="V729" i="43"/>
  <c r="W729" i="43"/>
  <c r="Q730" i="43"/>
  <c r="R730" i="43"/>
  <c r="S730" i="43"/>
  <c r="T730" i="43"/>
  <c r="U730" i="43"/>
  <c r="V730" i="43"/>
  <c r="W730" i="43"/>
  <c r="Q731" i="43"/>
  <c r="R731" i="43"/>
  <c r="S731" i="43"/>
  <c r="T731" i="43"/>
  <c r="U731" i="43"/>
  <c r="V731" i="43"/>
  <c r="W731" i="43"/>
  <c r="Q732" i="43"/>
  <c r="R732" i="43"/>
  <c r="S732" i="43"/>
  <c r="T732" i="43"/>
  <c r="U732" i="43"/>
  <c r="V732" i="43"/>
  <c r="W732" i="43"/>
  <c r="Q733" i="43"/>
  <c r="R733" i="43"/>
  <c r="S733" i="43"/>
  <c r="T733" i="43"/>
  <c r="U733" i="43"/>
  <c r="V733" i="43"/>
  <c r="W733" i="43"/>
  <c r="Q734" i="43"/>
  <c r="R734" i="43"/>
  <c r="S734" i="43"/>
  <c r="T734" i="43"/>
  <c r="U734" i="43"/>
  <c r="V734" i="43"/>
  <c r="W734" i="43"/>
  <c r="Q735" i="43"/>
  <c r="R735" i="43"/>
  <c r="S735" i="43"/>
  <c r="T735" i="43"/>
  <c r="U735" i="43"/>
  <c r="V735" i="43"/>
  <c r="W735" i="43"/>
  <c r="Q736" i="43"/>
  <c r="R736" i="43"/>
  <c r="S736" i="43"/>
  <c r="T736" i="43"/>
  <c r="U736" i="43"/>
  <c r="V736" i="43"/>
  <c r="W736" i="43"/>
  <c r="Q737" i="43"/>
  <c r="R737" i="43"/>
  <c r="S737" i="43"/>
  <c r="T737" i="43"/>
  <c r="U737" i="43"/>
  <c r="V737" i="43"/>
  <c r="W737" i="43"/>
  <c r="Q738" i="43"/>
  <c r="R738" i="43"/>
  <c r="S738" i="43"/>
  <c r="T738" i="43"/>
  <c r="U738" i="43"/>
  <c r="V738" i="43"/>
  <c r="W738" i="43"/>
  <c r="Q739" i="43"/>
  <c r="R739" i="43"/>
  <c r="S739" i="43"/>
  <c r="T739" i="43"/>
  <c r="U739" i="43"/>
  <c r="V739" i="43"/>
  <c r="W739" i="43"/>
  <c r="Q740" i="43"/>
  <c r="R740" i="43"/>
  <c r="S740" i="43"/>
  <c r="T740" i="43"/>
  <c r="U740" i="43"/>
  <c r="V740" i="43"/>
  <c r="W740" i="43"/>
  <c r="Q741" i="43"/>
  <c r="R741" i="43"/>
  <c r="S741" i="43"/>
  <c r="T741" i="43"/>
  <c r="U741" i="43"/>
  <c r="V741" i="43"/>
  <c r="W741" i="43"/>
  <c r="Q742" i="43"/>
  <c r="R742" i="43"/>
  <c r="S742" i="43"/>
  <c r="T742" i="43"/>
  <c r="U742" i="43"/>
  <c r="V742" i="43"/>
  <c r="W742" i="43"/>
  <c r="Q743" i="43"/>
  <c r="R743" i="43"/>
  <c r="S743" i="43"/>
  <c r="T743" i="43"/>
  <c r="U743" i="43"/>
  <c r="V743" i="43"/>
  <c r="W743" i="43"/>
  <c r="Q744" i="43"/>
  <c r="R744" i="43"/>
  <c r="S744" i="43"/>
  <c r="T744" i="43"/>
  <c r="U744" i="43"/>
  <c r="V744" i="43"/>
  <c r="W744" i="43"/>
  <c r="Q745" i="43"/>
  <c r="R745" i="43"/>
  <c r="S745" i="43"/>
  <c r="T745" i="43"/>
  <c r="U745" i="43"/>
  <c r="V745" i="43"/>
  <c r="W745" i="43"/>
  <c r="Q746" i="43"/>
  <c r="R746" i="43"/>
  <c r="S746" i="43"/>
  <c r="T746" i="43"/>
  <c r="U746" i="43"/>
  <c r="V746" i="43"/>
  <c r="W746" i="43"/>
  <c r="Q747" i="43"/>
  <c r="R747" i="43"/>
  <c r="S747" i="43"/>
  <c r="T747" i="43"/>
  <c r="U747" i="43"/>
  <c r="V747" i="43"/>
  <c r="W747" i="43"/>
  <c r="Q748" i="43"/>
  <c r="R748" i="43"/>
  <c r="S748" i="43"/>
  <c r="T748" i="43"/>
  <c r="U748" i="43"/>
  <c r="V748" i="43"/>
  <c r="W748" i="43"/>
  <c r="Q749" i="43"/>
  <c r="R749" i="43"/>
  <c r="S749" i="43"/>
  <c r="T749" i="43"/>
  <c r="U749" i="43"/>
  <c r="V749" i="43"/>
  <c r="W749" i="43"/>
  <c r="Q750" i="43"/>
  <c r="R750" i="43"/>
  <c r="S750" i="43"/>
  <c r="T750" i="43"/>
  <c r="U750" i="43"/>
  <c r="V750" i="43"/>
  <c r="W750" i="43"/>
  <c r="Q751" i="43"/>
  <c r="R751" i="43"/>
  <c r="S751" i="43"/>
  <c r="T751" i="43"/>
  <c r="U751" i="43"/>
  <c r="V751" i="43"/>
  <c r="W751" i="43"/>
  <c r="Q752" i="43"/>
  <c r="R752" i="43"/>
  <c r="S752" i="43"/>
  <c r="T752" i="43"/>
  <c r="U752" i="43"/>
  <c r="V752" i="43"/>
  <c r="W752" i="43"/>
  <c r="Q753" i="43"/>
  <c r="R753" i="43"/>
  <c r="S753" i="43"/>
  <c r="T753" i="43"/>
  <c r="U753" i="43"/>
  <c r="V753" i="43"/>
  <c r="W753" i="43"/>
  <c r="Q754" i="43"/>
  <c r="R754" i="43"/>
  <c r="S754" i="43"/>
  <c r="T754" i="43"/>
  <c r="U754" i="43"/>
  <c r="V754" i="43"/>
  <c r="W754" i="43"/>
  <c r="Q755" i="43"/>
  <c r="R755" i="43"/>
  <c r="S755" i="43"/>
  <c r="T755" i="43"/>
  <c r="U755" i="43"/>
  <c r="V755" i="43"/>
  <c r="W755" i="43"/>
  <c r="Q756" i="43"/>
  <c r="R756" i="43"/>
  <c r="S756" i="43"/>
  <c r="T756" i="43"/>
  <c r="U756" i="43"/>
  <c r="V756" i="43"/>
  <c r="W756" i="43"/>
  <c r="Q757" i="43"/>
  <c r="R757" i="43"/>
  <c r="S757" i="43"/>
  <c r="T757" i="43"/>
  <c r="U757" i="43"/>
  <c r="V757" i="43"/>
  <c r="W757" i="43"/>
  <c r="Q758" i="43"/>
  <c r="R758" i="43"/>
  <c r="S758" i="43"/>
  <c r="T758" i="43"/>
  <c r="U758" i="43"/>
  <c r="V758" i="43"/>
  <c r="W758" i="43"/>
  <c r="Q759" i="43"/>
  <c r="R759" i="43"/>
  <c r="S759" i="43"/>
  <c r="T759" i="43"/>
  <c r="U759" i="43"/>
  <c r="V759" i="43"/>
  <c r="W759" i="43"/>
  <c r="Q760" i="43"/>
  <c r="R760" i="43"/>
  <c r="S760" i="43"/>
  <c r="T760" i="43"/>
  <c r="U760" i="43"/>
  <c r="V760" i="43"/>
  <c r="W760" i="43"/>
  <c r="Q761" i="43"/>
  <c r="R761" i="43"/>
  <c r="S761" i="43"/>
  <c r="T761" i="43"/>
  <c r="U761" i="43"/>
  <c r="V761" i="43"/>
  <c r="W761" i="43"/>
  <c r="Q762" i="43"/>
  <c r="R762" i="43"/>
  <c r="S762" i="43"/>
  <c r="T762" i="43"/>
  <c r="U762" i="43"/>
  <c r="V762" i="43"/>
  <c r="W762" i="43"/>
  <c r="Q763" i="43"/>
  <c r="R763" i="43"/>
  <c r="S763" i="43"/>
  <c r="T763" i="43"/>
  <c r="U763" i="43"/>
  <c r="V763" i="43"/>
  <c r="W763" i="43"/>
  <c r="Q764" i="43"/>
  <c r="R764" i="43"/>
  <c r="S764" i="43"/>
  <c r="T764" i="43"/>
  <c r="U764" i="43"/>
  <c r="V764" i="43"/>
  <c r="W764" i="43"/>
  <c r="Q765" i="43"/>
  <c r="R765" i="43"/>
  <c r="S765" i="43"/>
  <c r="T765" i="43"/>
  <c r="U765" i="43"/>
  <c r="V765" i="43"/>
  <c r="W765" i="43"/>
  <c r="Q766" i="43"/>
  <c r="R766" i="43"/>
  <c r="S766" i="43"/>
  <c r="T766" i="43"/>
  <c r="U766" i="43"/>
  <c r="V766" i="43"/>
  <c r="W766" i="43"/>
  <c r="Q767" i="43"/>
  <c r="R767" i="43"/>
  <c r="S767" i="43"/>
  <c r="T767" i="43"/>
  <c r="U767" i="43"/>
  <c r="V767" i="43"/>
  <c r="W767" i="43"/>
  <c r="Q768" i="43"/>
  <c r="R768" i="43"/>
  <c r="S768" i="43"/>
  <c r="T768" i="43"/>
  <c r="U768" i="43"/>
  <c r="V768" i="43"/>
  <c r="W768" i="43"/>
  <c r="Q769" i="43"/>
  <c r="R769" i="43"/>
  <c r="S769" i="43"/>
  <c r="T769" i="43"/>
  <c r="U769" i="43"/>
  <c r="V769" i="43"/>
  <c r="W769" i="43"/>
  <c r="Q770" i="43"/>
  <c r="R770" i="43"/>
  <c r="S770" i="43"/>
  <c r="T770" i="43"/>
  <c r="U770" i="43"/>
  <c r="V770" i="43"/>
  <c r="W770" i="43"/>
  <c r="Q771" i="43"/>
  <c r="R771" i="43"/>
  <c r="S771" i="43"/>
  <c r="T771" i="43"/>
  <c r="U771" i="43"/>
  <c r="V771" i="43"/>
  <c r="W771" i="43"/>
  <c r="Q772" i="43"/>
  <c r="R772" i="43"/>
  <c r="S772" i="43"/>
  <c r="T772" i="43"/>
  <c r="U772" i="43"/>
  <c r="V772" i="43"/>
  <c r="W772" i="43"/>
  <c r="Q773" i="43"/>
  <c r="R773" i="43"/>
  <c r="S773" i="43"/>
  <c r="T773" i="43"/>
  <c r="U773" i="43"/>
  <c r="V773" i="43"/>
  <c r="W773" i="43"/>
  <c r="Q774" i="43"/>
  <c r="R774" i="43"/>
  <c r="S774" i="43"/>
  <c r="T774" i="43"/>
  <c r="U774" i="43"/>
  <c r="V774" i="43"/>
  <c r="W774" i="43"/>
  <c r="Q775" i="43"/>
  <c r="R775" i="43"/>
  <c r="S775" i="43"/>
  <c r="T775" i="43"/>
  <c r="U775" i="43"/>
  <c r="V775" i="43"/>
  <c r="W775" i="43"/>
  <c r="Q776" i="43"/>
  <c r="R776" i="43"/>
  <c r="S776" i="43"/>
  <c r="T776" i="43"/>
  <c r="U776" i="43"/>
  <c r="V776" i="43"/>
  <c r="W776" i="43"/>
  <c r="Q777" i="43"/>
  <c r="R777" i="43"/>
  <c r="S777" i="43"/>
  <c r="T777" i="43"/>
  <c r="U777" i="43"/>
  <c r="V777" i="43"/>
  <c r="W777" i="43"/>
  <c r="Q778" i="43"/>
  <c r="R778" i="43"/>
  <c r="S778" i="43"/>
  <c r="T778" i="43"/>
  <c r="U778" i="43"/>
  <c r="V778" i="43"/>
  <c r="W778" i="43"/>
  <c r="Q779" i="43"/>
  <c r="R779" i="43"/>
  <c r="S779" i="43"/>
  <c r="T779" i="43"/>
  <c r="U779" i="43"/>
  <c r="V779" i="43"/>
  <c r="W779" i="43"/>
  <c r="Q780" i="43"/>
  <c r="R780" i="43"/>
  <c r="S780" i="43"/>
  <c r="T780" i="43"/>
  <c r="U780" i="43"/>
  <c r="V780" i="43"/>
  <c r="W780" i="43"/>
  <c r="Q781" i="43"/>
  <c r="R781" i="43"/>
  <c r="S781" i="43"/>
  <c r="T781" i="43"/>
  <c r="U781" i="43"/>
  <c r="V781" i="43"/>
  <c r="W781" i="43"/>
  <c r="Q782" i="43"/>
  <c r="R782" i="43"/>
  <c r="S782" i="43"/>
  <c r="T782" i="43"/>
  <c r="U782" i="43"/>
  <c r="V782" i="43"/>
  <c r="W782" i="43"/>
  <c r="Q783" i="43"/>
  <c r="R783" i="43"/>
  <c r="S783" i="43"/>
  <c r="T783" i="43"/>
  <c r="U783" i="43"/>
  <c r="V783" i="43"/>
  <c r="W783" i="43"/>
  <c r="Q784" i="43"/>
  <c r="R784" i="43"/>
  <c r="S784" i="43"/>
  <c r="T784" i="43"/>
  <c r="U784" i="43"/>
  <c r="V784" i="43"/>
  <c r="W784" i="43"/>
  <c r="Q785" i="43"/>
  <c r="R785" i="43"/>
  <c r="S785" i="43"/>
  <c r="T785" i="43"/>
  <c r="U785" i="43"/>
  <c r="V785" i="43"/>
  <c r="W785" i="43"/>
  <c r="Q786" i="43"/>
  <c r="R786" i="43"/>
  <c r="S786" i="43"/>
  <c r="T786" i="43"/>
  <c r="U786" i="43"/>
  <c r="V786" i="43"/>
  <c r="W786" i="43"/>
  <c r="Q787" i="43"/>
  <c r="R787" i="43"/>
  <c r="S787" i="43"/>
  <c r="T787" i="43"/>
  <c r="U787" i="43"/>
  <c r="V787" i="43"/>
  <c r="W787" i="43"/>
  <c r="Q788" i="43"/>
  <c r="R788" i="43"/>
  <c r="S788" i="43"/>
  <c r="T788" i="43"/>
  <c r="U788" i="43"/>
  <c r="V788" i="43"/>
  <c r="W788" i="43"/>
  <c r="Q789" i="43"/>
  <c r="R789" i="43"/>
  <c r="S789" i="43"/>
  <c r="T789" i="43"/>
  <c r="U789" i="43"/>
  <c r="V789" i="43"/>
  <c r="W789" i="43"/>
  <c r="Q790" i="43"/>
  <c r="R790" i="43"/>
  <c r="S790" i="43"/>
  <c r="T790" i="43"/>
  <c r="U790" i="43"/>
  <c r="V790" i="43"/>
  <c r="W790" i="43"/>
  <c r="Q791" i="43"/>
  <c r="R791" i="43"/>
  <c r="S791" i="43"/>
  <c r="T791" i="43"/>
  <c r="U791" i="43"/>
  <c r="V791" i="43"/>
  <c r="W791" i="43"/>
  <c r="Q792" i="43"/>
  <c r="R792" i="43"/>
  <c r="S792" i="43"/>
  <c r="T792" i="43"/>
  <c r="U792" i="43"/>
  <c r="V792" i="43"/>
  <c r="W792" i="43"/>
  <c r="Q793" i="43"/>
  <c r="R793" i="43"/>
  <c r="S793" i="43"/>
  <c r="T793" i="43"/>
  <c r="U793" i="43"/>
  <c r="V793" i="43"/>
  <c r="W793" i="43"/>
  <c r="Q794" i="43"/>
  <c r="R794" i="43"/>
  <c r="S794" i="43"/>
  <c r="T794" i="43"/>
  <c r="U794" i="43"/>
  <c r="V794" i="43"/>
  <c r="W794" i="43"/>
  <c r="Q795" i="43"/>
  <c r="R795" i="43"/>
  <c r="S795" i="43"/>
  <c r="T795" i="43"/>
  <c r="U795" i="43"/>
  <c r="V795" i="43"/>
  <c r="W795" i="43"/>
  <c r="Q796" i="43"/>
  <c r="R796" i="43"/>
  <c r="S796" i="43"/>
  <c r="T796" i="43"/>
  <c r="U796" i="43"/>
  <c r="V796" i="43"/>
  <c r="W796" i="43"/>
  <c r="Q797" i="43"/>
  <c r="R797" i="43"/>
  <c r="S797" i="43"/>
  <c r="T797" i="43"/>
  <c r="U797" i="43"/>
  <c r="V797" i="43"/>
  <c r="W797" i="43"/>
  <c r="Q798" i="43"/>
  <c r="R798" i="43"/>
  <c r="S798" i="43"/>
  <c r="T798" i="43"/>
  <c r="U798" i="43"/>
  <c r="V798" i="43"/>
  <c r="W798" i="43"/>
  <c r="Q799" i="43"/>
  <c r="R799" i="43"/>
  <c r="S799" i="43"/>
  <c r="T799" i="43"/>
  <c r="U799" i="43"/>
  <c r="V799" i="43"/>
  <c r="W799" i="43"/>
  <c r="Q800" i="43"/>
  <c r="R800" i="43"/>
  <c r="S800" i="43"/>
  <c r="T800" i="43"/>
  <c r="U800" i="43"/>
  <c r="V800" i="43"/>
  <c r="W800" i="43"/>
  <c r="Q801" i="43"/>
  <c r="R801" i="43"/>
  <c r="S801" i="43"/>
  <c r="T801" i="43"/>
  <c r="U801" i="43"/>
  <c r="V801" i="43"/>
  <c r="W801" i="43"/>
  <c r="Q802" i="43"/>
  <c r="R802" i="43"/>
  <c r="S802" i="43"/>
  <c r="T802" i="43"/>
  <c r="U802" i="43"/>
  <c r="V802" i="43"/>
  <c r="W802" i="43"/>
  <c r="Q803" i="43"/>
  <c r="R803" i="43"/>
  <c r="S803" i="43"/>
  <c r="T803" i="43"/>
  <c r="U803" i="43"/>
  <c r="V803" i="43"/>
  <c r="W803" i="43"/>
  <c r="Q804" i="43"/>
  <c r="R804" i="43"/>
  <c r="S804" i="43"/>
  <c r="T804" i="43"/>
  <c r="U804" i="43"/>
  <c r="V804" i="43"/>
  <c r="W804" i="43"/>
  <c r="Q805" i="43"/>
  <c r="R805" i="43"/>
  <c r="S805" i="43"/>
  <c r="T805" i="43"/>
  <c r="U805" i="43"/>
  <c r="V805" i="43"/>
  <c r="W805" i="43"/>
  <c r="Q806" i="43"/>
  <c r="R806" i="43"/>
  <c r="S806" i="43"/>
  <c r="T806" i="43"/>
  <c r="U806" i="43"/>
  <c r="V806" i="43"/>
  <c r="W806" i="43"/>
  <c r="Q807" i="43"/>
  <c r="R807" i="43"/>
  <c r="S807" i="43"/>
  <c r="T807" i="43"/>
  <c r="U807" i="43"/>
  <c r="V807" i="43"/>
  <c r="W807" i="43"/>
  <c r="Q808" i="43"/>
  <c r="R808" i="43"/>
  <c r="S808" i="43"/>
  <c r="T808" i="43"/>
  <c r="U808" i="43"/>
  <c r="V808" i="43"/>
  <c r="W808" i="43"/>
  <c r="Q809" i="43"/>
  <c r="R809" i="43"/>
  <c r="S809" i="43"/>
  <c r="T809" i="43"/>
  <c r="U809" i="43"/>
  <c r="V809" i="43"/>
  <c r="W809" i="43"/>
  <c r="Q810" i="43"/>
  <c r="R810" i="43"/>
  <c r="S810" i="43"/>
  <c r="T810" i="43"/>
  <c r="U810" i="43"/>
  <c r="V810" i="43"/>
  <c r="W810" i="43"/>
  <c r="Q811" i="43"/>
  <c r="R811" i="43"/>
  <c r="S811" i="43"/>
  <c r="T811" i="43"/>
  <c r="U811" i="43"/>
  <c r="V811" i="43"/>
  <c r="W811" i="43"/>
  <c r="Q812" i="43"/>
  <c r="R812" i="43"/>
  <c r="S812" i="43"/>
  <c r="T812" i="43"/>
  <c r="U812" i="43"/>
  <c r="V812" i="43"/>
  <c r="W812" i="43"/>
  <c r="Q813" i="43"/>
  <c r="R813" i="43"/>
  <c r="S813" i="43"/>
  <c r="T813" i="43"/>
  <c r="U813" i="43"/>
  <c r="V813" i="43"/>
  <c r="W813" i="43"/>
  <c r="Q814" i="43"/>
  <c r="R814" i="43"/>
  <c r="S814" i="43"/>
  <c r="T814" i="43"/>
  <c r="U814" i="43"/>
  <c r="V814" i="43"/>
  <c r="W814" i="43"/>
  <c r="Q815" i="43"/>
  <c r="R815" i="43"/>
  <c r="S815" i="43"/>
  <c r="T815" i="43"/>
  <c r="U815" i="43"/>
  <c r="V815" i="43"/>
  <c r="W815" i="43"/>
  <c r="Q816" i="43"/>
  <c r="R816" i="43"/>
  <c r="S816" i="43"/>
  <c r="T816" i="43"/>
  <c r="U816" i="43"/>
  <c r="V816" i="43"/>
  <c r="W816" i="43"/>
  <c r="Q817" i="43"/>
  <c r="R817" i="43"/>
  <c r="S817" i="43"/>
  <c r="T817" i="43"/>
  <c r="U817" i="43"/>
  <c r="V817" i="43"/>
  <c r="W817" i="43"/>
  <c r="Q818" i="43"/>
  <c r="R818" i="43"/>
  <c r="S818" i="43"/>
  <c r="T818" i="43"/>
  <c r="U818" i="43"/>
  <c r="V818" i="43"/>
  <c r="W818" i="43"/>
  <c r="Q819" i="43"/>
  <c r="R819" i="43"/>
  <c r="S819" i="43"/>
  <c r="T819" i="43"/>
  <c r="U819" i="43"/>
  <c r="V819" i="43"/>
  <c r="W819" i="43"/>
  <c r="Q820" i="43"/>
  <c r="R820" i="43"/>
  <c r="S820" i="43"/>
  <c r="T820" i="43"/>
  <c r="U820" i="43"/>
  <c r="V820" i="43"/>
  <c r="W820" i="43"/>
  <c r="Q821" i="43"/>
  <c r="R821" i="43"/>
  <c r="S821" i="43"/>
  <c r="T821" i="43"/>
  <c r="U821" i="43"/>
  <c r="V821" i="43"/>
  <c r="W821" i="43"/>
  <c r="Q822" i="43"/>
  <c r="R822" i="43"/>
  <c r="S822" i="43"/>
  <c r="T822" i="43"/>
  <c r="U822" i="43"/>
  <c r="V822" i="43"/>
  <c r="W822" i="43"/>
  <c r="Q823" i="43"/>
  <c r="R823" i="43"/>
  <c r="S823" i="43"/>
  <c r="T823" i="43"/>
  <c r="U823" i="43"/>
  <c r="V823" i="43"/>
  <c r="W823" i="43"/>
  <c r="Q824" i="43"/>
  <c r="R824" i="43"/>
  <c r="S824" i="43"/>
  <c r="T824" i="43"/>
  <c r="U824" i="43"/>
  <c r="V824" i="43"/>
  <c r="W824" i="43"/>
  <c r="Q825" i="43"/>
  <c r="R825" i="43"/>
  <c r="S825" i="43"/>
  <c r="T825" i="43"/>
  <c r="U825" i="43"/>
  <c r="V825" i="43"/>
  <c r="W825" i="43"/>
  <c r="Q826" i="43"/>
  <c r="R826" i="43"/>
  <c r="S826" i="43"/>
  <c r="T826" i="43"/>
  <c r="U826" i="43"/>
  <c r="V826" i="43"/>
  <c r="W826" i="43"/>
  <c r="Q827" i="43"/>
  <c r="R827" i="43"/>
  <c r="S827" i="43"/>
  <c r="T827" i="43"/>
  <c r="U827" i="43"/>
  <c r="V827" i="43"/>
  <c r="W827" i="43"/>
  <c r="Q828" i="43"/>
  <c r="R828" i="43"/>
  <c r="S828" i="43"/>
  <c r="T828" i="43"/>
  <c r="U828" i="43"/>
  <c r="V828" i="43"/>
  <c r="W828" i="43"/>
  <c r="Q829" i="43"/>
  <c r="R829" i="43"/>
  <c r="S829" i="43"/>
  <c r="T829" i="43"/>
  <c r="U829" i="43"/>
  <c r="V829" i="43"/>
  <c r="W829" i="43"/>
  <c r="Q830" i="43"/>
  <c r="R830" i="43"/>
  <c r="S830" i="43"/>
  <c r="T830" i="43"/>
  <c r="U830" i="43"/>
  <c r="V830" i="43"/>
  <c r="W830" i="43"/>
  <c r="Q831" i="43"/>
  <c r="R831" i="43"/>
  <c r="S831" i="43"/>
  <c r="T831" i="43"/>
  <c r="U831" i="43"/>
  <c r="V831" i="43"/>
  <c r="W831" i="43"/>
  <c r="Q832" i="43"/>
  <c r="R832" i="43"/>
  <c r="S832" i="43"/>
  <c r="T832" i="43"/>
  <c r="U832" i="43"/>
  <c r="V832" i="43"/>
  <c r="W832" i="43"/>
  <c r="Q833" i="43"/>
  <c r="R833" i="43"/>
  <c r="S833" i="43"/>
  <c r="T833" i="43"/>
  <c r="U833" i="43"/>
  <c r="V833" i="43"/>
  <c r="W833" i="43"/>
  <c r="Q834" i="43"/>
  <c r="R834" i="43"/>
  <c r="S834" i="43"/>
  <c r="T834" i="43"/>
  <c r="U834" i="43"/>
  <c r="V834" i="43"/>
  <c r="W834" i="43"/>
  <c r="Q835" i="43"/>
  <c r="R835" i="43"/>
  <c r="S835" i="43"/>
  <c r="T835" i="43"/>
  <c r="U835" i="43"/>
  <c r="V835" i="43"/>
  <c r="W835" i="43"/>
  <c r="Q836" i="43"/>
  <c r="R836" i="43"/>
  <c r="S836" i="43"/>
  <c r="T836" i="43"/>
  <c r="U836" i="43"/>
  <c r="V836" i="43"/>
  <c r="W836" i="43"/>
  <c r="Q837" i="43"/>
  <c r="R837" i="43"/>
  <c r="S837" i="43"/>
  <c r="T837" i="43"/>
  <c r="U837" i="43"/>
  <c r="V837" i="43"/>
  <c r="W837" i="43"/>
  <c r="Q838" i="43"/>
  <c r="R838" i="43"/>
  <c r="S838" i="43"/>
  <c r="T838" i="43"/>
  <c r="U838" i="43"/>
  <c r="V838" i="43"/>
  <c r="W838" i="43"/>
  <c r="Q839" i="43"/>
  <c r="R839" i="43"/>
  <c r="S839" i="43"/>
  <c r="T839" i="43"/>
  <c r="U839" i="43"/>
  <c r="V839" i="43"/>
  <c r="W839" i="43"/>
  <c r="Q840" i="43"/>
  <c r="R840" i="43"/>
  <c r="S840" i="43"/>
  <c r="T840" i="43"/>
  <c r="U840" i="43"/>
  <c r="V840" i="43"/>
  <c r="W840" i="43"/>
  <c r="Q841" i="43"/>
  <c r="R841" i="43"/>
  <c r="S841" i="43"/>
  <c r="T841" i="43"/>
  <c r="U841" i="43"/>
  <c r="V841" i="43"/>
  <c r="W841" i="43"/>
  <c r="Q842" i="43"/>
  <c r="R842" i="43"/>
  <c r="S842" i="43"/>
  <c r="T842" i="43"/>
  <c r="U842" i="43"/>
  <c r="V842" i="43"/>
  <c r="W842" i="43"/>
  <c r="Q843" i="43"/>
  <c r="R843" i="43"/>
  <c r="S843" i="43"/>
  <c r="T843" i="43"/>
  <c r="U843" i="43"/>
  <c r="V843" i="43"/>
  <c r="W843" i="43"/>
  <c r="Q844" i="43"/>
  <c r="R844" i="43"/>
  <c r="S844" i="43"/>
  <c r="T844" i="43"/>
  <c r="U844" i="43"/>
  <c r="V844" i="43"/>
  <c r="W844" i="43"/>
  <c r="Q845" i="43"/>
  <c r="R845" i="43"/>
  <c r="S845" i="43"/>
  <c r="T845" i="43"/>
  <c r="U845" i="43"/>
  <c r="V845" i="43"/>
  <c r="W845" i="43"/>
  <c r="Q846" i="43"/>
  <c r="R846" i="43"/>
  <c r="S846" i="43"/>
  <c r="T846" i="43"/>
  <c r="U846" i="43"/>
  <c r="V846" i="43"/>
  <c r="W846" i="43"/>
  <c r="Q847" i="43"/>
  <c r="R847" i="43"/>
  <c r="S847" i="43"/>
  <c r="T847" i="43"/>
  <c r="U847" i="43"/>
  <c r="V847" i="43"/>
  <c r="W847" i="43"/>
  <c r="Q848" i="43"/>
  <c r="R848" i="43"/>
  <c r="S848" i="43"/>
  <c r="T848" i="43"/>
  <c r="U848" i="43"/>
  <c r="V848" i="43"/>
  <c r="W848" i="43"/>
  <c r="Q849" i="43"/>
  <c r="R849" i="43"/>
  <c r="S849" i="43"/>
  <c r="T849" i="43"/>
  <c r="U849" i="43"/>
  <c r="V849" i="43"/>
  <c r="W849" i="43"/>
  <c r="Q850" i="43"/>
  <c r="R850" i="43"/>
  <c r="S850" i="43"/>
  <c r="T850" i="43"/>
  <c r="U850" i="43"/>
  <c r="V850" i="43"/>
  <c r="W850" i="43"/>
  <c r="Q851" i="43"/>
  <c r="R851" i="43"/>
  <c r="S851" i="43"/>
  <c r="T851" i="43"/>
  <c r="U851" i="43"/>
  <c r="V851" i="43"/>
  <c r="W851" i="43"/>
  <c r="Q852" i="43"/>
  <c r="R852" i="43"/>
  <c r="S852" i="43"/>
  <c r="T852" i="43"/>
  <c r="U852" i="43"/>
  <c r="V852" i="43"/>
  <c r="W852" i="43"/>
  <c r="Q853" i="43"/>
  <c r="R853" i="43"/>
  <c r="S853" i="43"/>
  <c r="T853" i="43"/>
  <c r="U853" i="43"/>
  <c r="V853" i="43"/>
  <c r="W853" i="43"/>
  <c r="Q854" i="43"/>
  <c r="R854" i="43"/>
  <c r="S854" i="43"/>
  <c r="T854" i="43"/>
  <c r="U854" i="43"/>
  <c r="V854" i="43"/>
  <c r="W854" i="43"/>
  <c r="Q855" i="43"/>
  <c r="R855" i="43"/>
  <c r="S855" i="43"/>
  <c r="T855" i="43"/>
  <c r="U855" i="43"/>
  <c r="V855" i="43"/>
  <c r="W855" i="43"/>
  <c r="Q856" i="43"/>
  <c r="R856" i="43"/>
  <c r="S856" i="43"/>
  <c r="T856" i="43"/>
  <c r="U856" i="43"/>
  <c r="V856" i="43"/>
  <c r="W856" i="43"/>
  <c r="Q857" i="43"/>
  <c r="R857" i="43"/>
  <c r="S857" i="43"/>
  <c r="T857" i="43"/>
  <c r="U857" i="43"/>
  <c r="V857" i="43"/>
  <c r="W857" i="43"/>
  <c r="Q858" i="43"/>
  <c r="R858" i="43"/>
  <c r="S858" i="43"/>
  <c r="T858" i="43"/>
  <c r="U858" i="43"/>
  <c r="V858" i="43"/>
  <c r="W858" i="43"/>
  <c r="Q859" i="43"/>
  <c r="R859" i="43"/>
  <c r="S859" i="43"/>
  <c r="T859" i="43"/>
  <c r="U859" i="43"/>
  <c r="V859" i="43"/>
  <c r="W859" i="43"/>
  <c r="Q860" i="43"/>
  <c r="R860" i="43"/>
  <c r="S860" i="43"/>
  <c r="T860" i="43"/>
  <c r="U860" i="43"/>
  <c r="V860" i="43"/>
  <c r="W860" i="43"/>
  <c r="Q861" i="43"/>
  <c r="R861" i="43"/>
  <c r="S861" i="43"/>
  <c r="T861" i="43"/>
  <c r="U861" i="43"/>
  <c r="V861" i="43"/>
  <c r="W861" i="43"/>
  <c r="Q862" i="43"/>
  <c r="R862" i="43"/>
  <c r="S862" i="43"/>
  <c r="T862" i="43"/>
  <c r="U862" i="43"/>
  <c r="V862" i="43"/>
  <c r="W862" i="43"/>
  <c r="Q863" i="43"/>
  <c r="R863" i="43"/>
  <c r="S863" i="43"/>
  <c r="T863" i="43"/>
  <c r="U863" i="43"/>
  <c r="V863" i="43"/>
  <c r="W863" i="43"/>
  <c r="Q864" i="43"/>
  <c r="R864" i="43"/>
  <c r="S864" i="43"/>
  <c r="T864" i="43"/>
  <c r="U864" i="43"/>
  <c r="V864" i="43"/>
  <c r="W864" i="43"/>
  <c r="Q865" i="43"/>
  <c r="R865" i="43"/>
  <c r="S865" i="43"/>
  <c r="T865" i="43"/>
  <c r="U865" i="43"/>
  <c r="V865" i="43"/>
  <c r="W865" i="43"/>
  <c r="Q866" i="43"/>
  <c r="R866" i="43"/>
  <c r="S866" i="43"/>
  <c r="T866" i="43"/>
  <c r="U866" i="43"/>
  <c r="V866" i="43"/>
  <c r="W866" i="43"/>
  <c r="Q867" i="43"/>
  <c r="R867" i="43"/>
  <c r="S867" i="43"/>
  <c r="T867" i="43"/>
  <c r="U867" i="43"/>
  <c r="V867" i="43"/>
  <c r="W867" i="43"/>
  <c r="Q868" i="43"/>
  <c r="R868" i="43"/>
  <c r="S868" i="43"/>
  <c r="T868" i="43"/>
  <c r="U868" i="43"/>
  <c r="V868" i="43"/>
  <c r="W868" i="43"/>
  <c r="Q869" i="43"/>
  <c r="R869" i="43"/>
  <c r="S869" i="43"/>
  <c r="T869" i="43"/>
  <c r="U869" i="43"/>
  <c r="V869" i="43"/>
  <c r="W869" i="43"/>
  <c r="Q870" i="43"/>
  <c r="R870" i="43"/>
  <c r="S870" i="43"/>
  <c r="T870" i="43"/>
  <c r="U870" i="43"/>
  <c r="V870" i="43"/>
  <c r="W870" i="43"/>
  <c r="Q871" i="43"/>
  <c r="R871" i="43"/>
  <c r="S871" i="43"/>
  <c r="T871" i="43"/>
  <c r="U871" i="43"/>
  <c r="V871" i="43"/>
  <c r="W871" i="43"/>
  <c r="Q872" i="43"/>
  <c r="R872" i="43"/>
  <c r="S872" i="43"/>
  <c r="T872" i="43"/>
  <c r="U872" i="43"/>
  <c r="V872" i="43"/>
  <c r="W872" i="43"/>
  <c r="Q873" i="43"/>
  <c r="R873" i="43"/>
  <c r="S873" i="43"/>
  <c r="T873" i="43"/>
  <c r="U873" i="43"/>
  <c r="V873" i="43"/>
  <c r="W873" i="43"/>
  <c r="Q874" i="43"/>
  <c r="R874" i="43"/>
  <c r="S874" i="43"/>
  <c r="T874" i="43"/>
  <c r="U874" i="43"/>
  <c r="V874" i="43"/>
  <c r="W874" i="43"/>
  <c r="Q875" i="43"/>
  <c r="R875" i="43"/>
  <c r="S875" i="43"/>
  <c r="T875" i="43"/>
  <c r="U875" i="43"/>
  <c r="V875" i="43"/>
  <c r="W875" i="43"/>
  <c r="Q876" i="43"/>
  <c r="R876" i="43"/>
  <c r="S876" i="43"/>
  <c r="T876" i="43"/>
  <c r="U876" i="43"/>
  <c r="V876" i="43"/>
  <c r="W876" i="43"/>
  <c r="Q877" i="43"/>
  <c r="R877" i="43"/>
  <c r="S877" i="43"/>
  <c r="T877" i="43"/>
  <c r="U877" i="43"/>
  <c r="V877" i="43"/>
  <c r="W877" i="43"/>
  <c r="Q878" i="43"/>
  <c r="R878" i="43"/>
  <c r="S878" i="43"/>
  <c r="T878" i="43"/>
  <c r="U878" i="43"/>
  <c r="V878" i="43"/>
  <c r="W878" i="43"/>
  <c r="Q879" i="43"/>
  <c r="R879" i="43"/>
  <c r="S879" i="43"/>
  <c r="T879" i="43"/>
  <c r="U879" i="43"/>
  <c r="V879" i="43"/>
  <c r="W879" i="43"/>
  <c r="Q880" i="43"/>
  <c r="R880" i="43"/>
  <c r="S880" i="43"/>
  <c r="T880" i="43"/>
  <c r="U880" i="43"/>
  <c r="V880" i="43"/>
  <c r="W880" i="43"/>
  <c r="Q881" i="43"/>
  <c r="R881" i="43"/>
  <c r="S881" i="43"/>
  <c r="T881" i="43"/>
  <c r="U881" i="43"/>
  <c r="V881" i="43"/>
  <c r="W881" i="43"/>
  <c r="Q882" i="43"/>
  <c r="R882" i="43"/>
  <c r="S882" i="43"/>
  <c r="T882" i="43"/>
  <c r="U882" i="43"/>
  <c r="V882" i="43"/>
  <c r="W882" i="43"/>
  <c r="Q883" i="43"/>
  <c r="R883" i="43"/>
  <c r="S883" i="43"/>
  <c r="T883" i="43"/>
  <c r="U883" i="43"/>
  <c r="V883" i="43"/>
  <c r="W883" i="43"/>
  <c r="Q884" i="43"/>
  <c r="R884" i="43"/>
  <c r="S884" i="43"/>
  <c r="T884" i="43"/>
  <c r="U884" i="43"/>
  <c r="V884" i="43"/>
  <c r="W884" i="43"/>
  <c r="Q885" i="43"/>
  <c r="R885" i="43"/>
  <c r="S885" i="43"/>
  <c r="T885" i="43"/>
  <c r="U885" i="43"/>
  <c r="V885" i="43"/>
  <c r="W885" i="43"/>
  <c r="Q886" i="43"/>
  <c r="R886" i="43"/>
  <c r="S886" i="43"/>
  <c r="T886" i="43"/>
  <c r="U886" i="43"/>
  <c r="V886" i="43"/>
  <c r="W886" i="43"/>
  <c r="Q887" i="43"/>
  <c r="R887" i="43"/>
  <c r="S887" i="43"/>
  <c r="T887" i="43"/>
  <c r="U887" i="43"/>
  <c r="V887" i="43"/>
  <c r="W887" i="43"/>
  <c r="Q888" i="43"/>
  <c r="R888" i="43"/>
  <c r="S888" i="43"/>
  <c r="T888" i="43"/>
  <c r="U888" i="43"/>
  <c r="V888" i="43"/>
  <c r="W888" i="43"/>
  <c r="Q889" i="43"/>
  <c r="R889" i="43"/>
  <c r="S889" i="43"/>
  <c r="T889" i="43"/>
  <c r="U889" i="43"/>
  <c r="V889" i="43"/>
  <c r="W889" i="43"/>
  <c r="Q890" i="43"/>
  <c r="R890" i="43"/>
  <c r="S890" i="43"/>
  <c r="T890" i="43"/>
  <c r="U890" i="43"/>
  <c r="V890" i="43"/>
  <c r="W890" i="43"/>
  <c r="Q891" i="43"/>
  <c r="R891" i="43"/>
  <c r="S891" i="43"/>
  <c r="T891" i="43"/>
  <c r="U891" i="43"/>
  <c r="V891" i="43"/>
  <c r="W891" i="43"/>
  <c r="Q892" i="43"/>
  <c r="R892" i="43"/>
  <c r="S892" i="43"/>
  <c r="T892" i="43"/>
  <c r="U892" i="43"/>
  <c r="V892" i="43"/>
  <c r="W892" i="43"/>
  <c r="Q893" i="43"/>
  <c r="R893" i="43"/>
  <c r="S893" i="43"/>
  <c r="T893" i="43"/>
  <c r="U893" i="43"/>
  <c r="V893" i="43"/>
  <c r="W893" i="43"/>
  <c r="Q894" i="43"/>
  <c r="R894" i="43"/>
  <c r="S894" i="43"/>
  <c r="T894" i="43"/>
  <c r="U894" i="43"/>
  <c r="V894" i="43"/>
  <c r="W894" i="43"/>
  <c r="Q895" i="43"/>
  <c r="R895" i="43"/>
  <c r="S895" i="43"/>
  <c r="T895" i="43"/>
  <c r="U895" i="43"/>
  <c r="V895" i="43"/>
  <c r="W895" i="43"/>
  <c r="Q896" i="43"/>
  <c r="R896" i="43"/>
  <c r="S896" i="43"/>
  <c r="T896" i="43"/>
  <c r="U896" i="43"/>
  <c r="V896" i="43"/>
  <c r="W896" i="43"/>
  <c r="Q897" i="43"/>
  <c r="R897" i="43"/>
  <c r="S897" i="43"/>
  <c r="T897" i="43"/>
  <c r="U897" i="43"/>
  <c r="V897" i="43"/>
  <c r="W897" i="43"/>
  <c r="Q898" i="43"/>
  <c r="R898" i="43"/>
  <c r="S898" i="43"/>
  <c r="T898" i="43"/>
  <c r="U898" i="43"/>
  <c r="V898" i="43"/>
  <c r="W898" i="43"/>
  <c r="Q899" i="43"/>
  <c r="R899" i="43"/>
  <c r="S899" i="43"/>
  <c r="T899" i="43"/>
  <c r="U899" i="43"/>
  <c r="V899" i="43"/>
  <c r="W899" i="43"/>
  <c r="Q900" i="43"/>
  <c r="R900" i="43"/>
  <c r="S900" i="43"/>
  <c r="T900" i="43"/>
  <c r="U900" i="43"/>
  <c r="V900" i="43"/>
  <c r="W900" i="43"/>
  <c r="Q901" i="43"/>
  <c r="R901" i="43"/>
  <c r="S901" i="43"/>
  <c r="T901" i="43"/>
  <c r="U901" i="43"/>
  <c r="V901" i="43"/>
  <c r="W901" i="43"/>
  <c r="Q902" i="43"/>
  <c r="R902" i="43"/>
  <c r="S902" i="43"/>
  <c r="T902" i="43"/>
  <c r="U902" i="43"/>
  <c r="V902" i="43"/>
  <c r="W902" i="43"/>
  <c r="Q903" i="43"/>
  <c r="R903" i="43"/>
  <c r="S903" i="43"/>
  <c r="T903" i="43"/>
  <c r="U903" i="43"/>
  <c r="V903" i="43"/>
  <c r="W903" i="43"/>
  <c r="Q904" i="43"/>
  <c r="R904" i="43"/>
  <c r="S904" i="43"/>
  <c r="T904" i="43"/>
  <c r="U904" i="43"/>
  <c r="V904" i="43"/>
  <c r="W904" i="43"/>
  <c r="Q905" i="43"/>
  <c r="R905" i="43"/>
  <c r="S905" i="43"/>
  <c r="T905" i="43"/>
  <c r="U905" i="43"/>
  <c r="V905" i="43"/>
  <c r="W905" i="43"/>
  <c r="Q906" i="43"/>
  <c r="R906" i="43"/>
  <c r="S906" i="43"/>
  <c r="T906" i="43"/>
  <c r="U906" i="43"/>
  <c r="V906" i="43"/>
  <c r="W906" i="43"/>
  <c r="Q907" i="43"/>
  <c r="R907" i="43"/>
  <c r="S907" i="43"/>
  <c r="T907" i="43"/>
  <c r="U907" i="43"/>
  <c r="V907" i="43"/>
  <c r="W907" i="43"/>
  <c r="Q908" i="43"/>
  <c r="R908" i="43"/>
  <c r="S908" i="43"/>
  <c r="T908" i="43"/>
  <c r="U908" i="43"/>
  <c r="V908" i="43"/>
  <c r="W908" i="43"/>
  <c r="Q909" i="43"/>
  <c r="R909" i="43"/>
  <c r="S909" i="43"/>
  <c r="T909" i="43"/>
  <c r="U909" i="43"/>
  <c r="V909" i="43"/>
  <c r="W909" i="43"/>
  <c r="Q910" i="43"/>
  <c r="R910" i="43"/>
  <c r="S910" i="43"/>
  <c r="T910" i="43"/>
  <c r="U910" i="43"/>
  <c r="V910" i="43"/>
  <c r="W910" i="43"/>
  <c r="Q911" i="43"/>
  <c r="R911" i="43"/>
  <c r="S911" i="43"/>
  <c r="T911" i="43"/>
  <c r="U911" i="43"/>
  <c r="V911" i="43"/>
  <c r="W911" i="43"/>
  <c r="Q912" i="43"/>
  <c r="R912" i="43"/>
  <c r="S912" i="43"/>
  <c r="T912" i="43"/>
  <c r="U912" i="43"/>
  <c r="V912" i="43"/>
  <c r="W912" i="43"/>
  <c r="Q913" i="43"/>
  <c r="R913" i="43"/>
  <c r="S913" i="43"/>
  <c r="T913" i="43"/>
  <c r="U913" i="43"/>
  <c r="V913" i="43"/>
  <c r="W913" i="43"/>
  <c r="Q914" i="43"/>
  <c r="R914" i="43"/>
  <c r="S914" i="43"/>
  <c r="T914" i="43"/>
  <c r="U914" i="43"/>
  <c r="V914" i="43"/>
  <c r="W914" i="43"/>
  <c r="Q915" i="43"/>
  <c r="R915" i="43"/>
  <c r="S915" i="43"/>
  <c r="T915" i="43"/>
  <c r="U915" i="43"/>
  <c r="V915" i="43"/>
  <c r="W915" i="43"/>
  <c r="Q916" i="43"/>
  <c r="R916" i="43"/>
  <c r="S916" i="43"/>
  <c r="T916" i="43"/>
  <c r="U916" i="43"/>
  <c r="V916" i="43"/>
  <c r="W916" i="43"/>
  <c r="Q917" i="43"/>
  <c r="R917" i="43"/>
  <c r="S917" i="43"/>
  <c r="T917" i="43"/>
  <c r="U917" i="43"/>
  <c r="V917" i="43"/>
  <c r="W917" i="43"/>
  <c r="Q918" i="43"/>
  <c r="R918" i="43"/>
  <c r="S918" i="43"/>
  <c r="T918" i="43"/>
  <c r="U918" i="43"/>
  <c r="V918" i="43"/>
  <c r="W918" i="43"/>
  <c r="Q919" i="43"/>
  <c r="R919" i="43"/>
  <c r="S919" i="43"/>
  <c r="T919" i="43"/>
  <c r="U919" i="43"/>
  <c r="V919" i="43"/>
  <c r="W919" i="43"/>
  <c r="Q920" i="43"/>
  <c r="R920" i="43"/>
  <c r="S920" i="43"/>
  <c r="T920" i="43"/>
  <c r="U920" i="43"/>
  <c r="V920" i="43"/>
  <c r="W920" i="43"/>
  <c r="Q921" i="43"/>
  <c r="R921" i="43"/>
  <c r="S921" i="43"/>
  <c r="T921" i="43"/>
  <c r="U921" i="43"/>
  <c r="V921" i="43"/>
  <c r="W921" i="43"/>
  <c r="Q922" i="43"/>
  <c r="R922" i="43"/>
  <c r="S922" i="43"/>
  <c r="T922" i="43"/>
  <c r="U922" i="43"/>
  <c r="V922" i="43"/>
  <c r="W922" i="43"/>
  <c r="Q923" i="43"/>
  <c r="R923" i="43"/>
  <c r="S923" i="43"/>
  <c r="T923" i="43"/>
  <c r="U923" i="43"/>
  <c r="V923" i="43"/>
  <c r="W923" i="43"/>
  <c r="Q924" i="43"/>
  <c r="R924" i="43"/>
  <c r="S924" i="43"/>
  <c r="T924" i="43"/>
  <c r="U924" i="43"/>
  <c r="V924" i="43"/>
  <c r="W924" i="43"/>
  <c r="Q925" i="43"/>
  <c r="R925" i="43"/>
  <c r="S925" i="43"/>
  <c r="T925" i="43"/>
  <c r="U925" i="43"/>
  <c r="V925" i="43"/>
  <c r="W925" i="43"/>
  <c r="Q926" i="43"/>
  <c r="R926" i="43"/>
  <c r="S926" i="43"/>
  <c r="T926" i="43"/>
  <c r="U926" i="43"/>
  <c r="V926" i="43"/>
  <c r="W926" i="43"/>
  <c r="Q927" i="43"/>
  <c r="R927" i="43"/>
  <c r="S927" i="43"/>
  <c r="T927" i="43"/>
  <c r="U927" i="43"/>
  <c r="V927" i="43"/>
  <c r="W927" i="43"/>
  <c r="Q928" i="43"/>
  <c r="R928" i="43"/>
  <c r="S928" i="43"/>
  <c r="T928" i="43"/>
  <c r="U928" i="43"/>
  <c r="V928" i="43"/>
  <c r="W928" i="43"/>
  <c r="Q929" i="43"/>
  <c r="R929" i="43"/>
  <c r="S929" i="43"/>
  <c r="T929" i="43"/>
  <c r="U929" i="43"/>
  <c r="V929" i="43"/>
  <c r="W929" i="43"/>
  <c r="Q930" i="43"/>
  <c r="R930" i="43"/>
  <c r="S930" i="43"/>
  <c r="T930" i="43"/>
  <c r="U930" i="43"/>
  <c r="V930" i="43"/>
  <c r="W930" i="43"/>
  <c r="Q931" i="43"/>
  <c r="R931" i="43"/>
  <c r="S931" i="43"/>
  <c r="T931" i="43"/>
  <c r="U931" i="43"/>
  <c r="V931" i="43"/>
  <c r="W931" i="43"/>
  <c r="Q932" i="43"/>
  <c r="R932" i="43"/>
  <c r="S932" i="43"/>
  <c r="T932" i="43"/>
  <c r="U932" i="43"/>
  <c r="V932" i="43"/>
  <c r="W932" i="43"/>
  <c r="Q933" i="43"/>
  <c r="R933" i="43"/>
  <c r="S933" i="43"/>
  <c r="T933" i="43"/>
  <c r="U933" i="43"/>
  <c r="V933" i="43"/>
  <c r="W933" i="43"/>
  <c r="Q934" i="43"/>
  <c r="R934" i="43"/>
  <c r="S934" i="43"/>
  <c r="T934" i="43"/>
  <c r="U934" i="43"/>
  <c r="V934" i="43"/>
  <c r="W934" i="43"/>
  <c r="Q935" i="43"/>
  <c r="R935" i="43"/>
  <c r="S935" i="43"/>
  <c r="T935" i="43"/>
  <c r="U935" i="43"/>
  <c r="V935" i="43"/>
  <c r="W935" i="43"/>
  <c r="Q936" i="43"/>
  <c r="R936" i="43"/>
  <c r="S936" i="43"/>
  <c r="T936" i="43"/>
  <c r="U936" i="43"/>
  <c r="V936" i="43"/>
  <c r="W936" i="43"/>
  <c r="Q937" i="43"/>
  <c r="R937" i="43"/>
  <c r="S937" i="43"/>
  <c r="T937" i="43"/>
  <c r="U937" i="43"/>
  <c r="V937" i="43"/>
  <c r="W937" i="43"/>
  <c r="Q938" i="43"/>
  <c r="R938" i="43"/>
  <c r="S938" i="43"/>
  <c r="T938" i="43"/>
  <c r="U938" i="43"/>
  <c r="V938" i="43"/>
  <c r="W938" i="43"/>
  <c r="Q939" i="43"/>
  <c r="R939" i="43"/>
  <c r="S939" i="43"/>
  <c r="T939" i="43"/>
  <c r="U939" i="43"/>
  <c r="V939" i="43"/>
  <c r="W939" i="43"/>
  <c r="Q940" i="43"/>
  <c r="R940" i="43"/>
  <c r="S940" i="43"/>
  <c r="T940" i="43"/>
  <c r="U940" i="43"/>
  <c r="V940" i="43"/>
  <c r="W940" i="43"/>
  <c r="Q941" i="43"/>
  <c r="R941" i="43"/>
  <c r="S941" i="43"/>
  <c r="T941" i="43"/>
  <c r="U941" i="43"/>
  <c r="V941" i="43"/>
  <c r="W941" i="43"/>
  <c r="Q942" i="43"/>
  <c r="R942" i="43"/>
  <c r="S942" i="43"/>
  <c r="T942" i="43"/>
  <c r="U942" i="43"/>
  <c r="V942" i="43"/>
  <c r="W942" i="43"/>
  <c r="Q943" i="43"/>
  <c r="R943" i="43"/>
  <c r="S943" i="43"/>
  <c r="T943" i="43"/>
  <c r="U943" i="43"/>
  <c r="V943" i="43"/>
  <c r="W943" i="43"/>
  <c r="Q944" i="43"/>
  <c r="R944" i="43"/>
  <c r="S944" i="43"/>
  <c r="T944" i="43"/>
  <c r="U944" i="43"/>
  <c r="V944" i="43"/>
  <c r="W944" i="43"/>
  <c r="Q945" i="43"/>
  <c r="R945" i="43"/>
  <c r="S945" i="43"/>
  <c r="T945" i="43"/>
  <c r="U945" i="43"/>
  <c r="V945" i="43"/>
  <c r="W945" i="43"/>
  <c r="Q946" i="43"/>
  <c r="R946" i="43"/>
  <c r="S946" i="43"/>
  <c r="T946" i="43"/>
  <c r="U946" i="43"/>
  <c r="V946" i="43"/>
  <c r="W946" i="43"/>
  <c r="Q947" i="43"/>
  <c r="R947" i="43"/>
  <c r="S947" i="43"/>
  <c r="T947" i="43"/>
  <c r="U947" i="43"/>
  <c r="V947" i="43"/>
  <c r="W947" i="43"/>
  <c r="Q948" i="43"/>
  <c r="R948" i="43"/>
  <c r="S948" i="43"/>
  <c r="T948" i="43"/>
  <c r="U948" i="43"/>
  <c r="V948" i="43"/>
  <c r="W948" i="43"/>
  <c r="Q949" i="43"/>
  <c r="R949" i="43"/>
  <c r="S949" i="43"/>
  <c r="T949" i="43"/>
  <c r="U949" i="43"/>
  <c r="V949" i="43"/>
  <c r="W949" i="43"/>
  <c r="Q950" i="43"/>
  <c r="R950" i="43"/>
  <c r="S950" i="43"/>
  <c r="T950" i="43"/>
  <c r="U950" i="43"/>
  <c r="V950" i="43"/>
  <c r="W950" i="43"/>
  <c r="Q951" i="43"/>
  <c r="R951" i="43"/>
  <c r="S951" i="43"/>
  <c r="T951" i="43"/>
  <c r="U951" i="43"/>
  <c r="V951" i="43"/>
  <c r="W951" i="43"/>
  <c r="Q952" i="43"/>
  <c r="R952" i="43"/>
  <c r="S952" i="43"/>
  <c r="T952" i="43"/>
  <c r="U952" i="43"/>
  <c r="V952" i="43"/>
  <c r="W952" i="43"/>
  <c r="Q953" i="43"/>
  <c r="R953" i="43"/>
  <c r="S953" i="43"/>
  <c r="T953" i="43"/>
  <c r="U953" i="43"/>
  <c r="V953" i="43"/>
  <c r="W953" i="43"/>
  <c r="Q954" i="43"/>
  <c r="R954" i="43"/>
  <c r="S954" i="43"/>
  <c r="T954" i="43"/>
  <c r="U954" i="43"/>
  <c r="V954" i="43"/>
  <c r="W954" i="43"/>
  <c r="Q955" i="43"/>
  <c r="R955" i="43"/>
  <c r="S955" i="43"/>
  <c r="T955" i="43"/>
  <c r="U955" i="43"/>
  <c r="V955" i="43"/>
  <c r="W955" i="43"/>
  <c r="Q956" i="43"/>
  <c r="R956" i="43"/>
  <c r="S956" i="43"/>
  <c r="T956" i="43"/>
  <c r="U956" i="43"/>
  <c r="V956" i="43"/>
  <c r="W956" i="43"/>
  <c r="Q957" i="43"/>
  <c r="R957" i="43"/>
  <c r="S957" i="43"/>
  <c r="T957" i="43"/>
  <c r="U957" i="43"/>
  <c r="V957" i="43"/>
  <c r="W957" i="43"/>
  <c r="Q958" i="43"/>
  <c r="R958" i="43"/>
  <c r="S958" i="43"/>
  <c r="T958" i="43"/>
  <c r="U958" i="43"/>
  <c r="V958" i="43"/>
  <c r="W958" i="43"/>
  <c r="Q959" i="43"/>
  <c r="R959" i="43"/>
  <c r="S959" i="43"/>
  <c r="T959" i="43"/>
  <c r="U959" i="43"/>
  <c r="V959" i="43"/>
  <c r="W959" i="43"/>
  <c r="Q960" i="43"/>
  <c r="R960" i="43"/>
  <c r="S960" i="43"/>
  <c r="T960" i="43"/>
  <c r="U960" i="43"/>
  <c r="V960" i="43"/>
  <c r="W960" i="43"/>
  <c r="Q961" i="43"/>
  <c r="R961" i="43"/>
  <c r="S961" i="43"/>
  <c r="T961" i="43"/>
  <c r="U961" i="43"/>
  <c r="V961" i="43"/>
  <c r="W961" i="43"/>
  <c r="Q962" i="43"/>
  <c r="R962" i="43"/>
  <c r="S962" i="43"/>
  <c r="T962" i="43"/>
  <c r="U962" i="43"/>
  <c r="V962" i="43"/>
  <c r="W962" i="43"/>
  <c r="Q963" i="43"/>
  <c r="R963" i="43"/>
  <c r="S963" i="43"/>
  <c r="T963" i="43"/>
  <c r="U963" i="43"/>
  <c r="V963" i="43"/>
  <c r="W963" i="43"/>
  <c r="Q964" i="43"/>
  <c r="R964" i="43"/>
  <c r="S964" i="43"/>
  <c r="T964" i="43"/>
  <c r="U964" i="43"/>
  <c r="V964" i="43"/>
  <c r="W964" i="43"/>
  <c r="Q965" i="43"/>
  <c r="R965" i="43"/>
  <c r="S965" i="43"/>
  <c r="T965" i="43"/>
  <c r="U965" i="43"/>
  <c r="V965" i="43"/>
  <c r="W965" i="43"/>
  <c r="Q966" i="43"/>
  <c r="R966" i="43"/>
  <c r="S966" i="43"/>
  <c r="T966" i="43"/>
  <c r="U966" i="43"/>
  <c r="V966" i="43"/>
  <c r="W966" i="43"/>
  <c r="Q967" i="43"/>
  <c r="R967" i="43"/>
  <c r="S967" i="43"/>
  <c r="T967" i="43"/>
  <c r="U967" i="43"/>
  <c r="V967" i="43"/>
  <c r="W967" i="43"/>
  <c r="Q968" i="43"/>
  <c r="R968" i="43"/>
  <c r="S968" i="43"/>
  <c r="T968" i="43"/>
  <c r="U968" i="43"/>
  <c r="V968" i="43"/>
  <c r="W968" i="43"/>
  <c r="Q969" i="43"/>
  <c r="R969" i="43"/>
  <c r="S969" i="43"/>
  <c r="T969" i="43"/>
  <c r="U969" i="43"/>
  <c r="V969" i="43"/>
  <c r="W969" i="43"/>
  <c r="Q970" i="43"/>
  <c r="R970" i="43"/>
  <c r="S970" i="43"/>
  <c r="T970" i="43"/>
  <c r="U970" i="43"/>
  <c r="V970" i="43"/>
  <c r="W970" i="43"/>
  <c r="Q971" i="43"/>
  <c r="R971" i="43"/>
  <c r="S971" i="43"/>
  <c r="T971" i="43"/>
  <c r="U971" i="43"/>
  <c r="V971" i="43"/>
  <c r="W971" i="43"/>
  <c r="Q972" i="43"/>
  <c r="R972" i="43"/>
  <c r="S972" i="43"/>
  <c r="T972" i="43"/>
  <c r="U972" i="43"/>
  <c r="V972" i="43"/>
  <c r="W972" i="43"/>
  <c r="Q973" i="43"/>
  <c r="R973" i="43"/>
  <c r="S973" i="43"/>
  <c r="T973" i="43"/>
  <c r="U973" i="43"/>
  <c r="V973" i="43"/>
  <c r="W973" i="43"/>
  <c r="Q974" i="43"/>
  <c r="R974" i="43"/>
  <c r="S974" i="43"/>
  <c r="T974" i="43"/>
  <c r="U974" i="43"/>
  <c r="V974" i="43"/>
  <c r="W974" i="43"/>
  <c r="Q975" i="43"/>
  <c r="R975" i="43"/>
  <c r="S975" i="43"/>
  <c r="T975" i="43"/>
  <c r="U975" i="43"/>
  <c r="V975" i="43"/>
  <c r="W975" i="43"/>
  <c r="Q976" i="43"/>
  <c r="R976" i="43"/>
  <c r="S976" i="43"/>
  <c r="T976" i="43"/>
  <c r="U976" i="43"/>
  <c r="V976" i="43"/>
  <c r="W976" i="43"/>
  <c r="Q977" i="43"/>
  <c r="R977" i="43"/>
  <c r="S977" i="43"/>
  <c r="T977" i="43"/>
  <c r="U977" i="43"/>
  <c r="V977" i="43"/>
  <c r="W977" i="43"/>
  <c r="Q978" i="43"/>
  <c r="R978" i="43"/>
  <c r="S978" i="43"/>
  <c r="T978" i="43"/>
  <c r="U978" i="43"/>
  <c r="V978" i="43"/>
  <c r="W978" i="43"/>
  <c r="Q979" i="43"/>
  <c r="R979" i="43"/>
  <c r="S979" i="43"/>
  <c r="T979" i="43"/>
  <c r="U979" i="43"/>
  <c r="V979" i="43"/>
  <c r="W979" i="43"/>
  <c r="Q980" i="43"/>
  <c r="R980" i="43"/>
  <c r="S980" i="43"/>
  <c r="T980" i="43"/>
  <c r="U980" i="43"/>
  <c r="V980" i="43"/>
  <c r="W980" i="43"/>
  <c r="Q981" i="43"/>
  <c r="R981" i="43"/>
  <c r="S981" i="43"/>
  <c r="T981" i="43"/>
  <c r="U981" i="43"/>
  <c r="V981" i="43"/>
  <c r="W981" i="43"/>
  <c r="Q982" i="43"/>
  <c r="R982" i="43"/>
  <c r="S982" i="43"/>
  <c r="T982" i="43"/>
  <c r="U982" i="43"/>
  <c r="V982" i="43"/>
  <c r="W982" i="43"/>
  <c r="Q983" i="43"/>
  <c r="R983" i="43"/>
  <c r="S983" i="43"/>
  <c r="T983" i="43"/>
  <c r="U983" i="43"/>
  <c r="V983" i="43"/>
  <c r="W983" i="43"/>
  <c r="Q984" i="43"/>
  <c r="R984" i="43"/>
  <c r="S984" i="43"/>
  <c r="T984" i="43"/>
  <c r="U984" i="43"/>
  <c r="V984" i="43"/>
  <c r="W984" i="43"/>
  <c r="Q985" i="43"/>
  <c r="R985" i="43"/>
  <c r="S985" i="43"/>
  <c r="T985" i="43"/>
  <c r="U985" i="43"/>
  <c r="V985" i="43"/>
  <c r="W985" i="43"/>
  <c r="Q986" i="43"/>
  <c r="R986" i="43"/>
  <c r="S986" i="43"/>
  <c r="T986" i="43"/>
  <c r="U986" i="43"/>
  <c r="V986" i="43"/>
  <c r="W986" i="43"/>
  <c r="Q987" i="43"/>
  <c r="R987" i="43"/>
  <c r="S987" i="43"/>
  <c r="T987" i="43"/>
  <c r="U987" i="43"/>
  <c r="V987" i="43"/>
  <c r="W987" i="43"/>
  <c r="Q988" i="43"/>
  <c r="R988" i="43"/>
  <c r="S988" i="43"/>
  <c r="T988" i="43"/>
  <c r="U988" i="43"/>
  <c r="V988" i="43"/>
  <c r="W988" i="43"/>
  <c r="Q989" i="43"/>
  <c r="R989" i="43"/>
  <c r="S989" i="43"/>
  <c r="T989" i="43"/>
  <c r="U989" i="43"/>
  <c r="V989" i="43"/>
  <c r="W989" i="43"/>
  <c r="Q990" i="43"/>
  <c r="R990" i="43"/>
  <c r="S990" i="43"/>
  <c r="T990" i="43"/>
  <c r="U990" i="43"/>
  <c r="V990" i="43"/>
  <c r="W990" i="43"/>
  <c r="Q991" i="43"/>
  <c r="R991" i="43"/>
  <c r="S991" i="43"/>
  <c r="T991" i="43"/>
  <c r="U991" i="43"/>
  <c r="V991" i="43"/>
  <c r="W991" i="43"/>
  <c r="Q992" i="43"/>
  <c r="R992" i="43"/>
  <c r="S992" i="43"/>
  <c r="T992" i="43"/>
  <c r="U992" i="43"/>
  <c r="V992" i="43"/>
  <c r="W992" i="43"/>
  <c r="Q993" i="43"/>
  <c r="R993" i="43"/>
  <c r="S993" i="43"/>
  <c r="T993" i="43"/>
  <c r="U993" i="43"/>
  <c r="V993" i="43"/>
  <c r="W993" i="43"/>
  <c r="Q994" i="43"/>
  <c r="R994" i="43"/>
  <c r="S994" i="43"/>
  <c r="T994" i="43"/>
  <c r="U994" i="43"/>
  <c r="V994" i="43"/>
  <c r="W994" i="43"/>
  <c r="Q995" i="43"/>
  <c r="R995" i="43"/>
  <c r="S995" i="43"/>
  <c r="T995" i="43"/>
  <c r="U995" i="43"/>
  <c r="V995" i="43"/>
  <c r="W995" i="43"/>
  <c r="Q996" i="43"/>
  <c r="R996" i="43"/>
  <c r="S996" i="43"/>
  <c r="T996" i="43"/>
  <c r="U996" i="43"/>
  <c r="V996" i="43"/>
  <c r="W996" i="43"/>
  <c r="Q997" i="43"/>
  <c r="R997" i="43"/>
  <c r="S997" i="43"/>
  <c r="T997" i="43"/>
  <c r="U997" i="43"/>
  <c r="V997" i="43"/>
  <c r="W997" i="43"/>
  <c r="Q998" i="43"/>
  <c r="R998" i="43"/>
  <c r="S998" i="43"/>
  <c r="T998" i="43"/>
  <c r="U998" i="43"/>
  <c r="V998" i="43"/>
  <c r="W998" i="43"/>
  <c r="Q999" i="43"/>
  <c r="R999" i="43"/>
  <c r="S999" i="43"/>
  <c r="T999" i="43"/>
  <c r="U999" i="43"/>
  <c r="V999" i="43"/>
  <c r="W999" i="43"/>
  <c r="Q1000" i="43"/>
  <c r="R1000" i="43"/>
  <c r="S1000" i="43"/>
  <c r="T1000" i="43"/>
  <c r="U1000" i="43"/>
  <c r="V1000" i="43"/>
  <c r="W1000" i="43"/>
  <c r="Q1001" i="43"/>
  <c r="R1001" i="43"/>
  <c r="S1001" i="43"/>
  <c r="T1001" i="43"/>
  <c r="U1001" i="43"/>
  <c r="V1001" i="43"/>
  <c r="W1001" i="43"/>
  <c r="Q1002" i="43"/>
  <c r="R1002" i="43"/>
  <c r="S1002" i="43"/>
  <c r="T1002" i="43"/>
  <c r="U1002" i="43"/>
  <c r="V1002" i="43"/>
  <c r="W1002" i="43"/>
  <c r="Q1003" i="43"/>
  <c r="R1003" i="43"/>
  <c r="S1003" i="43"/>
  <c r="T1003" i="43"/>
  <c r="U1003" i="43"/>
  <c r="V1003" i="43"/>
  <c r="W1003" i="43"/>
  <c r="R3" i="43"/>
  <c r="S3" i="43"/>
  <c r="T3" i="43"/>
  <c r="U3" i="43"/>
  <c r="V3" i="43"/>
  <c r="W3" i="43"/>
  <c r="Q3" i="43"/>
  <c r="P6" i="43"/>
  <c r="P7" i="43"/>
  <c r="P8" i="43" s="1"/>
  <c r="P9" i="43"/>
  <c r="P10" i="43" s="1"/>
  <c r="P11" i="43" s="1"/>
  <c r="P12" i="43" s="1"/>
  <c r="P13" i="43" s="1"/>
  <c r="P14" i="43" s="1"/>
  <c r="P15" i="43" s="1"/>
  <c r="P16" i="43" s="1"/>
  <c r="P17" i="43" s="1"/>
  <c r="P18" i="43" s="1"/>
  <c r="P19" i="43" s="1"/>
  <c r="P20" i="43" s="1"/>
  <c r="P21" i="43" s="1"/>
  <c r="P22" i="43" s="1"/>
  <c r="P23" i="43" s="1"/>
  <c r="P24" i="43" s="1"/>
  <c r="P25" i="43" s="1"/>
  <c r="P26" i="43" s="1"/>
  <c r="P27" i="43" s="1"/>
  <c r="P28" i="43" s="1"/>
  <c r="P29" i="43" s="1"/>
  <c r="P30" i="43" s="1"/>
  <c r="P31" i="43" s="1"/>
  <c r="P32" i="43" s="1"/>
  <c r="P33" i="43" s="1"/>
  <c r="P34" i="43" s="1"/>
  <c r="P35" i="43" s="1"/>
  <c r="P36" i="43" s="1"/>
  <c r="P37" i="43" s="1"/>
  <c r="P38" i="43" s="1"/>
  <c r="P39" i="43" s="1"/>
  <c r="P40" i="43" s="1"/>
  <c r="P41" i="43" s="1"/>
  <c r="P42" i="43" s="1"/>
  <c r="P43" i="43" s="1"/>
  <c r="P44" i="43" s="1"/>
  <c r="P45" i="43" s="1"/>
  <c r="P46" i="43" s="1"/>
  <c r="P47" i="43" s="1"/>
  <c r="P48" i="43" s="1"/>
  <c r="P49" i="43" s="1"/>
  <c r="P50" i="43" s="1"/>
  <c r="P51" i="43" s="1"/>
  <c r="P52" i="43" s="1"/>
  <c r="P53" i="43" s="1"/>
  <c r="P54" i="43" s="1"/>
  <c r="P55" i="43" s="1"/>
  <c r="P56" i="43" s="1"/>
  <c r="P57" i="43" s="1"/>
  <c r="P58" i="43" s="1"/>
  <c r="P59" i="43" s="1"/>
  <c r="P60" i="43" s="1"/>
  <c r="P61" i="43" s="1"/>
  <c r="P62" i="43" s="1"/>
  <c r="P63" i="43" s="1"/>
  <c r="P64" i="43" s="1"/>
  <c r="P65" i="43" s="1"/>
  <c r="P66" i="43" s="1"/>
  <c r="P67" i="43" s="1"/>
  <c r="P68" i="43" s="1"/>
  <c r="P69" i="43" s="1"/>
  <c r="P70" i="43" s="1"/>
  <c r="P71" i="43" s="1"/>
  <c r="P72" i="43" s="1"/>
  <c r="P73" i="43" s="1"/>
  <c r="P74" i="43" s="1"/>
  <c r="P75" i="43" s="1"/>
  <c r="P76" i="43" s="1"/>
  <c r="P77" i="43" s="1"/>
  <c r="P78" i="43" s="1"/>
  <c r="P79" i="43" s="1"/>
  <c r="P80" i="43" s="1"/>
  <c r="P81" i="43" s="1"/>
  <c r="P82" i="43" s="1"/>
  <c r="P83" i="43" s="1"/>
  <c r="P84" i="43" s="1"/>
  <c r="P85" i="43" s="1"/>
  <c r="P86" i="43" s="1"/>
  <c r="P87" i="43" s="1"/>
  <c r="P88" i="43" s="1"/>
  <c r="P89" i="43" s="1"/>
  <c r="P90" i="43" s="1"/>
  <c r="P91" i="43" s="1"/>
  <c r="P92" i="43" s="1"/>
  <c r="P93" i="43" s="1"/>
  <c r="P94" i="43" s="1"/>
  <c r="P95" i="43" s="1"/>
  <c r="P96" i="43" s="1"/>
  <c r="P97" i="43" s="1"/>
  <c r="P98" i="43" s="1"/>
  <c r="P99" i="43" s="1"/>
  <c r="P100" i="43" s="1"/>
  <c r="P101" i="43" s="1"/>
  <c r="P102" i="43" s="1"/>
  <c r="P103" i="43" s="1"/>
  <c r="P104" i="43" s="1"/>
  <c r="P105" i="43" s="1"/>
  <c r="P106" i="43" s="1"/>
  <c r="P107" i="43" s="1"/>
  <c r="P108" i="43" s="1"/>
  <c r="P109" i="43" s="1"/>
  <c r="P110" i="43" s="1"/>
  <c r="P111" i="43" s="1"/>
  <c r="P112" i="43" s="1"/>
  <c r="P113" i="43" s="1"/>
  <c r="P114" i="43" s="1"/>
  <c r="P115" i="43" s="1"/>
  <c r="P116" i="43" s="1"/>
  <c r="P117" i="43" s="1"/>
  <c r="P118" i="43" s="1"/>
  <c r="P119" i="43" s="1"/>
  <c r="P120" i="43" s="1"/>
  <c r="P121" i="43" s="1"/>
  <c r="P122" i="43" s="1"/>
  <c r="P123" i="43" s="1"/>
  <c r="P124" i="43" s="1"/>
  <c r="P125" i="43" s="1"/>
  <c r="P126" i="43" s="1"/>
  <c r="P127" i="43" s="1"/>
  <c r="P128" i="43" s="1"/>
  <c r="P129" i="43" s="1"/>
  <c r="P130" i="43" s="1"/>
  <c r="P131" i="43" s="1"/>
  <c r="P132" i="43" s="1"/>
  <c r="P133" i="43" s="1"/>
  <c r="P134" i="43" s="1"/>
  <c r="P135" i="43" s="1"/>
  <c r="P136" i="43" s="1"/>
  <c r="P137" i="43" s="1"/>
  <c r="P138" i="43" s="1"/>
  <c r="P139" i="43" s="1"/>
  <c r="P140" i="43" s="1"/>
  <c r="P141" i="43" s="1"/>
  <c r="P142" i="43" s="1"/>
  <c r="P143" i="43" s="1"/>
  <c r="P144" i="43" s="1"/>
  <c r="P145" i="43" s="1"/>
  <c r="P146" i="43" s="1"/>
  <c r="P147" i="43" s="1"/>
  <c r="P148" i="43" s="1"/>
  <c r="P149" i="43" s="1"/>
  <c r="P150" i="43" s="1"/>
  <c r="P151" i="43" s="1"/>
  <c r="P152" i="43" s="1"/>
  <c r="P153" i="43" s="1"/>
  <c r="P154" i="43" s="1"/>
  <c r="P155" i="43" s="1"/>
  <c r="P156" i="43" s="1"/>
  <c r="P157" i="43" s="1"/>
  <c r="P158" i="43" s="1"/>
  <c r="P159" i="43" s="1"/>
  <c r="P160" i="43" s="1"/>
  <c r="P161" i="43" s="1"/>
  <c r="P162" i="43" s="1"/>
  <c r="P163" i="43" s="1"/>
  <c r="P164" i="43" s="1"/>
  <c r="P165" i="43" s="1"/>
  <c r="P166" i="43" s="1"/>
  <c r="P167" i="43" s="1"/>
  <c r="P168" i="43" s="1"/>
  <c r="P169" i="43" s="1"/>
  <c r="P170" i="43" s="1"/>
  <c r="P171" i="43" s="1"/>
  <c r="P172" i="43" s="1"/>
  <c r="P173" i="43" s="1"/>
  <c r="P174" i="43" s="1"/>
  <c r="P175" i="43" s="1"/>
  <c r="P176" i="43" s="1"/>
  <c r="P177" i="43" s="1"/>
  <c r="P178" i="43" s="1"/>
  <c r="P179" i="43" s="1"/>
  <c r="P180" i="43" s="1"/>
  <c r="P181" i="43" s="1"/>
  <c r="P182" i="43" s="1"/>
  <c r="P183" i="43" s="1"/>
  <c r="P184" i="43" s="1"/>
  <c r="P185" i="43" s="1"/>
  <c r="P186" i="43" s="1"/>
  <c r="P187" i="43" s="1"/>
  <c r="P188" i="43" s="1"/>
  <c r="P189" i="43" s="1"/>
  <c r="P190" i="43" s="1"/>
  <c r="P191" i="43" s="1"/>
  <c r="P192" i="43" s="1"/>
  <c r="P193" i="43" s="1"/>
  <c r="P194" i="43" s="1"/>
  <c r="P195" i="43" s="1"/>
  <c r="P196" i="43" s="1"/>
  <c r="P197" i="43" s="1"/>
  <c r="P198" i="43" s="1"/>
  <c r="P199" i="43" s="1"/>
  <c r="P200" i="43" s="1"/>
  <c r="P201" i="43" s="1"/>
  <c r="P202" i="43" s="1"/>
  <c r="P203" i="43" s="1"/>
  <c r="P204" i="43" s="1"/>
  <c r="P205" i="43" s="1"/>
  <c r="P206" i="43" s="1"/>
  <c r="P207" i="43" s="1"/>
  <c r="P208" i="43" s="1"/>
  <c r="P209" i="43" s="1"/>
  <c r="P210" i="43" s="1"/>
  <c r="P211" i="43" s="1"/>
  <c r="P212" i="43" s="1"/>
  <c r="P213" i="43" s="1"/>
  <c r="P214" i="43" s="1"/>
  <c r="P215" i="43" s="1"/>
  <c r="P216" i="43" s="1"/>
  <c r="P217" i="43" s="1"/>
  <c r="P218" i="43" s="1"/>
  <c r="P219" i="43" s="1"/>
  <c r="P220" i="43" s="1"/>
  <c r="P221" i="43" s="1"/>
  <c r="P222" i="43" s="1"/>
  <c r="P223" i="43" s="1"/>
  <c r="P224" i="43" s="1"/>
  <c r="P225" i="43" s="1"/>
  <c r="P226" i="43" s="1"/>
  <c r="P227" i="43" s="1"/>
  <c r="P228" i="43" s="1"/>
  <c r="P229" i="43" s="1"/>
  <c r="P230" i="43" s="1"/>
  <c r="P231" i="43" s="1"/>
  <c r="P232" i="43" s="1"/>
  <c r="P233" i="43" s="1"/>
  <c r="P234" i="43" s="1"/>
  <c r="P235" i="43" s="1"/>
  <c r="P236" i="43" s="1"/>
  <c r="P237" i="43" s="1"/>
  <c r="P238" i="43" s="1"/>
  <c r="P239" i="43" s="1"/>
  <c r="P240" i="43" s="1"/>
  <c r="P241" i="43" s="1"/>
  <c r="P242" i="43" s="1"/>
  <c r="P243" i="43" s="1"/>
  <c r="P244" i="43" s="1"/>
  <c r="P245" i="43" s="1"/>
  <c r="P246" i="43" s="1"/>
  <c r="P247" i="43" s="1"/>
  <c r="P248" i="43" s="1"/>
  <c r="P249" i="43" s="1"/>
  <c r="P250" i="43" s="1"/>
  <c r="P251" i="43" s="1"/>
  <c r="P252" i="43" s="1"/>
  <c r="P253" i="43" s="1"/>
  <c r="P254" i="43" s="1"/>
  <c r="P255" i="43" s="1"/>
  <c r="P256" i="43" s="1"/>
  <c r="P257" i="43" s="1"/>
  <c r="P258" i="43" s="1"/>
  <c r="P259" i="43" s="1"/>
  <c r="P260" i="43" s="1"/>
  <c r="P261" i="43" s="1"/>
  <c r="P262" i="43" s="1"/>
  <c r="P263" i="43" s="1"/>
  <c r="P264" i="43" s="1"/>
  <c r="P265" i="43" s="1"/>
  <c r="P266" i="43" s="1"/>
  <c r="P267" i="43" s="1"/>
  <c r="P268" i="43" s="1"/>
  <c r="P269" i="43" s="1"/>
  <c r="P270" i="43" s="1"/>
  <c r="P271" i="43" s="1"/>
  <c r="P272" i="43" s="1"/>
  <c r="P273" i="43" s="1"/>
  <c r="P274" i="43" s="1"/>
  <c r="P275" i="43" s="1"/>
  <c r="P276" i="43" s="1"/>
  <c r="P277" i="43" s="1"/>
  <c r="P278" i="43" s="1"/>
  <c r="P279" i="43" s="1"/>
  <c r="P280" i="43" s="1"/>
  <c r="P281" i="43" s="1"/>
  <c r="P282" i="43" s="1"/>
  <c r="P283" i="43" s="1"/>
  <c r="P284" i="43" s="1"/>
  <c r="P285" i="43" s="1"/>
  <c r="P286" i="43" s="1"/>
  <c r="P287" i="43" s="1"/>
  <c r="P288" i="43" s="1"/>
  <c r="P289" i="43" s="1"/>
  <c r="P290" i="43" s="1"/>
  <c r="P291" i="43" s="1"/>
  <c r="P292" i="43" s="1"/>
  <c r="P293" i="43" s="1"/>
  <c r="P294" i="43" s="1"/>
  <c r="P295" i="43" s="1"/>
  <c r="P296" i="43" s="1"/>
  <c r="P297" i="43" s="1"/>
  <c r="P298" i="43" s="1"/>
  <c r="P299" i="43" s="1"/>
  <c r="P300" i="43" s="1"/>
  <c r="P301" i="43" s="1"/>
  <c r="P302" i="43" s="1"/>
  <c r="P303" i="43" s="1"/>
  <c r="P304" i="43" s="1"/>
  <c r="P305" i="43" s="1"/>
  <c r="P306" i="43" s="1"/>
  <c r="P307" i="43" s="1"/>
  <c r="P308" i="43" s="1"/>
  <c r="P309" i="43" s="1"/>
  <c r="P310" i="43" s="1"/>
  <c r="P311" i="43" s="1"/>
  <c r="P312" i="43" s="1"/>
  <c r="P313" i="43" s="1"/>
  <c r="P314" i="43" s="1"/>
  <c r="P315" i="43" s="1"/>
  <c r="P316" i="43" s="1"/>
  <c r="P317" i="43" s="1"/>
  <c r="P318" i="43" s="1"/>
  <c r="P319" i="43" s="1"/>
  <c r="P320" i="43" s="1"/>
  <c r="P321" i="43" s="1"/>
  <c r="P322" i="43" s="1"/>
  <c r="P323" i="43" s="1"/>
  <c r="P324" i="43" s="1"/>
  <c r="P325" i="43" s="1"/>
  <c r="P326" i="43" s="1"/>
  <c r="P327" i="43" s="1"/>
  <c r="P328" i="43" s="1"/>
  <c r="P329" i="43" s="1"/>
  <c r="P330" i="43" s="1"/>
  <c r="P331" i="43" s="1"/>
  <c r="P332" i="43" s="1"/>
  <c r="P333" i="43" s="1"/>
  <c r="P334" i="43" s="1"/>
  <c r="P335" i="43" s="1"/>
  <c r="P336" i="43" s="1"/>
  <c r="P337" i="43" s="1"/>
  <c r="P338" i="43" s="1"/>
  <c r="P339" i="43" s="1"/>
  <c r="P340" i="43" s="1"/>
  <c r="P341" i="43" s="1"/>
  <c r="P342" i="43" s="1"/>
  <c r="P343" i="43" s="1"/>
  <c r="P344" i="43" s="1"/>
  <c r="P345" i="43" s="1"/>
  <c r="P346" i="43" s="1"/>
  <c r="P347" i="43" s="1"/>
  <c r="P348" i="43" s="1"/>
  <c r="P349" i="43" s="1"/>
  <c r="P350" i="43" s="1"/>
  <c r="P351" i="43" s="1"/>
  <c r="P352" i="43" s="1"/>
  <c r="P353" i="43" s="1"/>
  <c r="P354" i="43" s="1"/>
  <c r="P355" i="43" s="1"/>
  <c r="P356" i="43" s="1"/>
  <c r="P357" i="43" s="1"/>
  <c r="P358" i="43" s="1"/>
  <c r="P359" i="43" s="1"/>
  <c r="P360" i="43" s="1"/>
  <c r="P361" i="43" s="1"/>
  <c r="P362" i="43" s="1"/>
  <c r="P363" i="43" s="1"/>
  <c r="P364" i="43" s="1"/>
  <c r="P365" i="43" s="1"/>
  <c r="P366" i="43" s="1"/>
  <c r="P367" i="43" s="1"/>
  <c r="P368" i="43" s="1"/>
  <c r="P369" i="43" s="1"/>
  <c r="P370" i="43" s="1"/>
  <c r="P371" i="43" s="1"/>
  <c r="P372" i="43" s="1"/>
  <c r="P373" i="43" s="1"/>
  <c r="P374" i="43" s="1"/>
  <c r="P375" i="43" s="1"/>
  <c r="P376" i="43" s="1"/>
  <c r="P377" i="43" s="1"/>
  <c r="P378" i="43" s="1"/>
  <c r="P379" i="43" s="1"/>
  <c r="P380" i="43" s="1"/>
  <c r="P381" i="43" s="1"/>
  <c r="P382" i="43" s="1"/>
  <c r="P383" i="43" s="1"/>
  <c r="P384" i="43" s="1"/>
  <c r="P385" i="43" s="1"/>
  <c r="P386" i="43" s="1"/>
  <c r="P387" i="43" s="1"/>
  <c r="P388" i="43" s="1"/>
  <c r="P389" i="43" s="1"/>
  <c r="P390" i="43" s="1"/>
  <c r="P391" i="43" s="1"/>
  <c r="P392" i="43" s="1"/>
  <c r="P393" i="43" s="1"/>
  <c r="P394" i="43" s="1"/>
  <c r="P395" i="43" s="1"/>
  <c r="P396" i="43" s="1"/>
  <c r="P397" i="43" s="1"/>
  <c r="P398" i="43" s="1"/>
  <c r="P399" i="43" s="1"/>
  <c r="P400" i="43" s="1"/>
  <c r="P401" i="43" s="1"/>
  <c r="P402" i="43" s="1"/>
  <c r="P403" i="43" s="1"/>
  <c r="P404" i="43" s="1"/>
  <c r="P405" i="43" s="1"/>
  <c r="P406" i="43" s="1"/>
  <c r="P407" i="43" s="1"/>
  <c r="P408" i="43" s="1"/>
  <c r="P409" i="43" s="1"/>
  <c r="P410" i="43" s="1"/>
  <c r="P411" i="43" s="1"/>
  <c r="P412" i="43" s="1"/>
  <c r="P413" i="43" s="1"/>
  <c r="P414" i="43" s="1"/>
  <c r="P415" i="43" s="1"/>
  <c r="P416" i="43" s="1"/>
  <c r="P417" i="43" s="1"/>
  <c r="P418" i="43" s="1"/>
  <c r="P419" i="43" s="1"/>
  <c r="P420" i="43" s="1"/>
  <c r="P421" i="43" s="1"/>
  <c r="P422" i="43" s="1"/>
  <c r="P423" i="43" s="1"/>
  <c r="P424" i="43" s="1"/>
  <c r="P425" i="43" s="1"/>
  <c r="P426" i="43" s="1"/>
  <c r="P427" i="43" s="1"/>
  <c r="P428" i="43" s="1"/>
  <c r="P429" i="43" s="1"/>
  <c r="P430" i="43" s="1"/>
  <c r="P431" i="43" s="1"/>
  <c r="P432" i="43" s="1"/>
  <c r="P433" i="43" s="1"/>
  <c r="P434" i="43" s="1"/>
  <c r="P435" i="43" s="1"/>
  <c r="P436" i="43" s="1"/>
  <c r="P437" i="43" s="1"/>
  <c r="P438" i="43" s="1"/>
  <c r="P439" i="43" s="1"/>
  <c r="P440" i="43" s="1"/>
  <c r="P441" i="43" s="1"/>
  <c r="P442" i="43" s="1"/>
  <c r="P443" i="43" s="1"/>
  <c r="P444" i="43" s="1"/>
  <c r="P445" i="43" s="1"/>
  <c r="P446" i="43" s="1"/>
  <c r="P447" i="43" s="1"/>
  <c r="P448" i="43" s="1"/>
  <c r="P449" i="43" s="1"/>
  <c r="P450" i="43" s="1"/>
  <c r="P451" i="43" s="1"/>
  <c r="P452" i="43" s="1"/>
  <c r="P453" i="43" s="1"/>
  <c r="P454" i="43" s="1"/>
  <c r="P455" i="43" s="1"/>
  <c r="P456" i="43" s="1"/>
  <c r="P457" i="43" s="1"/>
  <c r="P458" i="43" s="1"/>
  <c r="P459" i="43" s="1"/>
  <c r="P460" i="43" s="1"/>
  <c r="P461" i="43" s="1"/>
  <c r="P462" i="43" s="1"/>
  <c r="P463" i="43" s="1"/>
  <c r="P464" i="43" s="1"/>
  <c r="P465" i="43" s="1"/>
  <c r="P466" i="43" s="1"/>
  <c r="P467" i="43" s="1"/>
  <c r="P468" i="43" s="1"/>
  <c r="P469" i="43" s="1"/>
  <c r="P470" i="43" s="1"/>
  <c r="P471" i="43" s="1"/>
  <c r="P472" i="43" s="1"/>
  <c r="P473" i="43" s="1"/>
  <c r="P474" i="43" s="1"/>
  <c r="P475" i="43" s="1"/>
  <c r="P476" i="43" s="1"/>
  <c r="P477" i="43" s="1"/>
  <c r="P478" i="43" s="1"/>
  <c r="P479" i="43" s="1"/>
  <c r="P480" i="43" s="1"/>
  <c r="P481" i="43" s="1"/>
  <c r="P482" i="43" s="1"/>
  <c r="P483" i="43" s="1"/>
  <c r="P484" i="43" s="1"/>
  <c r="P485" i="43" s="1"/>
  <c r="P486" i="43" s="1"/>
  <c r="P487" i="43" s="1"/>
  <c r="P488" i="43" s="1"/>
  <c r="P489" i="43" s="1"/>
  <c r="P490" i="43" s="1"/>
  <c r="P491" i="43" s="1"/>
  <c r="P492" i="43" s="1"/>
  <c r="P493" i="43" s="1"/>
  <c r="P494" i="43" s="1"/>
  <c r="P495" i="43" s="1"/>
  <c r="P496" i="43" s="1"/>
  <c r="P497" i="43" s="1"/>
  <c r="P498" i="43" s="1"/>
  <c r="P499" i="43" s="1"/>
  <c r="P500" i="43" s="1"/>
  <c r="P501" i="43" s="1"/>
  <c r="P502" i="43" s="1"/>
  <c r="P503" i="43" s="1"/>
  <c r="P504" i="43" s="1"/>
  <c r="P505" i="43" s="1"/>
  <c r="P506" i="43" s="1"/>
  <c r="P507" i="43" s="1"/>
  <c r="P508" i="43" s="1"/>
  <c r="P509" i="43" s="1"/>
  <c r="P510" i="43" s="1"/>
  <c r="P511" i="43" s="1"/>
  <c r="P512" i="43" s="1"/>
  <c r="P513" i="43" s="1"/>
  <c r="P514" i="43" s="1"/>
  <c r="P515" i="43" s="1"/>
  <c r="P516" i="43" s="1"/>
  <c r="P517" i="43" s="1"/>
  <c r="P518" i="43" s="1"/>
  <c r="P519" i="43" s="1"/>
  <c r="P520" i="43" s="1"/>
  <c r="P521" i="43" s="1"/>
  <c r="P522" i="43" s="1"/>
  <c r="P523" i="43" s="1"/>
  <c r="P524" i="43" s="1"/>
  <c r="P525" i="43" s="1"/>
  <c r="P526" i="43" s="1"/>
  <c r="P527" i="43" s="1"/>
  <c r="P528" i="43" s="1"/>
  <c r="P529" i="43" s="1"/>
  <c r="P530" i="43" s="1"/>
  <c r="P531" i="43" s="1"/>
  <c r="P532" i="43" s="1"/>
  <c r="P533" i="43" s="1"/>
  <c r="P534" i="43" s="1"/>
  <c r="P535" i="43" s="1"/>
  <c r="P536" i="43" s="1"/>
  <c r="P537" i="43" s="1"/>
  <c r="P538" i="43" s="1"/>
  <c r="P539" i="43" s="1"/>
  <c r="P540" i="43" s="1"/>
  <c r="P541" i="43" s="1"/>
  <c r="P542" i="43" s="1"/>
  <c r="P543" i="43" s="1"/>
  <c r="P544" i="43" s="1"/>
  <c r="P545" i="43" s="1"/>
  <c r="P546" i="43" s="1"/>
  <c r="P547" i="43" s="1"/>
  <c r="P548" i="43" s="1"/>
  <c r="P549" i="43" s="1"/>
  <c r="P550" i="43" s="1"/>
  <c r="P551" i="43" s="1"/>
  <c r="P552" i="43" s="1"/>
  <c r="P553" i="43" s="1"/>
  <c r="P554" i="43" s="1"/>
  <c r="P555" i="43" s="1"/>
  <c r="P556" i="43" s="1"/>
  <c r="P557" i="43" s="1"/>
  <c r="P558" i="43" s="1"/>
  <c r="P559" i="43" s="1"/>
  <c r="P560" i="43" s="1"/>
  <c r="P561" i="43" s="1"/>
  <c r="P562" i="43" s="1"/>
  <c r="P563" i="43" s="1"/>
  <c r="P564" i="43" s="1"/>
  <c r="P565" i="43" s="1"/>
  <c r="P566" i="43" s="1"/>
  <c r="P567" i="43" s="1"/>
  <c r="P568" i="43" s="1"/>
  <c r="P569" i="43" s="1"/>
  <c r="P570" i="43" s="1"/>
  <c r="P571" i="43" s="1"/>
  <c r="P572" i="43" s="1"/>
  <c r="P573" i="43" s="1"/>
  <c r="P574" i="43" s="1"/>
  <c r="P575" i="43" s="1"/>
  <c r="P576" i="43" s="1"/>
  <c r="P577" i="43" s="1"/>
  <c r="P578" i="43" s="1"/>
  <c r="P579" i="43" s="1"/>
  <c r="P580" i="43" s="1"/>
  <c r="P581" i="43" s="1"/>
  <c r="P582" i="43" s="1"/>
  <c r="P583" i="43" s="1"/>
  <c r="P584" i="43" s="1"/>
  <c r="P585" i="43" s="1"/>
  <c r="P586" i="43" s="1"/>
  <c r="P587" i="43" s="1"/>
  <c r="P588" i="43" s="1"/>
  <c r="P589" i="43" s="1"/>
  <c r="P590" i="43" s="1"/>
  <c r="P591" i="43" s="1"/>
  <c r="P592" i="43" s="1"/>
  <c r="P593" i="43" s="1"/>
  <c r="P594" i="43" s="1"/>
  <c r="P595" i="43" s="1"/>
  <c r="P596" i="43" s="1"/>
  <c r="P597" i="43" s="1"/>
  <c r="P598" i="43" s="1"/>
  <c r="P599" i="43" s="1"/>
  <c r="P600" i="43" s="1"/>
  <c r="P601" i="43" s="1"/>
  <c r="P602" i="43" s="1"/>
  <c r="P603" i="43" s="1"/>
  <c r="P604" i="43" s="1"/>
  <c r="P605" i="43" s="1"/>
  <c r="P606" i="43" s="1"/>
  <c r="P607" i="43" s="1"/>
  <c r="P608" i="43" s="1"/>
  <c r="P609" i="43" s="1"/>
  <c r="P610" i="43" s="1"/>
  <c r="P611" i="43" s="1"/>
  <c r="P612" i="43" s="1"/>
  <c r="P613" i="43" s="1"/>
  <c r="P614" i="43" s="1"/>
  <c r="P615" i="43" s="1"/>
  <c r="P616" i="43" s="1"/>
  <c r="P617" i="43" s="1"/>
  <c r="P618" i="43" s="1"/>
  <c r="P619" i="43" s="1"/>
  <c r="P620" i="43" s="1"/>
  <c r="P621" i="43" s="1"/>
  <c r="P622" i="43" s="1"/>
  <c r="P623" i="43" s="1"/>
  <c r="P624" i="43" s="1"/>
  <c r="P625" i="43" s="1"/>
  <c r="P626" i="43" s="1"/>
  <c r="P627" i="43" s="1"/>
  <c r="P628" i="43" s="1"/>
  <c r="P629" i="43" s="1"/>
  <c r="P630" i="43" s="1"/>
  <c r="P631" i="43" s="1"/>
  <c r="P632" i="43" s="1"/>
  <c r="P633" i="43" s="1"/>
  <c r="P634" i="43" s="1"/>
  <c r="P635" i="43" s="1"/>
  <c r="P636" i="43" s="1"/>
  <c r="P637" i="43" s="1"/>
  <c r="P638" i="43" s="1"/>
  <c r="P639" i="43" s="1"/>
  <c r="P640" i="43" s="1"/>
  <c r="P641" i="43" s="1"/>
  <c r="P642" i="43" s="1"/>
  <c r="P643" i="43" s="1"/>
  <c r="P644" i="43" s="1"/>
  <c r="P645" i="43" s="1"/>
  <c r="P646" i="43" s="1"/>
  <c r="P647" i="43" s="1"/>
  <c r="P648" i="43" s="1"/>
  <c r="P649" i="43" s="1"/>
  <c r="P650" i="43" s="1"/>
  <c r="P651" i="43" s="1"/>
  <c r="P652" i="43" s="1"/>
  <c r="P653" i="43" s="1"/>
  <c r="P654" i="43" s="1"/>
  <c r="P655" i="43" s="1"/>
  <c r="P656" i="43" s="1"/>
  <c r="P657" i="43" s="1"/>
  <c r="P658" i="43" s="1"/>
  <c r="P659" i="43" s="1"/>
  <c r="P660" i="43" s="1"/>
  <c r="P661" i="43" s="1"/>
  <c r="P662" i="43" s="1"/>
  <c r="P663" i="43" s="1"/>
  <c r="P664" i="43" s="1"/>
  <c r="P665" i="43" s="1"/>
  <c r="P666" i="43" s="1"/>
  <c r="P667" i="43" s="1"/>
  <c r="P668" i="43" s="1"/>
  <c r="P669" i="43" s="1"/>
  <c r="P670" i="43" s="1"/>
  <c r="P671" i="43" s="1"/>
  <c r="P672" i="43" s="1"/>
  <c r="P673" i="43" s="1"/>
  <c r="P674" i="43" s="1"/>
  <c r="P675" i="43" s="1"/>
  <c r="P676" i="43" s="1"/>
  <c r="P677" i="43" s="1"/>
  <c r="P678" i="43" s="1"/>
  <c r="P679" i="43" s="1"/>
  <c r="P680" i="43" s="1"/>
  <c r="P681" i="43" s="1"/>
  <c r="P682" i="43" s="1"/>
  <c r="P683" i="43" s="1"/>
  <c r="P684" i="43" s="1"/>
  <c r="P685" i="43" s="1"/>
  <c r="P686" i="43" s="1"/>
  <c r="P687" i="43" s="1"/>
  <c r="P688" i="43" s="1"/>
  <c r="P689" i="43" s="1"/>
  <c r="P690" i="43" s="1"/>
  <c r="P691" i="43" s="1"/>
  <c r="P692" i="43" s="1"/>
  <c r="P693" i="43" s="1"/>
  <c r="P694" i="43" s="1"/>
  <c r="P695" i="43" s="1"/>
  <c r="P696" i="43" s="1"/>
  <c r="P697" i="43" s="1"/>
  <c r="P698" i="43" s="1"/>
  <c r="P699" i="43" s="1"/>
  <c r="P700" i="43" s="1"/>
  <c r="P701" i="43" s="1"/>
  <c r="P702" i="43" s="1"/>
  <c r="P703" i="43" s="1"/>
  <c r="P704" i="43" s="1"/>
  <c r="P705" i="43" s="1"/>
  <c r="P706" i="43" s="1"/>
  <c r="P707" i="43" s="1"/>
  <c r="P708" i="43" s="1"/>
  <c r="P709" i="43" s="1"/>
  <c r="P710" i="43" s="1"/>
  <c r="P711" i="43" s="1"/>
  <c r="P712" i="43" s="1"/>
  <c r="P713" i="43" s="1"/>
  <c r="P714" i="43" s="1"/>
  <c r="P715" i="43" s="1"/>
  <c r="P716" i="43" s="1"/>
  <c r="P717" i="43" s="1"/>
  <c r="P718" i="43" s="1"/>
  <c r="P719" i="43" s="1"/>
  <c r="P720" i="43" s="1"/>
  <c r="P721" i="43" s="1"/>
  <c r="P722" i="43" s="1"/>
  <c r="P723" i="43" s="1"/>
  <c r="P724" i="43" s="1"/>
  <c r="P725" i="43" s="1"/>
  <c r="P726" i="43" s="1"/>
  <c r="P727" i="43" s="1"/>
  <c r="P728" i="43" s="1"/>
  <c r="P729" i="43" s="1"/>
  <c r="P730" i="43" s="1"/>
  <c r="P731" i="43" s="1"/>
  <c r="P732" i="43" s="1"/>
  <c r="P733" i="43" s="1"/>
  <c r="P734" i="43" s="1"/>
  <c r="P735" i="43" s="1"/>
  <c r="P736" i="43" s="1"/>
  <c r="P737" i="43" s="1"/>
  <c r="P738" i="43" s="1"/>
  <c r="P739" i="43" s="1"/>
  <c r="P740" i="43" s="1"/>
  <c r="P741" i="43" s="1"/>
  <c r="P742" i="43" s="1"/>
  <c r="P743" i="43" s="1"/>
  <c r="P744" i="43" s="1"/>
  <c r="P745" i="43" s="1"/>
  <c r="P746" i="43" s="1"/>
  <c r="P747" i="43" s="1"/>
  <c r="P748" i="43" s="1"/>
  <c r="P749" i="43" s="1"/>
  <c r="P750" i="43" s="1"/>
  <c r="P751" i="43" s="1"/>
  <c r="P752" i="43" s="1"/>
  <c r="P753" i="43" s="1"/>
  <c r="P754" i="43" s="1"/>
  <c r="P755" i="43" s="1"/>
  <c r="P756" i="43" s="1"/>
  <c r="P757" i="43" s="1"/>
  <c r="P758" i="43" s="1"/>
  <c r="P759" i="43" s="1"/>
  <c r="P760" i="43" s="1"/>
  <c r="P761" i="43" s="1"/>
  <c r="P762" i="43" s="1"/>
  <c r="P763" i="43" s="1"/>
  <c r="P764" i="43" s="1"/>
  <c r="P765" i="43" s="1"/>
  <c r="P766" i="43" s="1"/>
  <c r="P767" i="43" s="1"/>
  <c r="P768" i="43" s="1"/>
  <c r="P769" i="43" s="1"/>
  <c r="P770" i="43" s="1"/>
  <c r="P771" i="43" s="1"/>
  <c r="P772" i="43" s="1"/>
  <c r="P773" i="43" s="1"/>
  <c r="P774" i="43" s="1"/>
  <c r="P775" i="43" s="1"/>
  <c r="P776" i="43" s="1"/>
  <c r="P777" i="43" s="1"/>
  <c r="P778" i="43" s="1"/>
  <c r="P779" i="43" s="1"/>
  <c r="P780" i="43" s="1"/>
  <c r="P781" i="43" s="1"/>
  <c r="P782" i="43" s="1"/>
  <c r="P783" i="43" s="1"/>
  <c r="P784" i="43" s="1"/>
  <c r="P785" i="43" s="1"/>
  <c r="P786" i="43" s="1"/>
  <c r="P787" i="43" s="1"/>
  <c r="P788" i="43" s="1"/>
  <c r="P789" i="43" s="1"/>
  <c r="P790" i="43" s="1"/>
  <c r="P791" i="43" s="1"/>
  <c r="P792" i="43" s="1"/>
  <c r="P793" i="43" s="1"/>
  <c r="P794" i="43" s="1"/>
  <c r="P795" i="43" s="1"/>
  <c r="P796" i="43" s="1"/>
  <c r="P797" i="43" s="1"/>
  <c r="P798" i="43" s="1"/>
  <c r="P799" i="43" s="1"/>
  <c r="P800" i="43" s="1"/>
  <c r="P801" i="43" s="1"/>
  <c r="P802" i="43" s="1"/>
  <c r="P803" i="43" s="1"/>
  <c r="P804" i="43" s="1"/>
  <c r="P805" i="43" s="1"/>
  <c r="P806" i="43" s="1"/>
  <c r="P807" i="43" s="1"/>
  <c r="P808" i="43" s="1"/>
  <c r="P809" i="43" s="1"/>
  <c r="P810" i="43" s="1"/>
  <c r="P811" i="43" s="1"/>
  <c r="P812" i="43" s="1"/>
  <c r="P813" i="43" s="1"/>
  <c r="P814" i="43" s="1"/>
  <c r="P815" i="43" s="1"/>
  <c r="P816" i="43" s="1"/>
  <c r="P817" i="43" s="1"/>
  <c r="P818" i="43" s="1"/>
  <c r="P819" i="43" s="1"/>
  <c r="P820" i="43" s="1"/>
  <c r="P821" i="43" s="1"/>
  <c r="P822" i="43" s="1"/>
  <c r="P823" i="43" s="1"/>
  <c r="P824" i="43" s="1"/>
  <c r="P825" i="43" s="1"/>
  <c r="P826" i="43" s="1"/>
  <c r="P827" i="43" s="1"/>
  <c r="P828" i="43" s="1"/>
  <c r="P829" i="43" s="1"/>
  <c r="P830" i="43" s="1"/>
  <c r="P831" i="43" s="1"/>
  <c r="P832" i="43" s="1"/>
  <c r="P833" i="43" s="1"/>
  <c r="P834" i="43" s="1"/>
  <c r="P835" i="43" s="1"/>
  <c r="P836" i="43" s="1"/>
  <c r="P837" i="43" s="1"/>
  <c r="P838" i="43" s="1"/>
  <c r="P839" i="43" s="1"/>
  <c r="P840" i="43" s="1"/>
  <c r="P841" i="43" s="1"/>
  <c r="P842" i="43" s="1"/>
  <c r="P843" i="43" s="1"/>
  <c r="P844" i="43" s="1"/>
  <c r="P845" i="43" s="1"/>
  <c r="P846" i="43" s="1"/>
  <c r="P847" i="43" s="1"/>
  <c r="P848" i="43" s="1"/>
  <c r="P849" i="43" s="1"/>
  <c r="P850" i="43" s="1"/>
  <c r="P851" i="43" s="1"/>
  <c r="P852" i="43" s="1"/>
  <c r="P853" i="43" s="1"/>
  <c r="P854" i="43" s="1"/>
  <c r="P855" i="43" s="1"/>
  <c r="P856" i="43" s="1"/>
  <c r="P857" i="43" s="1"/>
  <c r="P858" i="43" s="1"/>
  <c r="P859" i="43" s="1"/>
  <c r="P860" i="43" s="1"/>
  <c r="P861" i="43" s="1"/>
  <c r="P862" i="43" s="1"/>
  <c r="P863" i="43" s="1"/>
  <c r="P864" i="43" s="1"/>
  <c r="P865" i="43" s="1"/>
  <c r="P866" i="43" s="1"/>
  <c r="P867" i="43" s="1"/>
  <c r="P868" i="43" s="1"/>
  <c r="P869" i="43" s="1"/>
  <c r="P870" i="43" s="1"/>
  <c r="P871" i="43" s="1"/>
  <c r="P872" i="43" s="1"/>
  <c r="P873" i="43" s="1"/>
  <c r="P874" i="43" s="1"/>
  <c r="P875" i="43" s="1"/>
  <c r="P876" i="43" s="1"/>
  <c r="P877" i="43" s="1"/>
  <c r="P878" i="43" s="1"/>
  <c r="P879" i="43" s="1"/>
  <c r="P880" i="43" s="1"/>
  <c r="P881" i="43" s="1"/>
  <c r="P882" i="43" s="1"/>
  <c r="P883" i="43" s="1"/>
  <c r="P884" i="43" s="1"/>
  <c r="P885" i="43" s="1"/>
  <c r="P886" i="43" s="1"/>
  <c r="P887" i="43" s="1"/>
  <c r="P888" i="43" s="1"/>
  <c r="P889" i="43" s="1"/>
  <c r="P890" i="43" s="1"/>
  <c r="P891" i="43" s="1"/>
  <c r="P892" i="43" s="1"/>
  <c r="P893" i="43" s="1"/>
  <c r="P894" i="43" s="1"/>
  <c r="P895" i="43" s="1"/>
  <c r="P896" i="43" s="1"/>
  <c r="P897" i="43" s="1"/>
  <c r="P898" i="43" s="1"/>
  <c r="P899" i="43" s="1"/>
  <c r="P900" i="43" s="1"/>
  <c r="P901" i="43" s="1"/>
  <c r="P902" i="43" s="1"/>
  <c r="P903" i="43" s="1"/>
  <c r="P904" i="43" s="1"/>
  <c r="P905" i="43" s="1"/>
  <c r="P906" i="43" s="1"/>
  <c r="P907" i="43" s="1"/>
  <c r="P908" i="43" s="1"/>
  <c r="P909" i="43" s="1"/>
  <c r="P910" i="43" s="1"/>
  <c r="P911" i="43" s="1"/>
  <c r="P912" i="43" s="1"/>
  <c r="P913" i="43" s="1"/>
  <c r="P914" i="43" s="1"/>
  <c r="P915" i="43" s="1"/>
  <c r="P916" i="43" s="1"/>
  <c r="P917" i="43" s="1"/>
  <c r="P918" i="43" s="1"/>
  <c r="P919" i="43" s="1"/>
  <c r="P920" i="43" s="1"/>
  <c r="P921" i="43" s="1"/>
  <c r="P922" i="43" s="1"/>
  <c r="P923" i="43" s="1"/>
  <c r="P924" i="43" s="1"/>
  <c r="P925" i="43" s="1"/>
  <c r="P926" i="43" s="1"/>
  <c r="P927" i="43" s="1"/>
  <c r="P928" i="43" s="1"/>
  <c r="P929" i="43" s="1"/>
  <c r="P930" i="43" s="1"/>
  <c r="P931" i="43" s="1"/>
  <c r="P932" i="43" s="1"/>
  <c r="P933" i="43" s="1"/>
  <c r="P934" i="43" s="1"/>
  <c r="P935" i="43" s="1"/>
  <c r="P936" i="43" s="1"/>
  <c r="P937" i="43" s="1"/>
  <c r="P938" i="43" s="1"/>
  <c r="P939" i="43" s="1"/>
  <c r="P940" i="43" s="1"/>
  <c r="P941" i="43" s="1"/>
  <c r="P942" i="43" s="1"/>
  <c r="P943" i="43" s="1"/>
  <c r="P944" i="43" s="1"/>
  <c r="P945" i="43" s="1"/>
  <c r="P946" i="43" s="1"/>
  <c r="P947" i="43" s="1"/>
  <c r="P948" i="43" s="1"/>
  <c r="P949" i="43" s="1"/>
  <c r="P950" i="43" s="1"/>
  <c r="P951" i="43" s="1"/>
  <c r="P952" i="43" s="1"/>
  <c r="P953" i="43" s="1"/>
  <c r="P954" i="43" s="1"/>
  <c r="P955" i="43" s="1"/>
  <c r="P956" i="43" s="1"/>
  <c r="P957" i="43" s="1"/>
  <c r="P958" i="43" s="1"/>
  <c r="P959" i="43" s="1"/>
  <c r="P960" i="43" s="1"/>
  <c r="P961" i="43" s="1"/>
  <c r="P962" i="43" s="1"/>
  <c r="P963" i="43" s="1"/>
  <c r="P964" i="43" s="1"/>
  <c r="P965" i="43" s="1"/>
  <c r="P966" i="43" s="1"/>
  <c r="P967" i="43" s="1"/>
  <c r="P968" i="43" s="1"/>
  <c r="P969" i="43" s="1"/>
  <c r="P970" i="43" s="1"/>
  <c r="P971" i="43" s="1"/>
  <c r="P972" i="43" s="1"/>
  <c r="P973" i="43" s="1"/>
  <c r="P974" i="43" s="1"/>
  <c r="P975" i="43" s="1"/>
  <c r="P976" i="43" s="1"/>
  <c r="P977" i="43" s="1"/>
  <c r="P978" i="43" s="1"/>
  <c r="P979" i="43" s="1"/>
  <c r="P980" i="43" s="1"/>
  <c r="P981" i="43" s="1"/>
  <c r="P982" i="43" s="1"/>
  <c r="P983" i="43" s="1"/>
  <c r="P984" i="43" s="1"/>
  <c r="P985" i="43" s="1"/>
  <c r="P986" i="43" s="1"/>
  <c r="P987" i="43" s="1"/>
  <c r="P988" i="43" s="1"/>
  <c r="P989" i="43" s="1"/>
  <c r="P990" i="43" s="1"/>
  <c r="P991" i="43" s="1"/>
  <c r="P992" i="43" s="1"/>
  <c r="P993" i="43" s="1"/>
  <c r="P994" i="43" s="1"/>
  <c r="P995" i="43" s="1"/>
  <c r="P996" i="43" s="1"/>
  <c r="P997" i="43" s="1"/>
  <c r="P998" i="43" s="1"/>
  <c r="P999" i="43" s="1"/>
  <c r="P1000" i="43" s="1"/>
  <c r="P1001" i="43" s="1"/>
  <c r="P1002" i="43" s="1"/>
  <c r="P1003" i="43" s="1"/>
  <c r="P5" i="43"/>
  <c r="A18" i="43" a="1"/>
  <c r="A19" i="43" s="1"/>
  <c r="C14" i="43"/>
  <c r="B14" i="43"/>
  <c r="B13" i="43" s="1"/>
  <c r="B12" i="43"/>
  <c r="B8" i="43"/>
  <c r="K11" i="43"/>
  <c r="AA4" i="43" a="1"/>
  <c r="H24" i="43"/>
  <c r="K3" i="43"/>
  <c r="K10" i="43"/>
  <c r="H21" i="43"/>
  <c r="H22" i="43"/>
  <c r="M5" i="43" a="1"/>
  <c r="K4" i="43"/>
  <c r="H23" i="43"/>
  <c r="H20" i="43"/>
  <c r="H18" i="43"/>
  <c r="B17" i="43" a="1"/>
  <c r="H19" i="43"/>
  <c r="K13" i="43" l="1"/>
  <c r="K6" i="43"/>
  <c r="AA7" i="43"/>
  <c r="AA11" i="43"/>
  <c r="AA4" i="43"/>
  <c r="AA8" i="43"/>
  <c r="AA12" i="43"/>
  <c r="AA16" i="43"/>
  <c r="AA20" i="43"/>
  <c r="AA24" i="43"/>
  <c r="AA28" i="43"/>
  <c r="AA32" i="43"/>
  <c r="AA36" i="43"/>
  <c r="AA40" i="43"/>
  <c r="AA44" i="43"/>
  <c r="AA48" i="43"/>
  <c r="AA52" i="43"/>
  <c r="AA56" i="43"/>
  <c r="AA60" i="43"/>
  <c r="AA64" i="43"/>
  <c r="AA68" i="43"/>
  <c r="AA72" i="43"/>
  <c r="AA76" i="43"/>
  <c r="AA80" i="43"/>
  <c r="AA84" i="43"/>
  <c r="AA88" i="43"/>
  <c r="AA92" i="43"/>
  <c r="AA96" i="43"/>
  <c r="AA100" i="43"/>
  <c r="AA104" i="43"/>
  <c r="AA108" i="43"/>
  <c r="AA112" i="43"/>
  <c r="AA116" i="43"/>
  <c r="AA120" i="43"/>
  <c r="AA124" i="43"/>
  <c r="AA128" i="43"/>
  <c r="AA132" i="43"/>
  <c r="AA136" i="43"/>
  <c r="AA140" i="43"/>
  <c r="AA144" i="43"/>
  <c r="AA148" i="43"/>
  <c r="AA152" i="43"/>
  <c r="AA156" i="43"/>
  <c r="AA160" i="43"/>
  <c r="AA164" i="43"/>
  <c r="AA168" i="43"/>
  <c r="AA172" i="43"/>
  <c r="AA176" i="43"/>
  <c r="AA180" i="43"/>
  <c r="AA184" i="43"/>
  <c r="AA188" i="43"/>
  <c r="AA192" i="43"/>
  <c r="AA196" i="43"/>
  <c r="AA200" i="43"/>
  <c r="AA204" i="43"/>
  <c r="AA208" i="43"/>
  <c r="AA212" i="43"/>
  <c r="AA216" i="43"/>
  <c r="AA220" i="43"/>
  <c r="AA224" i="43"/>
  <c r="AA228" i="43"/>
  <c r="AA232" i="43"/>
  <c r="AA236" i="43"/>
  <c r="AA240" i="43"/>
  <c r="AA244" i="43"/>
  <c r="AA248" i="43"/>
  <c r="AA252" i="43"/>
  <c r="AA256" i="43"/>
  <c r="AA260" i="43"/>
  <c r="AA264" i="43"/>
  <c r="AA268" i="43"/>
  <c r="AA272" i="43"/>
  <c r="AA276" i="43"/>
  <c r="AA280" i="43"/>
  <c r="AA284" i="43"/>
  <c r="AA288" i="43"/>
  <c r="AA292" i="43"/>
  <c r="AA296" i="43"/>
  <c r="AA300" i="43"/>
  <c r="AA304" i="43"/>
  <c r="AA308" i="43"/>
  <c r="AA312" i="43"/>
  <c r="AA316" i="43"/>
  <c r="AA320" i="43"/>
  <c r="AA324" i="43"/>
  <c r="AA328" i="43"/>
  <c r="AA332" i="43"/>
  <c r="AA336" i="43"/>
  <c r="AA340" i="43"/>
  <c r="AA5" i="43"/>
  <c r="AA9" i="43"/>
  <c r="AA13" i="43"/>
  <c r="AA17" i="43"/>
  <c r="AA21" i="43"/>
  <c r="AA25" i="43"/>
  <c r="AA29" i="43"/>
  <c r="AA33" i="43"/>
  <c r="AA37" i="43"/>
  <c r="AA41" i="43"/>
  <c r="AA45" i="43"/>
  <c r="AA49" i="43"/>
  <c r="AA53" i="43"/>
  <c r="AA57" i="43"/>
  <c r="AA61" i="43"/>
  <c r="AA65" i="43"/>
  <c r="AA69" i="43"/>
  <c r="AA73" i="43"/>
  <c r="AA77" i="43"/>
  <c r="AA81" i="43"/>
  <c r="AA85" i="43"/>
  <c r="AA89" i="43"/>
  <c r="AA93" i="43"/>
  <c r="AA97" i="43"/>
  <c r="AA101" i="43"/>
  <c r="AA105" i="43"/>
  <c r="AA109" i="43"/>
  <c r="AA113" i="43"/>
  <c r="AA117" i="43"/>
  <c r="AA121" i="43"/>
  <c r="AA125" i="43"/>
  <c r="AA129" i="43"/>
  <c r="AA133" i="43"/>
  <c r="AA137" i="43"/>
  <c r="AA141" i="43"/>
  <c r="AA145" i="43"/>
  <c r="AA149" i="43"/>
  <c r="AA153" i="43"/>
  <c r="AA157" i="43"/>
  <c r="AA161" i="43"/>
  <c r="AA165" i="43"/>
  <c r="AA169" i="43"/>
  <c r="AA173" i="43"/>
  <c r="AA177" i="43"/>
  <c r="AA181" i="43"/>
  <c r="AA185" i="43"/>
  <c r="AA189" i="43"/>
  <c r="AA193" i="43"/>
  <c r="AA197" i="43"/>
  <c r="AA201" i="43"/>
  <c r="AA205" i="43"/>
  <c r="AA209" i="43"/>
  <c r="AA213" i="43"/>
  <c r="AA217" i="43"/>
  <c r="AA221" i="43"/>
  <c r="AA225" i="43"/>
  <c r="AA229" i="43"/>
  <c r="AA233" i="43"/>
  <c r="AA237" i="43"/>
  <c r="AA241" i="43"/>
  <c r="AA245" i="43"/>
  <c r="AA249" i="43"/>
  <c r="AA253" i="43"/>
  <c r="AA257" i="43"/>
  <c r="AA261" i="43"/>
  <c r="AA265" i="43"/>
  <c r="AA269" i="43"/>
  <c r="AA273" i="43"/>
  <c r="AA277" i="43"/>
  <c r="AA281" i="43"/>
  <c r="AA285" i="43"/>
  <c r="AA289" i="43"/>
  <c r="AA293" i="43"/>
  <c r="AA297" i="43"/>
  <c r="AA301" i="43"/>
  <c r="AA305" i="43"/>
  <c r="AA309" i="43"/>
  <c r="AA313" i="43"/>
  <c r="AA317" i="43"/>
  <c r="AA6" i="43"/>
  <c r="AA10" i="43"/>
  <c r="AA19" i="43"/>
  <c r="AA27" i="43"/>
  <c r="AA35" i="43"/>
  <c r="AA43" i="43"/>
  <c r="AA51" i="43"/>
  <c r="AA59" i="43"/>
  <c r="AA67" i="43"/>
  <c r="AA75" i="43"/>
  <c r="AA83" i="43"/>
  <c r="AA91" i="43"/>
  <c r="AA99" i="43"/>
  <c r="AA107" i="43"/>
  <c r="AA115" i="43"/>
  <c r="AA123" i="43"/>
  <c r="AA131" i="43"/>
  <c r="AA139" i="43"/>
  <c r="AA147" i="43"/>
  <c r="AA155" i="43"/>
  <c r="AA163" i="43"/>
  <c r="AA171" i="43"/>
  <c r="AA179" i="43"/>
  <c r="AA187" i="43"/>
  <c r="AA195" i="43"/>
  <c r="AA203" i="43"/>
  <c r="AA211" i="43"/>
  <c r="AA219" i="43"/>
  <c r="AA227" i="43"/>
  <c r="AA235" i="43"/>
  <c r="AA243" i="43"/>
  <c r="AA251" i="43"/>
  <c r="AA259" i="43"/>
  <c r="AA267" i="43"/>
  <c r="AA275" i="43"/>
  <c r="AA283" i="43"/>
  <c r="AA291" i="43"/>
  <c r="AA299" i="43"/>
  <c r="AA307" i="43"/>
  <c r="AA315" i="43"/>
  <c r="AA322" i="43"/>
  <c r="AA327" i="43"/>
  <c r="AA333" i="43"/>
  <c r="AA338" i="43"/>
  <c r="AA343" i="43"/>
  <c r="AA347" i="43"/>
  <c r="AA351" i="43"/>
  <c r="AA355" i="43"/>
  <c r="AA359" i="43"/>
  <c r="AA363" i="43"/>
  <c r="AA367" i="43"/>
  <c r="AA371" i="43"/>
  <c r="AA375" i="43"/>
  <c r="AA379" i="43"/>
  <c r="AA383" i="43"/>
  <c r="AA387" i="43"/>
  <c r="AA391" i="43"/>
  <c r="AA395" i="43"/>
  <c r="AA399" i="43"/>
  <c r="AA403" i="43"/>
  <c r="AA407" i="43"/>
  <c r="AA411" i="43"/>
  <c r="AA415" i="43"/>
  <c r="AA419" i="43"/>
  <c r="AA423" i="43"/>
  <c r="AA427" i="43"/>
  <c r="AA431" i="43"/>
  <c r="AA435" i="43"/>
  <c r="AA439" i="43"/>
  <c r="AA443" i="43"/>
  <c r="AA447" i="43"/>
  <c r="AA451" i="43"/>
  <c r="AA455" i="43"/>
  <c r="AA459" i="43"/>
  <c r="AA463" i="43"/>
  <c r="AA467" i="43"/>
  <c r="AA471" i="43"/>
  <c r="AA475" i="43"/>
  <c r="AA479" i="43"/>
  <c r="AA483" i="43"/>
  <c r="AA487" i="43"/>
  <c r="AA491" i="43"/>
  <c r="AA495" i="43"/>
  <c r="AA499" i="43"/>
  <c r="AA503" i="43"/>
  <c r="AA507" i="43"/>
  <c r="AA511" i="43"/>
  <c r="AA14" i="43"/>
  <c r="AA22" i="43"/>
  <c r="AA30" i="43"/>
  <c r="AA38" i="43"/>
  <c r="AA46" i="43"/>
  <c r="AA54" i="43"/>
  <c r="AA62" i="43"/>
  <c r="AA70" i="43"/>
  <c r="AA78" i="43"/>
  <c r="AA86" i="43"/>
  <c r="AA94" i="43"/>
  <c r="AA102" i="43"/>
  <c r="AA110" i="43"/>
  <c r="AA118" i="43"/>
  <c r="AA126" i="43"/>
  <c r="AA134" i="43"/>
  <c r="AA142" i="43"/>
  <c r="AA150" i="43"/>
  <c r="AA158" i="43"/>
  <c r="AA166" i="43"/>
  <c r="AA174" i="43"/>
  <c r="AA182" i="43"/>
  <c r="AA190" i="43"/>
  <c r="AA198" i="43"/>
  <c r="AA206" i="43"/>
  <c r="AA214" i="43"/>
  <c r="AA222" i="43"/>
  <c r="AA230" i="43"/>
  <c r="AA238" i="43"/>
  <c r="AA246" i="43"/>
  <c r="AA254" i="43"/>
  <c r="AA262" i="43"/>
  <c r="AA270" i="43"/>
  <c r="AA278" i="43"/>
  <c r="AA286" i="43"/>
  <c r="AA294" i="43"/>
  <c r="AA302" i="43"/>
  <c r="AA310" i="43"/>
  <c r="AA318" i="43"/>
  <c r="AA323" i="43"/>
  <c r="AA329" i="43"/>
  <c r="AA334" i="43"/>
  <c r="AA339" i="43"/>
  <c r="AA344" i="43"/>
  <c r="AA348" i="43"/>
  <c r="AA352" i="43"/>
  <c r="AA356" i="43"/>
  <c r="AA360" i="43"/>
  <c r="AA364" i="43"/>
  <c r="AA368" i="43"/>
  <c r="AA372" i="43"/>
  <c r="AA376" i="43"/>
  <c r="AA380" i="43"/>
  <c r="AA384" i="43"/>
  <c r="AA388" i="43"/>
  <c r="AA392" i="43"/>
  <c r="AA396" i="43"/>
  <c r="AA400" i="43"/>
  <c r="AA404" i="43"/>
  <c r="AA408" i="43"/>
  <c r="AA412" i="43"/>
  <c r="AA416" i="43"/>
  <c r="AA420" i="43"/>
  <c r="AA424" i="43"/>
  <c r="AA428" i="43"/>
  <c r="AA432" i="43"/>
  <c r="AA436" i="43"/>
  <c r="AA440" i="43"/>
  <c r="AA444" i="43"/>
  <c r="AA448" i="43"/>
  <c r="AA452" i="43"/>
  <c r="AA456" i="43"/>
  <c r="AA460" i="43"/>
  <c r="AA464" i="43"/>
  <c r="AA468" i="43"/>
  <c r="AA472" i="43"/>
  <c r="AA476" i="43"/>
  <c r="AA480" i="43"/>
  <c r="AA484" i="43"/>
  <c r="AA488" i="43"/>
  <c r="AA492" i="43"/>
  <c r="AA496" i="43"/>
  <c r="AA500" i="43"/>
  <c r="AA504" i="43"/>
  <c r="AA508" i="43"/>
  <c r="AA15" i="43"/>
  <c r="AA18" i="43"/>
  <c r="AA34" i="43"/>
  <c r="AA50" i="43"/>
  <c r="AA66" i="43"/>
  <c r="AA82" i="43"/>
  <c r="AA98" i="43"/>
  <c r="AA114" i="43"/>
  <c r="AA130" i="43"/>
  <c r="AA146" i="43"/>
  <c r="AA162" i="43"/>
  <c r="AA178" i="43"/>
  <c r="AA194" i="43"/>
  <c r="AA210" i="43"/>
  <c r="AA226" i="43"/>
  <c r="AA242" i="43"/>
  <c r="AA258" i="43"/>
  <c r="AA274" i="43"/>
  <c r="AA290" i="43"/>
  <c r="AA306" i="43"/>
  <c r="AA321" i="43"/>
  <c r="AA331" i="43"/>
  <c r="AA342" i="43"/>
  <c r="AA350" i="43"/>
  <c r="AA358" i="43"/>
  <c r="AA366" i="43"/>
  <c r="AA374" i="43"/>
  <c r="AA382" i="43"/>
  <c r="AA390" i="43"/>
  <c r="AA398" i="43"/>
  <c r="AA406" i="43"/>
  <c r="AA414" i="43"/>
  <c r="AA422" i="43"/>
  <c r="AA430" i="43"/>
  <c r="AA438" i="43"/>
  <c r="AA446" i="43"/>
  <c r="AA454" i="43"/>
  <c r="AA462" i="43"/>
  <c r="AA470" i="43"/>
  <c r="AA478" i="43"/>
  <c r="AA486" i="43"/>
  <c r="AA494" i="43"/>
  <c r="AA502" i="43"/>
  <c r="AA510" i="43"/>
  <c r="AA515" i="43"/>
  <c r="AA519" i="43"/>
  <c r="AA523" i="43"/>
  <c r="AA527" i="43"/>
  <c r="AA531" i="43"/>
  <c r="AA535" i="43"/>
  <c r="AA539" i="43"/>
  <c r="AA543" i="43"/>
  <c r="AA547" i="43"/>
  <c r="AA551" i="43"/>
  <c r="AA555" i="43"/>
  <c r="AA559" i="43"/>
  <c r="AA563" i="43"/>
  <c r="AA567" i="43"/>
  <c r="AA571" i="43"/>
  <c r="AA575" i="43"/>
  <c r="AA579" i="43"/>
  <c r="AA583" i="43"/>
  <c r="AA587" i="43"/>
  <c r="AA591" i="43"/>
  <c r="AA595" i="43"/>
  <c r="AA599" i="43"/>
  <c r="AA603" i="43"/>
  <c r="AA607" i="43"/>
  <c r="AA611" i="43"/>
  <c r="AA615" i="43"/>
  <c r="AA619" i="43"/>
  <c r="AA623" i="43"/>
  <c r="AA627" i="43"/>
  <c r="AA631" i="43"/>
  <c r="AA635" i="43"/>
  <c r="AA639" i="43"/>
  <c r="AA643" i="43"/>
  <c r="AA647" i="43"/>
  <c r="AA651" i="43"/>
  <c r="AA655" i="43"/>
  <c r="AA659" i="43"/>
  <c r="AA663" i="43"/>
  <c r="AA667" i="43"/>
  <c r="AA671" i="43"/>
  <c r="AA675" i="43"/>
  <c r="AA679" i="43"/>
  <c r="AA23" i="43"/>
  <c r="AA39" i="43"/>
  <c r="AA55" i="43"/>
  <c r="AA71" i="43"/>
  <c r="AA87" i="43"/>
  <c r="AA103" i="43"/>
  <c r="AA119" i="43"/>
  <c r="AA135" i="43"/>
  <c r="AA151" i="43"/>
  <c r="AA167" i="43"/>
  <c r="AA183" i="43"/>
  <c r="AA199" i="43"/>
  <c r="AA215" i="43"/>
  <c r="AA231" i="43"/>
  <c r="AA247" i="43"/>
  <c r="AA263" i="43"/>
  <c r="AA279" i="43"/>
  <c r="AA295" i="43"/>
  <c r="AA311" i="43"/>
  <c r="AA325" i="43"/>
  <c r="AA335" i="43"/>
  <c r="AA345" i="43"/>
  <c r="AA353" i="43"/>
  <c r="AA361" i="43"/>
  <c r="AA26" i="43"/>
  <c r="AA58" i="43"/>
  <c r="AA90" i="43"/>
  <c r="AA122" i="43"/>
  <c r="AA154" i="43"/>
  <c r="AA186" i="43"/>
  <c r="AA218" i="43"/>
  <c r="AA250" i="43"/>
  <c r="AA282" i="43"/>
  <c r="AA314" i="43"/>
  <c r="AA337" i="43"/>
  <c r="AA354" i="43"/>
  <c r="AA369" i="43"/>
  <c r="AA378" i="43"/>
  <c r="AA389" i="43"/>
  <c r="AA401" i="43"/>
  <c r="AA410" i="43"/>
  <c r="AA421" i="43"/>
  <c r="AA433" i="43"/>
  <c r="AA442" i="43"/>
  <c r="AA453" i="43"/>
  <c r="AA465" i="43"/>
  <c r="AA474" i="43"/>
  <c r="AA485" i="43"/>
  <c r="AA497" i="43"/>
  <c r="AA506" i="43"/>
  <c r="AA514" i="43"/>
  <c r="AA520" i="43"/>
  <c r="AA525" i="43"/>
  <c r="AA530" i="43"/>
  <c r="AA536" i="43"/>
  <c r="AA541" i="43"/>
  <c r="AA546" i="43"/>
  <c r="AA552" i="43"/>
  <c r="AA557" i="43"/>
  <c r="AA562" i="43"/>
  <c r="AA568" i="43"/>
  <c r="AA573" i="43"/>
  <c r="AA578" i="43"/>
  <c r="AA584" i="43"/>
  <c r="AA589" i="43"/>
  <c r="AA594" i="43"/>
  <c r="AA600" i="43"/>
  <c r="AA605" i="43"/>
  <c r="AA610" i="43"/>
  <c r="AA616" i="43"/>
  <c r="AA621" i="43"/>
  <c r="AA626" i="43"/>
  <c r="AA632" i="43"/>
  <c r="AA637" i="43"/>
  <c r="AA642" i="43"/>
  <c r="AA648" i="43"/>
  <c r="AA653" i="43"/>
  <c r="AA658" i="43"/>
  <c r="AA664" i="43"/>
  <c r="AA669" i="43"/>
  <c r="AA674" i="43"/>
  <c r="AA680" i="43"/>
  <c r="AA684" i="43"/>
  <c r="AA688" i="43"/>
  <c r="AA692" i="43"/>
  <c r="AA696" i="43"/>
  <c r="AA700" i="43"/>
  <c r="AA704" i="43"/>
  <c r="AA708" i="43"/>
  <c r="AA712" i="43"/>
  <c r="AA716" i="43"/>
  <c r="AA720" i="43"/>
  <c r="AA724" i="43"/>
  <c r="AA728" i="43"/>
  <c r="AA732" i="43"/>
  <c r="AA736" i="43"/>
  <c r="AA740" i="43"/>
  <c r="AA744" i="43"/>
  <c r="AA748" i="43"/>
  <c r="AA752" i="43"/>
  <c r="AA756" i="43"/>
  <c r="AA760" i="43"/>
  <c r="AA764" i="43"/>
  <c r="AA768" i="43"/>
  <c r="AA772" i="43"/>
  <c r="AA776" i="43"/>
  <c r="AA780" i="43"/>
  <c r="AA784" i="43"/>
  <c r="AA788" i="43"/>
  <c r="AA792" i="43"/>
  <c r="AA796" i="43"/>
  <c r="AA800" i="43"/>
  <c r="AA804" i="43"/>
  <c r="AA808" i="43"/>
  <c r="AA812" i="43"/>
  <c r="AA816" i="43"/>
  <c r="AA820" i="43"/>
  <c r="AA824" i="43"/>
  <c r="AA31" i="43"/>
  <c r="AA63" i="43"/>
  <c r="AA95" i="43"/>
  <c r="AA127" i="43"/>
  <c r="AA159" i="43"/>
  <c r="AA191" i="43"/>
  <c r="AA223" i="43"/>
  <c r="AA255" i="43"/>
  <c r="AA287" i="43"/>
  <c r="AA319" i="43"/>
  <c r="AA341" i="43"/>
  <c r="AA357" i="43"/>
  <c r="AA370" i="43"/>
  <c r="AA381" i="43"/>
  <c r="AA393" i="43"/>
  <c r="AA402" i="43"/>
  <c r="AA413" i="43"/>
  <c r="AA425" i="43"/>
  <c r="AA434" i="43"/>
  <c r="AA445" i="43"/>
  <c r="AA457" i="43"/>
  <c r="AA466" i="43"/>
  <c r="AA477" i="43"/>
  <c r="AA489" i="43"/>
  <c r="AA498" i="43"/>
  <c r="AA509" i="43"/>
  <c r="AA516" i="43"/>
  <c r="AA521" i="43"/>
  <c r="AA526" i="43"/>
  <c r="AA532" i="43"/>
  <c r="AA537" i="43"/>
  <c r="AA542" i="43"/>
  <c r="AA548" i="43"/>
  <c r="AA553" i="43"/>
  <c r="AA558" i="43"/>
  <c r="AA564" i="43"/>
  <c r="AA569" i="43"/>
  <c r="AA574" i="43"/>
  <c r="AA580" i="43"/>
  <c r="AA585" i="43"/>
  <c r="AA590" i="43"/>
  <c r="AA596" i="43"/>
  <c r="AA601" i="43"/>
  <c r="AA606" i="43"/>
  <c r="AA612" i="43"/>
  <c r="AA617" i="43"/>
  <c r="AA622" i="43"/>
  <c r="AA628" i="43"/>
  <c r="AA633" i="43"/>
  <c r="AA638" i="43"/>
  <c r="AA644" i="43"/>
  <c r="AA649" i="43"/>
  <c r="AA654" i="43"/>
  <c r="AA660" i="43"/>
  <c r="AA665" i="43"/>
  <c r="AA670" i="43"/>
  <c r="AA676" i="43"/>
  <c r="AA681" i="43"/>
  <c r="AA685" i="43"/>
  <c r="AA689" i="43"/>
  <c r="AA693" i="43"/>
  <c r="AA697" i="43"/>
  <c r="AA701" i="43"/>
  <c r="AA705" i="43"/>
  <c r="AA709" i="43"/>
  <c r="AA713" i="43"/>
  <c r="AA717" i="43"/>
  <c r="AA721" i="43"/>
  <c r="AA725" i="43"/>
  <c r="AA729" i="43"/>
  <c r="AA733" i="43"/>
  <c r="AA737" i="43"/>
  <c r="AA741" i="43"/>
  <c r="AA745" i="43"/>
  <c r="AA749" i="43"/>
  <c r="AA753" i="43"/>
  <c r="AA757" i="43"/>
  <c r="AA761" i="43"/>
  <c r="AA765" i="43"/>
  <c r="AA769" i="43"/>
  <c r="AA773" i="43"/>
  <c r="AA777" i="43"/>
  <c r="AA781" i="43"/>
  <c r="AA785" i="43"/>
  <c r="AA789" i="43"/>
  <c r="AA793" i="43"/>
  <c r="AA797" i="43"/>
  <c r="AA801" i="43"/>
  <c r="AA805" i="43"/>
  <c r="AA809" i="43"/>
  <c r="AA813" i="43"/>
  <c r="AA817" i="43"/>
  <c r="AA821" i="43"/>
  <c r="AA825" i="43"/>
  <c r="AA829" i="43"/>
  <c r="AA833" i="43"/>
  <c r="AA837" i="43"/>
  <c r="AA841" i="43"/>
  <c r="AA845" i="43"/>
  <c r="AA849" i="43"/>
  <c r="AA853" i="43"/>
  <c r="AA857" i="43"/>
  <c r="AA861" i="43"/>
  <c r="AA865" i="43"/>
  <c r="AA869" i="43"/>
  <c r="AA873" i="43"/>
  <c r="AA877" i="43"/>
  <c r="AA881" i="43"/>
  <c r="AA885" i="43"/>
  <c r="AA42" i="43"/>
  <c r="AA74" i="43"/>
  <c r="AA106" i="43"/>
  <c r="AA138" i="43"/>
  <c r="AA170" i="43"/>
  <c r="AA202" i="43"/>
  <c r="AA234" i="43"/>
  <c r="AA266" i="43"/>
  <c r="AA298" i="43"/>
  <c r="AA326" i="43"/>
  <c r="AA346" i="43"/>
  <c r="AA362" i="43"/>
  <c r="AA373" i="43"/>
  <c r="AA385" i="43"/>
  <c r="AA394" i="43"/>
  <c r="AA405" i="43"/>
  <c r="AA417" i="43"/>
  <c r="AA426" i="43"/>
  <c r="AA437" i="43"/>
  <c r="AA449" i="43"/>
  <c r="AA458" i="43"/>
  <c r="AA469" i="43"/>
  <c r="AA481" i="43"/>
  <c r="AA490" i="43"/>
  <c r="AA501" i="43"/>
  <c r="AA512" i="43"/>
  <c r="AA517" i="43"/>
  <c r="AA522" i="43"/>
  <c r="AA528" i="43"/>
  <c r="AA533" i="43"/>
  <c r="AA538" i="43"/>
  <c r="AA544" i="43"/>
  <c r="AA549" i="43"/>
  <c r="AA554" i="43"/>
  <c r="AA560" i="43"/>
  <c r="AA565" i="43"/>
  <c r="AA570" i="43"/>
  <c r="AA576" i="43"/>
  <c r="AA581" i="43"/>
  <c r="AA586" i="43"/>
  <c r="AA592" i="43"/>
  <c r="AA597" i="43"/>
  <c r="AA602" i="43"/>
  <c r="AA608" i="43"/>
  <c r="AA613" i="43"/>
  <c r="AA618" i="43"/>
  <c r="AA624" i="43"/>
  <c r="AA629" i="43"/>
  <c r="AA634" i="43"/>
  <c r="AA640" i="43"/>
  <c r="AA645" i="43"/>
  <c r="AA650" i="43"/>
  <c r="AA656" i="43"/>
  <c r="AA661" i="43"/>
  <c r="AA666" i="43"/>
  <c r="AA672" i="43"/>
  <c r="AA677" i="43"/>
  <c r="AA682" i="43"/>
  <c r="AA686" i="43"/>
  <c r="AA690" i="43"/>
  <c r="AA694" i="43"/>
  <c r="AA698" i="43"/>
  <c r="AA702" i="43"/>
  <c r="AA706" i="43"/>
  <c r="AA710" i="43"/>
  <c r="AA714" i="43"/>
  <c r="AA718" i="43"/>
  <c r="AA722" i="43"/>
  <c r="AA726" i="43"/>
  <c r="AA730" i="43"/>
  <c r="AA734" i="43"/>
  <c r="AA738" i="43"/>
  <c r="AA742" i="43"/>
  <c r="AA746" i="43"/>
  <c r="AA750" i="43"/>
  <c r="AA754" i="43"/>
  <c r="AA758" i="43"/>
  <c r="AA762" i="43"/>
  <c r="AA766" i="43"/>
  <c r="AA770" i="43"/>
  <c r="AA774" i="43"/>
  <c r="AA778" i="43"/>
  <c r="AA782" i="43"/>
  <c r="AA786" i="43"/>
  <c r="AA790" i="43"/>
  <c r="AA794" i="43"/>
  <c r="AA798" i="43"/>
  <c r="AA802" i="43"/>
  <c r="AA806" i="43"/>
  <c r="AA810" i="43"/>
  <c r="AA814" i="43"/>
  <c r="AA818" i="43"/>
  <c r="AA822" i="43"/>
  <c r="AA47" i="43"/>
  <c r="AA79" i="43"/>
  <c r="AA111" i="43"/>
  <c r="AA143" i="43"/>
  <c r="AA175" i="43"/>
  <c r="AA207" i="43"/>
  <c r="AA239" i="43"/>
  <c r="AA271" i="43"/>
  <c r="AA303" i="43"/>
  <c r="AA330" i="43"/>
  <c r="AA349" i="43"/>
  <c r="AA365" i="43"/>
  <c r="AA377" i="43"/>
  <c r="AA386" i="43"/>
  <c r="AA397" i="43"/>
  <c r="AA409" i="43"/>
  <c r="AA418" i="43"/>
  <c r="AA429" i="43"/>
  <c r="AA441" i="43"/>
  <c r="AA450" i="43"/>
  <c r="AA461" i="43"/>
  <c r="AA473" i="43"/>
  <c r="AA482" i="43"/>
  <c r="AA493" i="43"/>
  <c r="AA505" i="43"/>
  <c r="AA513" i="43"/>
  <c r="AA518" i="43"/>
  <c r="AA524" i="43"/>
  <c r="AA529" i="43"/>
  <c r="AA534" i="43"/>
  <c r="AA540" i="43"/>
  <c r="AA545" i="43"/>
  <c r="AA550" i="43"/>
  <c r="AA556" i="43"/>
  <c r="AA561" i="43"/>
  <c r="AA566" i="43"/>
  <c r="AA572" i="43"/>
  <c r="AA577" i="43"/>
  <c r="AA582" i="43"/>
  <c r="AA588" i="43"/>
  <c r="AA593" i="43"/>
  <c r="AA598" i="43"/>
  <c r="AA604" i="43"/>
  <c r="AA609" i="43"/>
  <c r="AA614" i="43"/>
  <c r="AA620" i="43"/>
  <c r="AA625" i="43"/>
  <c r="AA630" i="43"/>
  <c r="AA636" i="43"/>
  <c r="AA641" i="43"/>
  <c r="AA646" i="43"/>
  <c r="AA652" i="43"/>
  <c r="AA657" i="43"/>
  <c r="AA662" i="43"/>
  <c r="AA668" i="43"/>
  <c r="AA673" i="43"/>
  <c r="AA678" i="43"/>
  <c r="AA683" i="43"/>
  <c r="AA687" i="43"/>
  <c r="AA691" i="43"/>
  <c r="AA695" i="43"/>
  <c r="AA699" i="43"/>
  <c r="AA703" i="43"/>
  <c r="AA707" i="43"/>
  <c r="AA711" i="43"/>
  <c r="AA715" i="43"/>
  <c r="AA719" i="43"/>
  <c r="AA723" i="43"/>
  <c r="AA727" i="43"/>
  <c r="AA731" i="43"/>
  <c r="AA735" i="43"/>
  <c r="AA739" i="43"/>
  <c r="AA743" i="43"/>
  <c r="AA747" i="43"/>
  <c r="AA751" i="43"/>
  <c r="AA755" i="43"/>
  <c r="AA759" i="43"/>
  <c r="AA763" i="43"/>
  <c r="AA767" i="43"/>
  <c r="AA771" i="43"/>
  <c r="AA775" i="43"/>
  <c r="AA779" i="43"/>
  <c r="AA783" i="43"/>
  <c r="AA787" i="43"/>
  <c r="AA791" i="43"/>
  <c r="AA795" i="43"/>
  <c r="AA811" i="43"/>
  <c r="AA826" i="43"/>
  <c r="AA831" i="43"/>
  <c r="AA836" i="43"/>
  <c r="AA842" i="43"/>
  <c r="AA847" i="43"/>
  <c r="AA852" i="43"/>
  <c r="AA858" i="43"/>
  <c r="AA863" i="43"/>
  <c r="AA868" i="43"/>
  <c r="AA874" i="43"/>
  <c r="AA879" i="43"/>
  <c r="AA884" i="43"/>
  <c r="AA889" i="43"/>
  <c r="AA893" i="43"/>
  <c r="AA897" i="43"/>
  <c r="AA901" i="43"/>
  <c r="AA905" i="43"/>
  <c r="AA909" i="43"/>
  <c r="AA913" i="43"/>
  <c r="AA917" i="43"/>
  <c r="AA921" i="43"/>
  <c r="AA925" i="43"/>
  <c r="AA929" i="43"/>
  <c r="AA933" i="43"/>
  <c r="AA937" i="43"/>
  <c r="AA941" i="43"/>
  <c r="AA945" i="43"/>
  <c r="AA949" i="43"/>
  <c r="AA953" i="43"/>
  <c r="AA957" i="43"/>
  <c r="AA961" i="43"/>
  <c r="AA965" i="43"/>
  <c r="AA969" i="43"/>
  <c r="AA973" i="43"/>
  <c r="AA977" i="43"/>
  <c r="AA981" i="43"/>
  <c r="AA985" i="43"/>
  <c r="AA989" i="43"/>
  <c r="AA993" i="43"/>
  <c r="AA997" i="43"/>
  <c r="AA1001" i="43"/>
  <c r="AA799" i="43"/>
  <c r="AA815" i="43"/>
  <c r="AA827" i="43"/>
  <c r="AA832" i="43"/>
  <c r="AA838" i="43"/>
  <c r="AA843" i="43"/>
  <c r="AA848" i="43"/>
  <c r="AA854" i="43"/>
  <c r="AA859" i="43"/>
  <c r="AA864" i="43"/>
  <c r="AA870" i="43"/>
  <c r="AA875" i="43"/>
  <c r="AA880" i="43"/>
  <c r="AA886" i="43"/>
  <c r="AA890" i="43"/>
  <c r="AA894" i="43"/>
  <c r="AA898" i="43"/>
  <c r="AA902" i="43"/>
  <c r="AA906" i="43"/>
  <c r="AA910" i="43"/>
  <c r="AA914" i="43"/>
  <c r="AA918" i="43"/>
  <c r="AA922" i="43"/>
  <c r="AA926" i="43"/>
  <c r="AA930" i="43"/>
  <c r="AA934" i="43"/>
  <c r="AA938" i="43"/>
  <c r="AA942" i="43"/>
  <c r="AA946" i="43"/>
  <c r="AA950" i="43"/>
  <c r="AA954" i="43"/>
  <c r="AA958" i="43"/>
  <c r="AA962" i="43"/>
  <c r="AA966" i="43"/>
  <c r="AA970" i="43"/>
  <c r="AA974" i="43"/>
  <c r="AA978" i="43"/>
  <c r="AA982" i="43"/>
  <c r="AA986" i="43"/>
  <c r="AA990" i="43"/>
  <c r="AA994" i="43"/>
  <c r="AA998" i="43"/>
  <c r="AA1002" i="43"/>
  <c r="AA803" i="43"/>
  <c r="AA819" i="43"/>
  <c r="AA828" i="43"/>
  <c r="AA834" i="43"/>
  <c r="AA839" i="43"/>
  <c r="AA844" i="43"/>
  <c r="AA850" i="43"/>
  <c r="AA855" i="43"/>
  <c r="AA860" i="43"/>
  <c r="AA866" i="43"/>
  <c r="AA871" i="43"/>
  <c r="AA876" i="43"/>
  <c r="AA882" i="43"/>
  <c r="AA887" i="43"/>
  <c r="AA891" i="43"/>
  <c r="AA895" i="43"/>
  <c r="AA899" i="43"/>
  <c r="AA903" i="43"/>
  <c r="AA907" i="43"/>
  <c r="AA911" i="43"/>
  <c r="AA915" i="43"/>
  <c r="AA919" i="43"/>
  <c r="AA923" i="43"/>
  <c r="AA927" i="43"/>
  <c r="AA931" i="43"/>
  <c r="AA935" i="43"/>
  <c r="AA939" i="43"/>
  <c r="AA943" i="43"/>
  <c r="AA947" i="43"/>
  <c r="AA951" i="43"/>
  <c r="AA955" i="43"/>
  <c r="AA959" i="43"/>
  <c r="AA963" i="43"/>
  <c r="AA967" i="43"/>
  <c r="AA971" i="43"/>
  <c r="AA975" i="43"/>
  <c r="AA979" i="43"/>
  <c r="AA983" i="43"/>
  <c r="AA987" i="43"/>
  <c r="AA991" i="43"/>
  <c r="AA995" i="43"/>
  <c r="AA999" i="43"/>
  <c r="AA1003" i="43"/>
  <c r="AA807" i="43"/>
  <c r="AA823" i="43"/>
  <c r="AA830" i="43"/>
  <c r="AA835" i="43"/>
  <c r="AA840" i="43"/>
  <c r="AA846" i="43"/>
  <c r="AA851" i="43"/>
  <c r="AA856" i="43"/>
  <c r="AA862" i="43"/>
  <c r="AA867" i="43"/>
  <c r="AA872" i="43"/>
  <c r="AA878" i="43"/>
  <c r="AA883" i="43"/>
  <c r="AA888" i="43"/>
  <c r="AA892" i="43"/>
  <c r="AA896" i="43"/>
  <c r="AA900" i="43"/>
  <c r="AA904" i="43"/>
  <c r="AA908" i="43"/>
  <c r="AA912" i="43"/>
  <c r="AA916" i="43"/>
  <c r="AA920" i="43"/>
  <c r="AA924" i="43"/>
  <c r="AA928" i="43"/>
  <c r="AA932" i="43"/>
  <c r="AA936" i="43"/>
  <c r="AA940" i="43"/>
  <c r="AA944" i="43"/>
  <c r="AA948" i="43"/>
  <c r="AA952" i="43"/>
  <c r="AA956" i="43"/>
  <c r="AA960" i="43"/>
  <c r="AA964" i="43"/>
  <c r="AA968" i="43"/>
  <c r="AA972" i="43"/>
  <c r="AA976" i="43"/>
  <c r="AA980" i="43"/>
  <c r="AA984" i="43"/>
  <c r="AA988" i="43"/>
  <c r="AA992" i="43"/>
  <c r="AA996" i="43"/>
  <c r="AA1000" i="43"/>
  <c r="Y297" i="43"/>
  <c r="Y293" i="43"/>
  <c r="Y289" i="43"/>
  <c r="Y285" i="43"/>
  <c r="Y281" i="43"/>
  <c r="Y277" i="43"/>
  <c r="Y273" i="43"/>
  <c r="Y269" i="43"/>
  <c r="Y265" i="43"/>
  <c r="Y261" i="43"/>
  <c r="Y257" i="43"/>
  <c r="Y253" i="43"/>
  <c r="Y249" i="43"/>
  <c r="Y245" i="43"/>
  <c r="Y241" i="43"/>
  <c r="Y237" i="43"/>
  <c r="Y233" i="43"/>
  <c r="Y229" i="43"/>
  <c r="Y225" i="43"/>
  <c r="Y221" i="43"/>
  <c r="Y217" i="43"/>
  <c r="Y213" i="43"/>
  <c r="Y209" i="43"/>
  <c r="Y205" i="43"/>
  <c r="Y201" i="43"/>
  <c r="Y197" i="43"/>
  <c r="Y193" i="43"/>
  <c r="Y189" i="43"/>
  <c r="Y185" i="43"/>
  <c r="Y181" i="43"/>
  <c r="Y177" i="43"/>
  <c r="Y173" i="43"/>
  <c r="Y169" i="43"/>
  <c r="Y165" i="43"/>
  <c r="Y161" i="43"/>
  <c r="Y157" i="43"/>
  <c r="Y153" i="43"/>
  <c r="Y149" i="43"/>
  <c r="Y145" i="43"/>
  <c r="Y141" i="43"/>
  <c r="Y137" i="43"/>
  <c r="Y133" i="43"/>
  <c r="Y129" i="43"/>
  <c r="Y125" i="43"/>
  <c r="Y121" i="43"/>
  <c r="Y117" i="43"/>
  <c r="Y113" i="43"/>
  <c r="Y109" i="43"/>
  <c r="Y105" i="43"/>
  <c r="Y101" i="43"/>
  <c r="Y97" i="43"/>
  <c r="Y93" i="43"/>
  <c r="Y89" i="43"/>
  <c r="Y85" i="43"/>
  <c r="Y81" i="43"/>
  <c r="Y77" i="43"/>
  <c r="Y73" i="43"/>
  <c r="Y69" i="43"/>
  <c r="Y65" i="43"/>
  <c r="Y61" i="43"/>
  <c r="Y57" i="43"/>
  <c r="Y53" i="43"/>
  <c r="Y49" i="43"/>
  <c r="Y45" i="43"/>
  <c r="Y41" i="43"/>
  <c r="Y37" i="43"/>
  <c r="Y33" i="43"/>
  <c r="Y29" i="43"/>
  <c r="Y25" i="43"/>
  <c r="Y21" i="43"/>
  <c r="Y17" i="43"/>
  <c r="Y13" i="43"/>
  <c r="Y9" i="43"/>
  <c r="Y5" i="43"/>
  <c r="Y340" i="43"/>
  <c r="Y336" i="43"/>
  <c r="Y332" i="43"/>
  <c r="Y328" i="43"/>
  <c r="Y324" i="43"/>
  <c r="Y320" i="43"/>
  <c r="Y316" i="43"/>
  <c r="Y312" i="43"/>
  <c r="Y308" i="43"/>
  <c r="Y304" i="43"/>
  <c r="Y300" i="43"/>
  <c r="Y296" i="43"/>
  <c r="Y292" i="43"/>
  <c r="Y288" i="43"/>
  <c r="Y284" i="43"/>
  <c r="Y280" i="43"/>
  <c r="Y276" i="43"/>
  <c r="Y272" i="43"/>
  <c r="Y268" i="43"/>
  <c r="Y264" i="43"/>
  <c r="Y260" i="43"/>
  <c r="Y256" i="43"/>
  <c r="Y252" i="43"/>
  <c r="Y248" i="43"/>
  <c r="Y244" i="43"/>
  <c r="Y240" i="43"/>
  <c r="Y236" i="43"/>
  <c r="Y232" i="43"/>
  <c r="Y228" i="43"/>
  <c r="Y224" i="43"/>
  <c r="Y220" i="43"/>
  <c r="Y216" i="43"/>
  <c r="Y212" i="43"/>
  <c r="Y208" i="43"/>
  <c r="Y204" i="43"/>
  <c r="Y200" i="43"/>
  <c r="Y196" i="43"/>
  <c r="Y192" i="43"/>
  <c r="Y188" i="43"/>
  <c r="Y184" i="43"/>
  <c r="Y180" i="43"/>
  <c r="Y176" i="43"/>
  <c r="Y172" i="43"/>
  <c r="Y168" i="43"/>
  <c r="Y164" i="43"/>
  <c r="Y160" i="43"/>
  <c r="Y156" i="43"/>
  <c r="Y152" i="43"/>
  <c r="Y148" i="43"/>
  <c r="Y144" i="43"/>
  <c r="Y140" i="43"/>
  <c r="Y136" i="43"/>
  <c r="Y132" i="43"/>
  <c r="Y128" i="43"/>
  <c r="Y124" i="43"/>
  <c r="Y120" i="43"/>
  <c r="Y116" i="43"/>
  <c r="Y112" i="43"/>
  <c r="Y108" i="43"/>
  <c r="Y104" i="43"/>
  <c r="Y100" i="43"/>
  <c r="Y96" i="43"/>
  <c r="Y92" i="43"/>
  <c r="Y88" i="43"/>
  <c r="Y84" i="43"/>
  <c r="Y80" i="43"/>
  <c r="Y76" i="43"/>
  <c r="Y72" i="43"/>
  <c r="Y68" i="43"/>
  <c r="Y64" i="43"/>
  <c r="Y60" i="43"/>
  <c r="Y56" i="43"/>
  <c r="Y52" i="43"/>
  <c r="Y48" i="43"/>
  <c r="Y44" i="43"/>
  <c r="Y40" i="43"/>
  <c r="Y36" i="43"/>
  <c r="Y32" i="43"/>
  <c r="Y28" i="43"/>
  <c r="Y24" i="43"/>
  <c r="Y20" i="43"/>
  <c r="Y16" i="43"/>
  <c r="Y12" i="43"/>
  <c r="Y8" i="43"/>
  <c r="N6" i="43"/>
  <c r="M5" i="43"/>
  <c r="M7" i="43"/>
  <c r="M6" i="43"/>
  <c r="M8" i="43"/>
  <c r="N5" i="43"/>
  <c r="N7" i="43"/>
  <c r="N8" i="43"/>
  <c r="B17" i="43"/>
  <c r="B19" i="43"/>
  <c r="B21" i="43"/>
  <c r="B23" i="43"/>
  <c r="C17" i="43"/>
  <c r="C19" i="43"/>
  <c r="C21" i="43"/>
  <c r="C23" i="43"/>
  <c r="B18" i="43"/>
  <c r="B20" i="43"/>
  <c r="B22" i="43"/>
  <c r="B24" i="43"/>
  <c r="C18" i="43"/>
  <c r="C20" i="43"/>
  <c r="C22" i="43"/>
  <c r="C24" i="43"/>
  <c r="A22" i="43"/>
  <c r="A18" i="43"/>
  <c r="A21" i="43"/>
  <c r="A24" i="43"/>
  <c r="A20" i="43"/>
  <c r="A23" i="43"/>
  <c r="D21" i="43" l="1"/>
  <c r="E21" i="43" s="1"/>
  <c r="F21" i="43"/>
  <c r="G21" i="43"/>
  <c r="AC956" i="43"/>
  <c r="AD956" i="43" s="1"/>
  <c r="AF956" i="43"/>
  <c r="AC872" i="43"/>
  <c r="AD872" i="43" s="1"/>
  <c r="AF872" i="43"/>
  <c r="AC967" i="43"/>
  <c r="AD967" i="43" s="1"/>
  <c r="AF967" i="43"/>
  <c r="AC819" i="43"/>
  <c r="AD819" i="43" s="1"/>
  <c r="AF819" i="43"/>
  <c r="AC941" i="43"/>
  <c r="AD941" i="43" s="1"/>
  <c r="AF941" i="43"/>
  <c r="AC968" i="43"/>
  <c r="AD968" i="43" s="1"/>
  <c r="AF968" i="43"/>
  <c r="AF995" i="43"/>
  <c r="AC995" i="43"/>
  <c r="AD995" i="43" s="1"/>
  <c r="AF803" i="43"/>
  <c r="AC803" i="43"/>
  <c r="AD803" i="43" s="1"/>
  <c r="AC854" i="43"/>
  <c r="AD854" i="43" s="1"/>
  <c r="AF854" i="43"/>
  <c r="AC921" i="43"/>
  <c r="AD921" i="43" s="1"/>
  <c r="AF921" i="43"/>
  <c r="AF889" i="43"/>
  <c r="AC889" i="43"/>
  <c r="AD889" i="43" s="1"/>
  <c r="AC847" i="43"/>
  <c r="AD847" i="43" s="1"/>
  <c r="AF847" i="43"/>
  <c r="AC787" i="43"/>
  <c r="AD787" i="43" s="1"/>
  <c r="AF787" i="43"/>
  <c r="AF771" i="43"/>
  <c r="AC771" i="43"/>
  <c r="AD771" i="43" s="1"/>
  <c r="AC755" i="43"/>
  <c r="AD755" i="43" s="1"/>
  <c r="AF755" i="43"/>
  <c r="AF723" i="43"/>
  <c r="AC723" i="43"/>
  <c r="AD723" i="43" s="1"/>
  <c r="AF691" i="43"/>
  <c r="AC691" i="43"/>
  <c r="AD691" i="43" s="1"/>
  <c r="AC673" i="43"/>
  <c r="AD673" i="43" s="1"/>
  <c r="AF673" i="43"/>
  <c r="AF652" i="43"/>
  <c r="AC652" i="43"/>
  <c r="AD652" i="43" s="1"/>
  <c r="AC630" i="43"/>
  <c r="AD630" i="43" s="1"/>
  <c r="AF630" i="43"/>
  <c r="AF609" i="43"/>
  <c r="AC609" i="43"/>
  <c r="AD609" i="43" s="1"/>
  <c r="AC566" i="43"/>
  <c r="AD566" i="43" s="1"/>
  <c r="AF566" i="43"/>
  <c r="AF524" i="43"/>
  <c r="AC524" i="43"/>
  <c r="AD524" i="43" s="1"/>
  <c r="AF493" i="43"/>
  <c r="AC493" i="43"/>
  <c r="AD493" i="43" s="1"/>
  <c r="AC450" i="43"/>
  <c r="AD450" i="43" s="1"/>
  <c r="AF450" i="43"/>
  <c r="AF409" i="43"/>
  <c r="AC409" i="43"/>
  <c r="AD409" i="43" s="1"/>
  <c r="AC365" i="43"/>
  <c r="AD365" i="43" s="1"/>
  <c r="AF365" i="43"/>
  <c r="AC271" i="43"/>
  <c r="AD271" i="43" s="1"/>
  <c r="AF271" i="43"/>
  <c r="AC143" i="43"/>
  <c r="AD143" i="43" s="1"/>
  <c r="AF143" i="43"/>
  <c r="AC822" i="43"/>
  <c r="AD822" i="43" s="1"/>
  <c r="AF822" i="43"/>
  <c r="AF806" i="43"/>
  <c r="AC806" i="43"/>
  <c r="AD806" i="43" s="1"/>
  <c r="AC790" i="43"/>
  <c r="AD790" i="43" s="1"/>
  <c r="AF790" i="43"/>
  <c r="AF774" i="43"/>
  <c r="AC774" i="43"/>
  <c r="AD774" i="43" s="1"/>
  <c r="AC758" i="43"/>
  <c r="AD758" i="43" s="1"/>
  <c r="AF758" i="43"/>
  <c r="AF742" i="43"/>
  <c r="AC742" i="43"/>
  <c r="AD742" i="43" s="1"/>
  <c r="AF710" i="43"/>
  <c r="AC710" i="43"/>
  <c r="AD710" i="43" s="1"/>
  <c r="AF677" i="43"/>
  <c r="AC677" i="43"/>
  <c r="AD677" i="43" s="1"/>
  <c r="AC656" i="43"/>
  <c r="AD656" i="43" s="1"/>
  <c r="AF656" i="43"/>
  <c r="AC634" i="43"/>
  <c r="AD634" i="43" s="1"/>
  <c r="AF634" i="43"/>
  <c r="AF613" i="43"/>
  <c r="AC613" i="43"/>
  <c r="AD613" i="43" s="1"/>
  <c r="AC592" i="43"/>
  <c r="AD592" i="43" s="1"/>
  <c r="AF592" i="43"/>
  <c r="AC570" i="43"/>
  <c r="AD570" i="43" s="1"/>
  <c r="AF570" i="43"/>
  <c r="AC549" i="43"/>
  <c r="AD549" i="43" s="1"/>
  <c r="AF549" i="43"/>
  <c r="AC528" i="43"/>
  <c r="AD528" i="43" s="1"/>
  <c r="AF528" i="43"/>
  <c r="AF501" i="43"/>
  <c r="AC501" i="43"/>
  <c r="AD501" i="43" s="1"/>
  <c r="AC458" i="43"/>
  <c r="AD458" i="43" s="1"/>
  <c r="AF458" i="43"/>
  <c r="AC417" i="43"/>
  <c r="AD417" i="43" s="1"/>
  <c r="AF417" i="43"/>
  <c r="AF373" i="43"/>
  <c r="AC373" i="43"/>
  <c r="AD373" i="43" s="1"/>
  <c r="AF298" i="43"/>
  <c r="AC298" i="43"/>
  <c r="AD298" i="43" s="1"/>
  <c r="AC170" i="43"/>
  <c r="AD170" i="43" s="1"/>
  <c r="AF170" i="43"/>
  <c r="AF42" i="43"/>
  <c r="AC42" i="43"/>
  <c r="AD42" i="43" s="1"/>
  <c r="AC873" i="43"/>
  <c r="AD873" i="43" s="1"/>
  <c r="AF873" i="43"/>
  <c r="AF857" i="43"/>
  <c r="AC857" i="43"/>
  <c r="AD857" i="43" s="1"/>
  <c r="AC841" i="43"/>
  <c r="AD841" i="43" s="1"/>
  <c r="AF841" i="43"/>
  <c r="AF825" i="43"/>
  <c r="AC825" i="43"/>
  <c r="AD825" i="43" s="1"/>
  <c r="AC809" i="43"/>
  <c r="AD809" i="43" s="1"/>
  <c r="AF809" i="43"/>
  <c r="AF793" i="43"/>
  <c r="AC793" i="43"/>
  <c r="AD793" i="43" s="1"/>
  <c r="AC777" i="43"/>
  <c r="AD777" i="43" s="1"/>
  <c r="AF777" i="43"/>
  <c r="AF761" i="43"/>
  <c r="AC761" i="43"/>
  <c r="AD761" i="43" s="1"/>
  <c r="AC745" i="43"/>
  <c r="AD745" i="43" s="1"/>
  <c r="AF745" i="43"/>
  <c r="AC729" i="43"/>
  <c r="AD729" i="43" s="1"/>
  <c r="AF729" i="43"/>
  <c r="AC713" i="43"/>
  <c r="AD713" i="43" s="1"/>
  <c r="AF713" i="43"/>
  <c r="AC697" i="43"/>
  <c r="AD697" i="43" s="1"/>
  <c r="AF697" i="43"/>
  <c r="AC681" i="43"/>
  <c r="AD681" i="43" s="1"/>
  <c r="AF681" i="43"/>
  <c r="AC660" i="43"/>
  <c r="AD660" i="43" s="1"/>
  <c r="AF660" i="43"/>
  <c r="AC638" i="43"/>
  <c r="AD638" i="43" s="1"/>
  <c r="AF638" i="43"/>
  <c r="AC574" i="43"/>
  <c r="AD574" i="43" s="1"/>
  <c r="AF574" i="43"/>
  <c r="AF553" i="43"/>
  <c r="AC553" i="43"/>
  <c r="AD553" i="43" s="1"/>
  <c r="AC532" i="43"/>
  <c r="AD532" i="43" s="1"/>
  <c r="AF532" i="43"/>
  <c r="AF509" i="43"/>
  <c r="AC509" i="43"/>
  <c r="AD509" i="43" s="1"/>
  <c r="AC466" i="43"/>
  <c r="AD466" i="43" s="1"/>
  <c r="AF466" i="43"/>
  <c r="AF425" i="43"/>
  <c r="AC425" i="43"/>
  <c r="AD425" i="43" s="1"/>
  <c r="AF381" i="43"/>
  <c r="AC381" i="43"/>
  <c r="AD381" i="43" s="1"/>
  <c r="AC319" i="43"/>
  <c r="AD319" i="43" s="1"/>
  <c r="AF319" i="43"/>
  <c r="AF191" i="43"/>
  <c r="AC191" i="43"/>
  <c r="AD191" i="43" s="1"/>
  <c r="AC63" i="43"/>
  <c r="AD63" i="43" s="1"/>
  <c r="AF63" i="43"/>
  <c r="AC816" i="43"/>
  <c r="AD816" i="43" s="1"/>
  <c r="AF816" i="43"/>
  <c r="AF800" i="43"/>
  <c r="AC800" i="43"/>
  <c r="AD800" i="43" s="1"/>
  <c r="AC784" i="43"/>
  <c r="AD784" i="43" s="1"/>
  <c r="AF784" i="43"/>
  <c r="AF768" i="43"/>
  <c r="AC768" i="43"/>
  <c r="AD768" i="43" s="1"/>
  <c r="AC752" i="43"/>
  <c r="AD752" i="43" s="1"/>
  <c r="AF752" i="43"/>
  <c r="AF736" i="43"/>
  <c r="AC736" i="43"/>
  <c r="AD736" i="43" s="1"/>
  <c r="AF720" i="43"/>
  <c r="AC720" i="43"/>
  <c r="AD720" i="43" s="1"/>
  <c r="AF704" i="43"/>
  <c r="AC704" i="43"/>
  <c r="AD704" i="43" s="1"/>
  <c r="AF688" i="43"/>
  <c r="AC688" i="43"/>
  <c r="AD688" i="43" s="1"/>
  <c r="AC669" i="43"/>
  <c r="AD669" i="43" s="1"/>
  <c r="AF669" i="43"/>
  <c r="AC648" i="43"/>
  <c r="AD648" i="43" s="1"/>
  <c r="AF648" i="43"/>
  <c r="AC626" i="43"/>
  <c r="AD626" i="43" s="1"/>
  <c r="AF626" i="43"/>
  <c r="AF605" i="43"/>
  <c r="AC605" i="43"/>
  <c r="AD605" i="43" s="1"/>
  <c r="AF584" i="43"/>
  <c r="AC584" i="43"/>
  <c r="AD584" i="43" s="1"/>
  <c r="AC562" i="43"/>
  <c r="AD562" i="43" s="1"/>
  <c r="AF562" i="43"/>
  <c r="AF541" i="43"/>
  <c r="AC541" i="43"/>
  <c r="AD541" i="43" s="1"/>
  <c r="AF520" i="43"/>
  <c r="AC520" i="43"/>
  <c r="AD520" i="43" s="1"/>
  <c r="AF485" i="43"/>
  <c r="AC485" i="43"/>
  <c r="AD485" i="43" s="1"/>
  <c r="AC442" i="43"/>
  <c r="AD442" i="43" s="1"/>
  <c r="AF442" i="43"/>
  <c r="AC401" i="43"/>
  <c r="AD401" i="43" s="1"/>
  <c r="AF401" i="43"/>
  <c r="AF354" i="43"/>
  <c r="AC354" i="43"/>
  <c r="AD354" i="43" s="1"/>
  <c r="AC250" i="43"/>
  <c r="AD250" i="43" s="1"/>
  <c r="AF250" i="43"/>
  <c r="AC122" i="43"/>
  <c r="AD122" i="43" s="1"/>
  <c r="AF122" i="43"/>
  <c r="AC361" i="43"/>
  <c r="AD361" i="43" s="1"/>
  <c r="AF361" i="43"/>
  <c r="AF325" i="43"/>
  <c r="AC325" i="43"/>
  <c r="AD325" i="43" s="1"/>
  <c r="AC263" i="43"/>
  <c r="AD263" i="43" s="1"/>
  <c r="AF263" i="43"/>
  <c r="AC199" i="43"/>
  <c r="AD199" i="43" s="1"/>
  <c r="AF199" i="43"/>
  <c r="AF135" i="43"/>
  <c r="AC135" i="43"/>
  <c r="AD135" i="43" s="1"/>
  <c r="AF71" i="43"/>
  <c r="AC71" i="43"/>
  <c r="AD71" i="43" s="1"/>
  <c r="AF679" i="43"/>
  <c r="AC679" i="43"/>
  <c r="AD679" i="43" s="1"/>
  <c r="AF663" i="43"/>
  <c r="AC663" i="43"/>
  <c r="AD663" i="43" s="1"/>
  <c r="AC647" i="43"/>
  <c r="AD647" i="43" s="1"/>
  <c r="AF647" i="43"/>
  <c r="AF631" i="43"/>
  <c r="AC631" i="43"/>
  <c r="AD631" i="43" s="1"/>
  <c r="AF615" i="43"/>
  <c r="AC615" i="43"/>
  <c r="AD615" i="43" s="1"/>
  <c r="AF599" i="43"/>
  <c r="AC599" i="43"/>
  <c r="AD599" i="43" s="1"/>
  <c r="AC583" i="43"/>
  <c r="AD583" i="43" s="1"/>
  <c r="AF583" i="43"/>
  <c r="D22" i="43"/>
  <c r="E22" i="43" s="1"/>
  <c r="F22" i="43"/>
  <c r="G22" i="43"/>
  <c r="AC988" i="43"/>
  <c r="AD988" i="43" s="1"/>
  <c r="AF988" i="43"/>
  <c r="AF940" i="43"/>
  <c r="AC940" i="43"/>
  <c r="AD940" i="43" s="1"/>
  <c r="AF908" i="43"/>
  <c r="AC908" i="43"/>
  <c r="AD908" i="43" s="1"/>
  <c r="AC851" i="43"/>
  <c r="AD851" i="43" s="1"/>
  <c r="AF851" i="43"/>
  <c r="AC999" i="43"/>
  <c r="AD999" i="43" s="1"/>
  <c r="AF999" i="43"/>
  <c r="AC935" i="43"/>
  <c r="AD935" i="43" s="1"/>
  <c r="AF935" i="43"/>
  <c r="AF903" i="43"/>
  <c r="AC903" i="43"/>
  <c r="AD903" i="43" s="1"/>
  <c r="AF994" i="43"/>
  <c r="AC994" i="43"/>
  <c r="AD994" i="43" s="1"/>
  <c r="AC930" i="43"/>
  <c r="AD930" i="43" s="1"/>
  <c r="AF930" i="43"/>
  <c r="AF838" i="43"/>
  <c r="AC838" i="43"/>
  <c r="AD838" i="43" s="1"/>
  <c r="AF678" i="43"/>
  <c r="AC678" i="43"/>
  <c r="AD678" i="43" s="1"/>
  <c r="D19" i="43"/>
  <c r="E19" i="43" s="1"/>
  <c r="F19" i="43"/>
  <c r="G19" i="43"/>
  <c r="AC984" i="43"/>
  <c r="AD984" i="43" s="1"/>
  <c r="AF984" i="43"/>
  <c r="AC952" i="43"/>
  <c r="AD952" i="43" s="1"/>
  <c r="AF952" i="43"/>
  <c r="AF904" i="43"/>
  <c r="AC904" i="43"/>
  <c r="AD904" i="43" s="1"/>
  <c r="AF867" i="43"/>
  <c r="AC867" i="43"/>
  <c r="AD867" i="43" s="1"/>
  <c r="AF823" i="43"/>
  <c r="AC823" i="43"/>
  <c r="AD823" i="43" s="1"/>
  <c r="AF963" i="43"/>
  <c r="AC963" i="43"/>
  <c r="AD963" i="43" s="1"/>
  <c r="AC931" i="43"/>
  <c r="AD931" i="43" s="1"/>
  <c r="AF931" i="43"/>
  <c r="AC915" i="43"/>
  <c r="AD915" i="43" s="1"/>
  <c r="AF915" i="43"/>
  <c r="AC882" i="43"/>
  <c r="AD882" i="43" s="1"/>
  <c r="AF882" i="43"/>
  <c r="AF839" i="43"/>
  <c r="AC839" i="43"/>
  <c r="AD839" i="43" s="1"/>
  <c r="AF974" i="43"/>
  <c r="AC974" i="43"/>
  <c r="AD974" i="43" s="1"/>
  <c r="AF942" i="43"/>
  <c r="AC942" i="43"/>
  <c r="AD942" i="43" s="1"/>
  <c r="AC910" i="43"/>
  <c r="AD910" i="43" s="1"/>
  <c r="AF910" i="43"/>
  <c r="AF875" i="43"/>
  <c r="AC875" i="43"/>
  <c r="AD875" i="43" s="1"/>
  <c r="AC1001" i="43"/>
  <c r="AD1001" i="43" s="1"/>
  <c r="AF1001" i="43"/>
  <c r="AC969" i="43"/>
  <c r="AD969" i="43" s="1"/>
  <c r="AF969" i="43"/>
  <c r="AC937" i="43"/>
  <c r="AD937" i="43" s="1"/>
  <c r="AF937" i="43"/>
  <c r="AF868" i="43"/>
  <c r="AC868" i="43"/>
  <c r="AD868" i="43" s="1"/>
  <c r="AF739" i="43"/>
  <c r="AC739" i="43"/>
  <c r="AD739" i="43" s="1"/>
  <c r="AF588" i="43"/>
  <c r="AC588" i="43"/>
  <c r="AD588" i="43" s="1"/>
  <c r="AF726" i="43"/>
  <c r="AC726" i="43"/>
  <c r="AD726" i="43" s="1"/>
  <c r="AF617" i="43"/>
  <c r="AC617" i="43"/>
  <c r="AD617" i="43" s="1"/>
  <c r="D18" i="43"/>
  <c r="E18" i="43" s="1"/>
  <c r="F18" i="43"/>
  <c r="G18" i="43"/>
  <c r="G17" i="43"/>
  <c r="F17" i="43"/>
  <c r="D17" i="43"/>
  <c r="E17" i="43" s="1"/>
  <c r="AC996" i="43"/>
  <c r="AD996" i="43" s="1"/>
  <c r="AF996" i="43"/>
  <c r="AC980" i="43"/>
  <c r="AD980" i="43" s="1"/>
  <c r="AF980" i="43"/>
  <c r="AC964" i="43"/>
  <c r="AD964" i="43" s="1"/>
  <c r="AF964" i="43"/>
  <c r="AF948" i="43"/>
  <c r="AC948" i="43"/>
  <c r="AD948" i="43" s="1"/>
  <c r="AF932" i="43"/>
  <c r="AC932" i="43"/>
  <c r="AD932" i="43" s="1"/>
  <c r="AF916" i="43"/>
  <c r="AC916" i="43"/>
  <c r="AD916" i="43" s="1"/>
  <c r="AF900" i="43"/>
  <c r="AC900" i="43"/>
  <c r="AD900" i="43" s="1"/>
  <c r="AC883" i="43"/>
  <c r="AD883" i="43" s="1"/>
  <c r="AF883" i="43"/>
  <c r="AF862" i="43"/>
  <c r="AC862" i="43"/>
  <c r="AD862" i="43" s="1"/>
  <c r="AC840" i="43"/>
  <c r="AD840" i="43" s="1"/>
  <c r="AF840" i="43"/>
  <c r="AF807" i="43"/>
  <c r="AC807" i="43"/>
  <c r="AD807" i="43" s="1"/>
  <c r="AC991" i="43"/>
  <c r="AD991" i="43" s="1"/>
  <c r="AF991" i="43"/>
  <c r="AC975" i="43"/>
  <c r="AD975" i="43" s="1"/>
  <c r="AF975" i="43"/>
  <c r="AC959" i="43"/>
  <c r="AD959" i="43" s="1"/>
  <c r="AF959" i="43"/>
  <c r="AF943" i="43"/>
  <c r="AC943" i="43"/>
  <c r="AD943" i="43" s="1"/>
  <c r="AF927" i="43"/>
  <c r="AC927" i="43"/>
  <c r="AD927" i="43" s="1"/>
  <c r="AC911" i="43"/>
  <c r="AD911" i="43" s="1"/>
  <c r="AF911" i="43"/>
  <c r="AF895" i="43"/>
  <c r="AC895" i="43"/>
  <c r="AD895" i="43" s="1"/>
  <c r="AC876" i="43"/>
  <c r="AD876" i="43" s="1"/>
  <c r="AF876" i="43"/>
  <c r="AF855" i="43"/>
  <c r="AC855" i="43"/>
  <c r="AD855" i="43" s="1"/>
  <c r="AF834" i="43"/>
  <c r="AC834" i="43"/>
  <c r="AD834" i="43" s="1"/>
  <c r="AC1002" i="43"/>
  <c r="AD1002" i="43" s="1"/>
  <c r="AF1002" i="43"/>
  <c r="AC986" i="43"/>
  <c r="AD986" i="43" s="1"/>
  <c r="AF986" i="43"/>
  <c r="AC970" i="43"/>
  <c r="AD970" i="43" s="1"/>
  <c r="AF970" i="43"/>
  <c r="AC954" i="43"/>
  <c r="AD954" i="43" s="1"/>
  <c r="AF954" i="43"/>
  <c r="AC938" i="43"/>
  <c r="AD938" i="43" s="1"/>
  <c r="AF938" i="43"/>
  <c r="AC922" i="43"/>
  <c r="AD922" i="43" s="1"/>
  <c r="AF922" i="43"/>
  <c r="AC906" i="43"/>
  <c r="AD906" i="43" s="1"/>
  <c r="AF906" i="43"/>
  <c r="AC890" i="43"/>
  <c r="AD890" i="43" s="1"/>
  <c r="AF890" i="43"/>
  <c r="AF870" i="43"/>
  <c r="AC870" i="43"/>
  <c r="AD870" i="43" s="1"/>
  <c r="AC848" i="43"/>
  <c r="AD848" i="43" s="1"/>
  <c r="AF848" i="43"/>
  <c r="AF827" i="43"/>
  <c r="AC827" i="43"/>
  <c r="AD827" i="43" s="1"/>
  <c r="AC997" i="43"/>
  <c r="AD997" i="43" s="1"/>
  <c r="AF997" i="43"/>
  <c r="AC981" i="43"/>
  <c r="AD981" i="43" s="1"/>
  <c r="AF981" i="43"/>
  <c r="AC965" i="43"/>
  <c r="AD965" i="43" s="1"/>
  <c r="AF965" i="43"/>
  <c r="AC949" i="43"/>
  <c r="AD949" i="43" s="1"/>
  <c r="AF949" i="43"/>
  <c r="AC933" i="43"/>
  <c r="AD933" i="43" s="1"/>
  <c r="AF933" i="43"/>
  <c r="AC917" i="43"/>
  <c r="AD917" i="43" s="1"/>
  <c r="AF917" i="43"/>
  <c r="AC901" i="43"/>
  <c r="AD901" i="43" s="1"/>
  <c r="AF901" i="43"/>
  <c r="AF884" i="43"/>
  <c r="AC884" i="43"/>
  <c r="AD884" i="43" s="1"/>
  <c r="AF863" i="43"/>
  <c r="AC863" i="43"/>
  <c r="AD863" i="43" s="1"/>
  <c r="AC842" i="43"/>
  <c r="AD842" i="43" s="1"/>
  <c r="AF842" i="43"/>
  <c r="AF811" i="43"/>
  <c r="AC811" i="43"/>
  <c r="AD811" i="43" s="1"/>
  <c r="AF783" i="43"/>
  <c r="AC783" i="43"/>
  <c r="AD783" i="43" s="1"/>
  <c r="AF767" i="43"/>
  <c r="AC767" i="43"/>
  <c r="AD767" i="43" s="1"/>
  <c r="AF751" i="43"/>
  <c r="AC751" i="43"/>
  <c r="AD751" i="43" s="1"/>
  <c r="AF735" i="43"/>
  <c r="AC735" i="43"/>
  <c r="AD735" i="43" s="1"/>
  <c r="AC719" i="43"/>
  <c r="AD719" i="43" s="1"/>
  <c r="AF719" i="43"/>
  <c r="AC703" i="43"/>
  <c r="AD703" i="43" s="1"/>
  <c r="AF703" i="43"/>
  <c r="AC687" i="43"/>
  <c r="AD687" i="43" s="1"/>
  <c r="AF687" i="43"/>
  <c r="AC668" i="43"/>
  <c r="AD668" i="43" s="1"/>
  <c r="AF668" i="43"/>
  <c r="AC646" i="43"/>
  <c r="AD646" i="43" s="1"/>
  <c r="AF646" i="43"/>
  <c r="AF625" i="43"/>
  <c r="AC625" i="43"/>
  <c r="AD625" i="43" s="1"/>
  <c r="AC604" i="43"/>
  <c r="AD604" i="43" s="1"/>
  <c r="AF604" i="43"/>
  <c r="AF582" i="43"/>
  <c r="AC582" i="43"/>
  <c r="AD582" i="43" s="1"/>
  <c r="AF561" i="43"/>
  <c r="AC561" i="43"/>
  <c r="AD561" i="43" s="1"/>
  <c r="AF540" i="43"/>
  <c r="AC540" i="43"/>
  <c r="AD540" i="43" s="1"/>
  <c r="AF518" i="43"/>
  <c r="AC518" i="43"/>
  <c r="AD518" i="43" s="1"/>
  <c r="AC482" i="43"/>
  <c r="AD482" i="43" s="1"/>
  <c r="AF482" i="43"/>
  <c r="AF441" i="43"/>
  <c r="AC441" i="43"/>
  <c r="AD441" i="43" s="1"/>
  <c r="AC397" i="43"/>
  <c r="AD397" i="43" s="1"/>
  <c r="AF397" i="43"/>
  <c r="AC349" i="43"/>
  <c r="AD349" i="43" s="1"/>
  <c r="AF349" i="43"/>
  <c r="AC239" i="43"/>
  <c r="AD239" i="43" s="1"/>
  <c r="AF239" i="43"/>
  <c r="AC111" i="43"/>
  <c r="AD111" i="43" s="1"/>
  <c r="AF111" i="43"/>
  <c r="AC818" i="43"/>
  <c r="AD818" i="43" s="1"/>
  <c r="AF818" i="43"/>
  <c r="AF802" i="43"/>
  <c r="AC802" i="43"/>
  <c r="AD802" i="43" s="1"/>
  <c r="AC786" i="43"/>
  <c r="AD786" i="43" s="1"/>
  <c r="AF786" i="43"/>
  <c r="AF770" i="43"/>
  <c r="AC770" i="43"/>
  <c r="AD770" i="43" s="1"/>
  <c r="AC754" i="43"/>
  <c r="AD754" i="43" s="1"/>
  <c r="AF754" i="43"/>
  <c r="AF738" i="43"/>
  <c r="AC738" i="43"/>
  <c r="AD738" i="43" s="1"/>
  <c r="AC722" i="43"/>
  <c r="AD722" i="43" s="1"/>
  <c r="AF722" i="43"/>
  <c r="AC706" i="43"/>
  <c r="AD706" i="43" s="1"/>
  <c r="AF706" i="43"/>
  <c r="AC690" i="43"/>
  <c r="AD690" i="43" s="1"/>
  <c r="AF690" i="43"/>
  <c r="AF672" i="43"/>
  <c r="AC672" i="43"/>
  <c r="AD672" i="43" s="1"/>
  <c r="AF650" i="43"/>
  <c r="AC650" i="43"/>
  <c r="AD650" i="43" s="1"/>
  <c r="AF629" i="43"/>
  <c r="AC629" i="43"/>
  <c r="AD629" i="43" s="1"/>
  <c r="AC608" i="43"/>
  <c r="AD608" i="43" s="1"/>
  <c r="AF608" i="43"/>
  <c r="AF586" i="43"/>
  <c r="AC586" i="43"/>
  <c r="AD586" i="43" s="1"/>
  <c r="AC565" i="43"/>
  <c r="AD565" i="43" s="1"/>
  <c r="AF565" i="43"/>
  <c r="AC544" i="43"/>
  <c r="AD544" i="43" s="1"/>
  <c r="AF544" i="43"/>
  <c r="AF522" i="43"/>
  <c r="AC522" i="43"/>
  <c r="AD522" i="43" s="1"/>
  <c r="AF490" i="43"/>
  <c r="AC490" i="43"/>
  <c r="AD490" i="43" s="1"/>
  <c r="AF449" i="43"/>
  <c r="AC449" i="43"/>
  <c r="AD449" i="43" s="1"/>
  <c r="AC405" i="43"/>
  <c r="AD405" i="43" s="1"/>
  <c r="AF405" i="43"/>
  <c r="AC362" i="43"/>
  <c r="AD362" i="43" s="1"/>
  <c r="AF362" i="43"/>
  <c r="AF266" i="43"/>
  <c r="AC266" i="43"/>
  <c r="AD266" i="43" s="1"/>
  <c r="AF138" i="43"/>
  <c r="AC138" i="43"/>
  <c r="AD138" i="43" s="1"/>
  <c r="AC885" i="43"/>
  <c r="AD885" i="43" s="1"/>
  <c r="AF885" i="43"/>
  <c r="AC869" i="43"/>
  <c r="AD869" i="43" s="1"/>
  <c r="AF869" i="43"/>
  <c r="AC853" i="43"/>
  <c r="AD853" i="43" s="1"/>
  <c r="AF853" i="43"/>
  <c r="AC837" i="43"/>
  <c r="AD837" i="43" s="1"/>
  <c r="AF837" i="43"/>
  <c r="AC821" i="43"/>
  <c r="AD821" i="43" s="1"/>
  <c r="AF821" i="43"/>
  <c r="AC805" i="43"/>
  <c r="AD805" i="43" s="1"/>
  <c r="AF805" i="43"/>
  <c r="AC789" i="43"/>
  <c r="AD789" i="43" s="1"/>
  <c r="AF789" i="43"/>
  <c r="AC773" i="43"/>
  <c r="AD773" i="43" s="1"/>
  <c r="AF773" i="43"/>
  <c r="AC757" i="43"/>
  <c r="AD757" i="43" s="1"/>
  <c r="AF757" i="43"/>
  <c r="AC741" i="43"/>
  <c r="AD741" i="43" s="1"/>
  <c r="AF741" i="43"/>
  <c r="AF725" i="43"/>
  <c r="AC725" i="43"/>
  <c r="AD725" i="43" s="1"/>
  <c r="AF709" i="43"/>
  <c r="AC709" i="43"/>
  <c r="AD709" i="43" s="1"/>
  <c r="AF693" i="43"/>
  <c r="AC693" i="43"/>
  <c r="AD693" i="43" s="1"/>
  <c r="AF676" i="43"/>
  <c r="AC676" i="43"/>
  <c r="AD676" i="43" s="1"/>
  <c r="AF654" i="43"/>
  <c r="AC654" i="43"/>
  <c r="AD654" i="43" s="1"/>
  <c r="AF633" i="43"/>
  <c r="AC633" i="43"/>
  <c r="AD633" i="43" s="1"/>
  <c r="AC612" i="43"/>
  <c r="AD612" i="43" s="1"/>
  <c r="AF612" i="43"/>
  <c r="AF590" i="43"/>
  <c r="AC590" i="43"/>
  <c r="AD590" i="43" s="1"/>
  <c r="AC569" i="43"/>
  <c r="AD569" i="43" s="1"/>
  <c r="AF569" i="43"/>
  <c r="AC548" i="43"/>
  <c r="AD548" i="43" s="1"/>
  <c r="AF548" i="43"/>
  <c r="AF526" i="43"/>
  <c r="AC526" i="43"/>
  <c r="AD526" i="43" s="1"/>
  <c r="AF498" i="43"/>
  <c r="AC498" i="43"/>
  <c r="AD498" i="43" s="1"/>
  <c r="AF457" i="43"/>
  <c r="AC457" i="43"/>
  <c r="AD457" i="43" s="1"/>
  <c r="AC413" i="43"/>
  <c r="AD413" i="43" s="1"/>
  <c r="AF413" i="43"/>
  <c r="AF370" i="43"/>
  <c r="AC370" i="43"/>
  <c r="AD370" i="43" s="1"/>
  <c r="AC287" i="43"/>
  <c r="AD287" i="43" s="1"/>
  <c r="AF287" i="43"/>
  <c r="AF159" i="43"/>
  <c r="AC159" i="43"/>
  <c r="AD159" i="43" s="1"/>
  <c r="AC31" i="43"/>
  <c r="AD31" i="43" s="1"/>
  <c r="AF31" i="43"/>
  <c r="AC812" i="43"/>
  <c r="AD812" i="43" s="1"/>
  <c r="AF812" i="43"/>
  <c r="AF796" i="43"/>
  <c r="AC796" i="43"/>
  <c r="AD796" i="43" s="1"/>
  <c r="AF780" i="43"/>
  <c r="AC780" i="43"/>
  <c r="AD780" i="43" s="1"/>
  <c r="AC764" i="43"/>
  <c r="AD764" i="43" s="1"/>
  <c r="AF764" i="43"/>
  <c r="AF748" i="43"/>
  <c r="AC748" i="43"/>
  <c r="AD748" i="43" s="1"/>
  <c r="AC732" i="43"/>
  <c r="AD732" i="43" s="1"/>
  <c r="AF732" i="43"/>
  <c r="AC716" i="43"/>
  <c r="AD716" i="43" s="1"/>
  <c r="AF716" i="43"/>
  <c r="AC700" i="43"/>
  <c r="AD700" i="43" s="1"/>
  <c r="AF700" i="43"/>
  <c r="AC684" i="43"/>
  <c r="AD684" i="43" s="1"/>
  <c r="AF684" i="43"/>
  <c r="AC664" i="43"/>
  <c r="AD664" i="43" s="1"/>
  <c r="AF664" i="43"/>
  <c r="AC642" i="43"/>
  <c r="AD642" i="43" s="1"/>
  <c r="AF642" i="43"/>
  <c r="AF621" i="43"/>
  <c r="AC621" i="43"/>
  <c r="AD621" i="43" s="1"/>
  <c r="AC600" i="43"/>
  <c r="AD600" i="43" s="1"/>
  <c r="AF600" i="43"/>
  <c r="AC578" i="43"/>
  <c r="AD578" i="43" s="1"/>
  <c r="AF578" i="43"/>
  <c r="AF557" i="43"/>
  <c r="AC557" i="43"/>
  <c r="AD557" i="43" s="1"/>
  <c r="AF536" i="43"/>
  <c r="AC536" i="43"/>
  <c r="AD536" i="43" s="1"/>
  <c r="AF514" i="43"/>
  <c r="AC514" i="43"/>
  <c r="AD514" i="43" s="1"/>
  <c r="AC474" i="43"/>
  <c r="AD474" i="43" s="1"/>
  <c r="AF474" i="43"/>
  <c r="AF433" i="43"/>
  <c r="AC433" i="43"/>
  <c r="AD433" i="43" s="1"/>
  <c r="AC389" i="43"/>
  <c r="AD389" i="43" s="1"/>
  <c r="AF389" i="43"/>
  <c r="AF337" i="43"/>
  <c r="AC337" i="43"/>
  <c r="AD337" i="43" s="1"/>
  <c r="AC218" i="43"/>
  <c r="AD218" i="43" s="1"/>
  <c r="AF218" i="43"/>
  <c r="AF90" i="43"/>
  <c r="AC90" i="43"/>
  <c r="AD90" i="43" s="1"/>
  <c r="AF353" i="43"/>
  <c r="AC353" i="43"/>
  <c r="AD353" i="43" s="1"/>
  <c r="AC311" i="43"/>
  <c r="AD311" i="43" s="1"/>
  <c r="AF311" i="43"/>
  <c r="AF247" i="43"/>
  <c r="AC247" i="43"/>
  <c r="AD247" i="43" s="1"/>
  <c r="AF183" i="43"/>
  <c r="AC183" i="43"/>
  <c r="AD183" i="43" s="1"/>
  <c r="AC119" i="43"/>
  <c r="AD119" i="43" s="1"/>
  <c r="AF119" i="43"/>
  <c r="AC55" i="43"/>
  <c r="AD55" i="43" s="1"/>
  <c r="AF55" i="43"/>
  <c r="AF675" i="43"/>
  <c r="AC675" i="43"/>
  <c r="AD675" i="43" s="1"/>
  <c r="AF659" i="43"/>
  <c r="AC659" i="43"/>
  <c r="AD659" i="43" s="1"/>
  <c r="AC643" i="43"/>
  <c r="AD643" i="43" s="1"/>
  <c r="AF643" i="43"/>
  <c r="AC627" i="43"/>
  <c r="AD627" i="43" s="1"/>
  <c r="AF627" i="43"/>
  <c r="AC611" i="43"/>
  <c r="AD611" i="43" s="1"/>
  <c r="AF611" i="43"/>
  <c r="AC595" i="43"/>
  <c r="AD595" i="43" s="1"/>
  <c r="AF595" i="43"/>
  <c r="AC972" i="43"/>
  <c r="AD972" i="43" s="1"/>
  <c r="AF972" i="43"/>
  <c r="AF892" i="43"/>
  <c r="AC892" i="43"/>
  <c r="AD892" i="43" s="1"/>
  <c r="AC983" i="43"/>
  <c r="AD983" i="43" s="1"/>
  <c r="AF983" i="43"/>
  <c r="AF919" i="43"/>
  <c r="AC919" i="43"/>
  <c r="AD919" i="43" s="1"/>
  <c r="AF866" i="43"/>
  <c r="AC866" i="43"/>
  <c r="AD866" i="43" s="1"/>
  <c r="AF978" i="43"/>
  <c r="AC978" i="43"/>
  <c r="AD978" i="43" s="1"/>
  <c r="AF914" i="43"/>
  <c r="AC914" i="43"/>
  <c r="AD914" i="43" s="1"/>
  <c r="AF989" i="43"/>
  <c r="AC989" i="43"/>
  <c r="AD989" i="43" s="1"/>
  <c r="AF695" i="43"/>
  <c r="AC695" i="43"/>
  <c r="AD695" i="43" s="1"/>
  <c r="D20" i="43"/>
  <c r="E20" i="43" s="1"/>
  <c r="F20" i="43"/>
  <c r="G20" i="43"/>
  <c r="AC1000" i="43"/>
  <c r="AD1000" i="43" s="1"/>
  <c r="AF1000" i="43"/>
  <c r="AC936" i="43"/>
  <c r="AD936" i="43" s="1"/>
  <c r="AF936" i="43"/>
  <c r="AC920" i="43"/>
  <c r="AD920" i="43" s="1"/>
  <c r="AF920" i="43"/>
  <c r="AF888" i="43"/>
  <c r="AC888" i="43"/>
  <c r="AD888" i="43" s="1"/>
  <c r="AC846" i="43"/>
  <c r="AD846" i="43" s="1"/>
  <c r="AF846" i="43"/>
  <c r="AF979" i="43"/>
  <c r="AC979" i="43"/>
  <c r="AD979" i="43" s="1"/>
  <c r="AC947" i="43"/>
  <c r="AD947" i="43" s="1"/>
  <c r="AF947" i="43"/>
  <c r="AF899" i="43"/>
  <c r="AC899" i="43"/>
  <c r="AD899" i="43" s="1"/>
  <c r="AF860" i="43"/>
  <c r="AC860" i="43"/>
  <c r="AD860" i="43" s="1"/>
  <c r="AF990" i="43"/>
  <c r="AC990" i="43"/>
  <c r="AD990" i="43" s="1"/>
  <c r="AF958" i="43"/>
  <c r="AC958" i="43"/>
  <c r="AD958" i="43" s="1"/>
  <c r="AF926" i="43"/>
  <c r="AC926" i="43"/>
  <c r="AD926" i="43" s="1"/>
  <c r="AF894" i="43"/>
  <c r="AC894" i="43"/>
  <c r="AD894" i="43" s="1"/>
  <c r="AF832" i="43"/>
  <c r="AC832" i="43"/>
  <c r="AD832" i="43" s="1"/>
  <c r="AC985" i="43"/>
  <c r="AD985" i="43" s="1"/>
  <c r="AF985" i="43"/>
  <c r="AC953" i="43"/>
  <c r="AD953" i="43" s="1"/>
  <c r="AF953" i="43"/>
  <c r="AF905" i="43"/>
  <c r="AC905" i="43"/>
  <c r="AD905" i="43" s="1"/>
  <c r="AC826" i="43"/>
  <c r="AD826" i="43" s="1"/>
  <c r="AF826" i="43"/>
  <c r="AF707" i="43"/>
  <c r="AC707" i="43"/>
  <c r="AD707" i="43" s="1"/>
  <c r="AF545" i="43"/>
  <c r="AC545" i="43"/>
  <c r="AD545" i="43" s="1"/>
  <c r="AF694" i="43"/>
  <c r="AC694" i="43"/>
  <c r="AD694" i="43" s="1"/>
  <c r="AC596" i="43"/>
  <c r="AD596" i="43" s="1"/>
  <c r="AF596" i="43"/>
  <c r="D24" i="43"/>
  <c r="E24" i="43" s="1"/>
  <c r="F24" i="43"/>
  <c r="G24" i="43"/>
  <c r="D23" i="43"/>
  <c r="E23" i="43" s="1"/>
  <c r="F23" i="43"/>
  <c r="G23" i="43"/>
  <c r="AF992" i="43"/>
  <c r="AC992" i="43"/>
  <c r="AD992" i="43" s="1"/>
  <c r="AF976" i="43"/>
  <c r="AC976" i="43"/>
  <c r="AD976" i="43" s="1"/>
  <c r="AF960" i="43"/>
  <c r="AC960" i="43"/>
  <c r="AD960" i="43" s="1"/>
  <c r="AF944" i="43"/>
  <c r="AC944" i="43"/>
  <c r="AD944" i="43" s="1"/>
  <c r="AF928" i="43"/>
  <c r="AC928" i="43"/>
  <c r="AD928" i="43" s="1"/>
  <c r="AF912" i="43"/>
  <c r="AC912" i="43"/>
  <c r="AD912" i="43" s="1"/>
  <c r="AF896" i="43"/>
  <c r="AC896" i="43"/>
  <c r="AD896" i="43" s="1"/>
  <c r="AC878" i="43"/>
  <c r="AD878" i="43" s="1"/>
  <c r="AF878" i="43"/>
  <c r="AF856" i="43"/>
  <c r="AC856" i="43"/>
  <c r="AD856" i="43" s="1"/>
  <c r="AF835" i="43"/>
  <c r="AC835" i="43"/>
  <c r="AD835" i="43" s="1"/>
  <c r="AC1003" i="43"/>
  <c r="AD1003" i="43" s="1"/>
  <c r="AF1003" i="43"/>
  <c r="AC987" i="43"/>
  <c r="AD987" i="43" s="1"/>
  <c r="AF987" i="43"/>
  <c r="AC971" i="43"/>
  <c r="AD971" i="43" s="1"/>
  <c r="AF971" i="43"/>
  <c r="AC955" i="43"/>
  <c r="AD955" i="43" s="1"/>
  <c r="AF955" i="43"/>
  <c r="AF939" i="43"/>
  <c r="AC939" i="43"/>
  <c r="AD939" i="43" s="1"/>
  <c r="AF923" i="43"/>
  <c r="AC923" i="43"/>
  <c r="AD923" i="43" s="1"/>
  <c r="AC907" i="43"/>
  <c r="AD907" i="43" s="1"/>
  <c r="AF907" i="43"/>
  <c r="AF891" i="43"/>
  <c r="AC891" i="43"/>
  <c r="AD891" i="43" s="1"/>
  <c r="AF871" i="43"/>
  <c r="AC871" i="43"/>
  <c r="AD871" i="43" s="1"/>
  <c r="AC850" i="43"/>
  <c r="AD850" i="43" s="1"/>
  <c r="AF850" i="43"/>
  <c r="AF828" i="43"/>
  <c r="AC828" i="43"/>
  <c r="AD828" i="43" s="1"/>
  <c r="AF998" i="43"/>
  <c r="AC998" i="43"/>
  <c r="AD998" i="43" s="1"/>
  <c r="AF982" i="43"/>
  <c r="AC982" i="43"/>
  <c r="AD982" i="43" s="1"/>
  <c r="AF966" i="43"/>
  <c r="AC966" i="43"/>
  <c r="AD966" i="43" s="1"/>
  <c r="AC950" i="43"/>
  <c r="AD950" i="43" s="1"/>
  <c r="AF950" i="43"/>
  <c r="AC934" i="43"/>
  <c r="AD934" i="43" s="1"/>
  <c r="AF934" i="43"/>
  <c r="AC918" i="43"/>
  <c r="AD918" i="43" s="1"/>
  <c r="AF918" i="43"/>
  <c r="AF902" i="43"/>
  <c r="AC902" i="43"/>
  <c r="AD902" i="43" s="1"/>
  <c r="AC886" i="43"/>
  <c r="AD886" i="43" s="1"/>
  <c r="AF886" i="43"/>
  <c r="AF864" i="43"/>
  <c r="AC864" i="43"/>
  <c r="AD864" i="43" s="1"/>
  <c r="AF843" i="43"/>
  <c r="AC843" i="43"/>
  <c r="AD843" i="43" s="1"/>
  <c r="AC815" i="43"/>
  <c r="AD815" i="43" s="1"/>
  <c r="AF815" i="43"/>
  <c r="AF993" i="43"/>
  <c r="AC993" i="43"/>
  <c r="AD993" i="43" s="1"/>
  <c r="AF977" i="43"/>
  <c r="AC977" i="43"/>
  <c r="AD977" i="43" s="1"/>
  <c r="AF961" i="43"/>
  <c r="AC961" i="43"/>
  <c r="AD961" i="43" s="1"/>
  <c r="AF945" i="43"/>
  <c r="AC945" i="43"/>
  <c r="AD945" i="43" s="1"/>
  <c r="AF929" i="43"/>
  <c r="AC929" i="43"/>
  <c r="AD929" i="43" s="1"/>
  <c r="AF913" i="43"/>
  <c r="AC913" i="43"/>
  <c r="AD913" i="43" s="1"/>
  <c r="AF897" i="43"/>
  <c r="AC897" i="43"/>
  <c r="AD897" i="43" s="1"/>
  <c r="AC879" i="43"/>
  <c r="AD879" i="43" s="1"/>
  <c r="AF879" i="43"/>
  <c r="AC858" i="43"/>
  <c r="AD858" i="43" s="1"/>
  <c r="AF858" i="43"/>
  <c r="AF836" i="43"/>
  <c r="AC836" i="43"/>
  <c r="AD836" i="43" s="1"/>
  <c r="AF795" i="43"/>
  <c r="AC795" i="43"/>
  <c r="AD795" i="43" s="1"/>
  <c r="AF779" i="43"/>
  <c r="AC779" i="43"/>
  <c r="AD779" i="43" s="1"/>
  <c r="AF763" i="43"/>
  <c r="AC763" i="43"/>
  <c r="AD763" i="43" s="1"/>
  <c r="AF747" i="43"/>
  <c r="AC747" i="43"/>
  <c r="AD747" i="43" s="1"/>
  <c r="AF731" i="43"/>
  <c r="AC731" i="43"/>
  <c r="AD731" i="43" s="1"/>
  <c r="AF715" i="43"/>
  <c r="AC715" i="43"/>
  <c r="AD715" i="43" s="1"/>
  <c r="AF699" i="43"/>
  <c r="AC699" i="43"/>
  <c r="AD699" i="43" s="1"/>
  <c r="AF683" i="43"/>
  <c r="AC683" i="43"/>
  <c r="AD683" i="43" s="1"/>
  <c r="AF662" i="43"/>
  <c r="AC662" i="43"/>
  <c r="AD662" i="43" s="1"/>
  <c r="AF641" i="43"/>
  <c r="AC641" i="43"/>
  <c r="AD641" i="43" s="1"/>
  <c r="AC620" i="43"/>
  <c r="AD620" i="43" s="1"/>
  <c r="AF620" i="43"/>
  <c r="AC598" i="43"/>
  <c r="AD598" i="43" s="1"/>
  <c r="AF598" i="43"/>
  <c r="AF577" i="43"/>
  <c r="AC577" i="43"/>
  <c r="AD577" i="43" s="1"/>
  <c r="AF556" i="43"/>
  <c r="AC556" i="43"/>
  <c r="AD556" i="43" s="1"/>
  <c r="AC534" i="43"/>
  <c r="AD534" i="43" s="1"/>
  <c r="AF534" i="43"/>
  <c r="AF513" i="43"/>
  <c r="AC513" i="43"/>
  <c r="AD513" i="43" s="1"/>
  <c r="AF473" i="43"/>
  <c r="AC473" i="43"/>
  <c r="AD473" i="43" s="1"/>
  <c r="AC429" i="43"/>
  <c r="AD429" i="43" s="1"/>
  <c r="AF429" i="43"/>
  <c r="AC386" i="43"/>
  <c r="AD386" i="43" s="1"/>
  <c r="AF386" i="43"/>
  <c r="AC330" i="43"/>
  <c r="AD330" i="43" s="1"/>
  <c r="AF330" i="43"/>
  <c r="AF207" i="43"/>
  <c r="AC207" i="43"/>
  <c r="AD207" i="43" s="1"/>
  <c r="AC79" i="43"/>
  <c r="AD79" i="43" s="1"/>
  <c r="AF79" i="43"/>
  <c r="AC814" i="43"/>
  <c r="AD814" i="43" s="1"/>
  <c r="AF814" i="43"/>
  <c r="AF798" i="43"/>
  <c r="AC798" i="43"/>
  <c r="AD798" i="43" s="1"/>
  <c r="AF782" i="43"/>
  <c r="AC782" i="43"/>
  <c r="AD782" i="43" s="1"/>
  <c r="AC766" i="43"/>
  <c r="AD766" i="43" s="1"/>
  <c r="AF766" i="43"/>
  <c r="AF750" i="43"/>
  <c r="AC750" i="43"/>
  <c r="AD750" i="43" s="1"/>
  <c r="AC734" i="43"/>
  <c r="AD734" i="43" s="1"/>
  <c r="AF734" i="43"/>
  <c r="AC718" i="43"/>
  <c r="AD718" i="43" s="1"/>
  <c r="AF718" i="43"/>
  <c r="AC702" i="43"/>
  <c r="AD702" i="43" s="1"/>
  <c r="AF702" i="43"/>
  <c r="AC686" i="43"/>
  <c r="AD686" i="43" s="1"/>
  <c r="AF686" i="43"/>
  <c r="AF666" i="43"/>
  <c r="AC666" i="43"/>
  <c r="AD666" i="43" s="1"/>
  <c r="AF645" i="43"/>
  <c r="AC645" i="43"/>
  <c r="AD645" i="43" s="1"/>
  <c r="AC624" i="43"/>
  <c r="AD624" i="43" s="1"/>
  <c r="AF624" i="43"/>
  <c r="AC602" i="43"/>
  <c r="AD602" i="43" s="1"/>
  <c r="AF602" i="43"/>
  <c r="AF581" i="43"/>
  <c r="AC581" i="43"/>
  <c r="AD581" i="43" s="1"/>
  <c r="AC560" i="43"/>
  <c r="AD560" i="43" s="1"/>
  <c r="AF560" i="43"/>
  <c r="AC538" i="43"/>
  <c r="AD538" i="43" s="1"/>
  <c r="AF538" i="43"/>
  <c r="AF517" i="43"/>
  <c r="AC517" i="43"/>
  <c r="AD517" i="43" s="1"/>
  <c r="AC481" i="43"/>
  <c r="AD481" i="43" s="1"/>
  <c r="AF481" i="43"/>
  <c r="AF437" i="43"/>
  <c r="AC437" i="43"/>
  <c r="AD437" i="43" s="1"/>
  <c r="AC394" i="43"/>
  <c r="AD394" i="43" s="1"/>
  <c r="AF394" i="43"/>
  <c r="AF346" i="43"/>
  <c r="AC346" i="43"/>
  <c r="AD346" i="43" s="1"/>
  <c r="AC234" i="43"/>
  <c r="AD234" i="43" s="1"/>
  <c r="AF234" i="43"/>
  <c r="AF106" i="43"/>
  <c r="AC106" i="43"/>
  <c r="AD106" i="43" s="1"/>
  <c r="AC881" i="43"/>
  <c r="AD881" i="43" s="1"/>
  <c r="AF881" i="43"/>
  <c r="AF865" i="43"/>
  <c r="AC865" i="43"/>
  <c r="AD865" i="43" s="1"/>
  <c r="AC849" i="43"/>
  <c r="AD849" i="43" s="1"/>
  <c r="AF849" i="43"/>
  <c r="AF833" i="43"/>
  <c r="AC833" i="43"/>
  <c r="AD833" i="43" s="1"/>
  <c r="AC817" i="43"/>
  <c r="AD817" i="43" s="1"/>
  <c r="AF817" i="43"/>
  <c r="AF801" i="43"/>
  <c r="AC801" i="43"/>
  <c r="AD801" i="43" s="1"/>
  <c r="AC785" i="43"/>
  <c r="AD785" i="43" s="1"/>
  <c r="AF785" i="43"/>
  <c r="AF769" i="43"/>
  <c r="AC769" i="43"/>
  <c r="AD769" i="43" s="1"/>
  <c r="AC753" i="43"/>
  <c r="AD753" i="43" s="1"/>
  <c r="AF753" i="43"/>
  <c r="AF737" i="43"/>
  <c r="AC737" i="43"/>
  <c r="AD737" i="43" s="1"/>
  <c r="AC721" i="43"/>
  <c r="AD721" i="43" s="1"/>
  <c r="AF721" i="43"/>
  <c r="AC705" i="43"/>
  <c r="AD705" i="43" s="1"/>
  <c r="AF705" i="43"/>
  <c r="AC689" i="43"/>
  <c r="AD689" i="43" s="1"/>
  <c r="AF689" i="43"/>
  <c r="AC670" i="43"/>
  <c r="AD670" i="43" s="1"/>
  <c r="AF670" i="43"/>
  <c r="AF649" i="43"/>
  <c r="AC649" i="43"/>
  <c r="AD649" i="43" s="1"/>
  <c r="AC628" i="43"/>
  <c r="AD628" i="43" s="1"/>
  <c r="AF628" i="43"/>
  <c r="AC606" i="43"/>
  <c r="AD606" i="43" s="1"/>
  <c r="AF606" i="43"/>
  <c r="AF585" i="43"/>
  <c r="AC585" i="43"/>
  <c r="AD585" i="43" s="1"/>
  <c r="AC564" i="43"/>
  <c r="AD564" i="43" s="1"/>
  <c r="AF564" i="43"/>
  <c r="AF542" i="43"/>
  <c r="AC542" i="43"/>
  <c r="AD542" i="43" s="1"/>
  <c r="AF521" i="43"/>
  <c r="AC521" i="43"/>
  <c r="AD521" i="43" s="1"/>
  <c r="AF489" i="43"/>
  <c r="AC489" i="43"/>
  <c r="AD489" i="43" s="1"/>
  <c r="AF445" i="43"/>
  <c r="AC445" i="43"/>
  <c r="AD445" i="43" s="1"/>
  <c r="AC402" i="43"/>
  <c r="AD402" i="43" s="1"/>
  <c r="AF402" i="43"/>
  <c r="AF357" i="43"/>
  <c r="AC357" i="43"/>
  <c r="AD357" i="43" s="1"/>
  <c r="AC255" i="43"/>
  <c r="AD255" i="43" s="1"/>
  <c r="AF255" i="43"/>
  <c r="AC127" i="43"/>
  <c r="AD127" i="43" s="1"/>
  <c r="AF127" i="43"/>
  <c r="AF824" i="43"/>
  <c r="AC824" i="43"/>
  <c r="AD824" i="43" s="1"/>
  <c r="AC808" i="43"/>
  <c r="AD808" i="43" s="1"/>
  <c r="AF808" i="43"/>
  <c r="AF792" i="43"/>
  <c r="AC792" i="43"/>
  <c r="AD792" i="43" s="1"/>
  <c r="AC776" i="43"/>
  <c r="AD776" i="43" s="1"/>
  <c r="AF776" i="43"/>
  <c r="AF760" i="43"/>
  <c r="AC760" i="43"/>
  <c r="AD760" i="43" s="1"/>
  <c r="AC744" i="43"/>
  <c r="AD744" i="43" s="1"/>
  <c r="AF744" i="43"/>
  <c r="AF728" i="43"/>
  <c r="AC728" i="43"/>
  <c r="AD728" i="43" s="1"/>
  <c r="AC712" i="43"/>
  <c r="AD712" i="43" s="1"/>
  <c r="AF712" i="43"/>
  <c r="AF696" i="43"/>
  <c r="AC696" i="43"/>
  <c r="AD696" i="43" s="1"/>
  <c r="AF680" i="43"/>
  <c r="AC680" i="43"/>
  <c r="AD680" i="43" s="1"/>
  <c r="AF658" i="43"/>
  <c r="AC658" i="43"/>
  <c r="AD658" i="43" s="1"/>
  <c r="AF637" i="43"/>
  <c r="AC637" i="43"/>
  <c r="AD637" i="43" s="1"/>
  <c r="AC616" i="43"/>
  <c r="AD616" i="43" s="1"/>
  <c r="AF616" i="43"/>
  <c r="AC594" i="43"/>
  <c r="AD594" i="43" s="1"/>
  <c r="AF594" i="43"/>
  <c r="AC573" i="43"/>
  <c r="AD573" i="43" s="1"/>
  <c r="AF573" i="43"/>
  <c r="AF552" i="43"/>
  <c r="AC552" i="43"/>
  <c r="AD552" i="43" s="1"/>
  <c r="AC530" i="43"/>
  <c r="AD530" i="43" s="1"/>
  <c r="AF530" i="43"/>
  <c r="AC506" i="43"/>
  <c r="AD506" i="43" s="1"/>
  <c r="AF506" i="43"/>
  <c r="AF465" i="43"/>
  <c r="AC465" i="43"/>
  <c r="AD465" i="43" s="1"/>
  <c r="AC421" i="43"/>
  <c r="AD421" i="43" s="1"/>
  <c r="AF421" i="43"/>
  <c r="AC378" i="43"/>
  <c r="AD378" i="43" s="1"/>
  <c r="AF378" i="43"/>
  <c r="AF314" i="43"/>
  <c r="AC314" i="43"/>
  <c r="AD314" i="43" s="1"/>
  <c r="AC186" i="43"/>
  <c r="AD186" i="43" s="1"/>
  <c r="AF186" i="43"/>
  <c r="AF58" i="43"/>
  <c r="AC58" i="43"/>
  <c r="AD58" i="43" s="1"/>
  <c r="AF345" i="43"/>
  <c r="AC345" i="43"/>
  <c r="AD345" i="43" s="1"/>
  <c r="AC295" i="43"/>
  <c r="AD295" i="43" s="1"/>
  <c r="AF295" i="43"/>
  <c r="AF231" i="43"/>
  <c r="AC231" i="43"/>
  <c r="AD231" i="43" s="1"/>
  <c r="AF167" i="43"/>
  <c r="AC167" i="43"/>
  <c r="AD167" i="43" s="1"/>
  <c r="AF103" i="43"/>
  <c r="AC103" i="43"/>
  <c r="AD103" i="43" s="1"/>
  <c r="AC39" i="43"/>
  <c r="AD39" i="43" s="1"/>
  <c r="AF39" i="43"/>
  <c r="AC671" i="43"/>
  <c r="AD671" i="43" s="1"/>
  <c r="AF671" i="43"/>
  <c r="AC655" i="43"/>
  <c r="AD655" i="43" s="1"/>
  <c r="AF655" i="43"/>
  <c r="AF639" i="43"/>
  <c r="AC639" i="43"/>
  <c r="AD639" i="43" s="1"/>
  <c r="AF623" i="43"/>
  <c r="AC623" i="43"/>
  <c r="AD623" i="43" s="1"/>
  <c r="AF607" i="43"/>
  <c r="AC607" i="43"/>
  <c r="AD607" i="43" s="1"/>
  <c r="AC591" i="43"/>
  <c r="AD591" i="43" s="1"/>
  <c r="AF591" i="43"/>
  <c r="AC575" i="43"/>
  <c r="AD575" i="43" s="1"/>
  <c r="AF575" i="43"/>
  <c r="AC559" i="43"/>
  <c r="AD559" i="43" s="1"/>
  <c r="AF559" i="43"/>
  <c r="AC543" i="43"/>
  <c r="AD543" i="43" s="1"/>
  <c r="AF543" i="43"/>
  <c r="AC527" i="43"/>
  <c r="AD527" i="43" s="1"/>
  <c r="AF527" i="43"/>
  <c r="AC510" i="43"/>
  <c r="AD510" i="43" s="1"/>
  <c r="AF510" i="43"/>
  <c r="AC478" i="43"/>
  <c r="AD478" i="43" s="1"/>
  <c r="AF478" i="43"/>
  <c r="AC446" i="43"/>
  <c r="AD446" i="43" s="1"/>
  <c r="AF446" i="43"/>
  <c r="AF414" i="43"/>
  <c r="AC414" i="43"/>
  <c r="AD414" i="43" s="1"/>
  <c r="AF382" i="43"/>
  <c r="AC382" i="43"/>
  <c r="AD382" i="43" s="1"/>
  <c r="AC350" i="43"/>
  <c r="AD350" i="43" s="1"/>
  <c r="AF350" i="43"/>
  <c r="AF306" i="43"/>
  <c r="AC306" i="43"/>
  <c r="AD306" i="43" s="1"/>
  <c r="AF242" i="43"/>
  <c r="AC242" i="43"/>
  <c r="AD242" i="43" s="1"/>
  <c r="AF178" i="43"/>
  <c r="AC178" i="43"/>
  <c r="AD178" i="43" s="1"/>
  <c r="AC114" i="43"/>
  <c r="AD114" i="43" s="1"/>
  <c r="AF114" i="43"/>
  <c r="AF50" i="43"/>
  <c r="AC50" i="43"/>
  <c r="AD50" i="43" s="1"/>
  <c r="AC508" i="43"/>
  <c r="AD508" i="43" s="1"/>
  <c r="AF508" i="43"/>
  <c r="AF492" i="43"/>
  <c r="AC492" i="43"/>
  <c r="AD492" i="43" s="1"/>
  <c r="AC476" i="43"/>
  <c r="AD476" i="43" s="1"/>
  <c r="AF476" i="43"/>
  <c r="AF460" i="43"/>
  <c r="AC460" i="43"/>
  <c r="AD460" i="43" s="1"/>
  <c r="AC444" i="43"/>
  <c r="AD444" i="43" s="1"/>
  <c r="AF444" i="43"/>
  <c r="AC428" i="43"/>
  <c r="AD428" i="43" s="1"/>
  <c r="AF428" i="43"/>
  <c r="AC412" i="43"/>
  <c r="AD412" i="43" s="1"/>
  <c r="AF412" i="43"/>
  <c r="AC396" i="43"/>
  <c r="AD396" i="43" s="1"/>
  <c r="AF396" i="43"/>
  <c r="AF380" i="43"/>
  <c r="AC380" i="43"/>
  <c r="AD380" i="43" s="1"/>
  <c r="AC364" i="43"/>
  <c r="AD364" i="43" s="1"/>
  <c r="AF364" i="43"/>
  <c r="AC348" i="43"/>
  <c r="AD348" i="43" s="1"/>
  <c r="AF348" i="43"/>
  <c r="AC329" i="43"/>
  <c r="AD329" i="43" s="1"/>
  <c r="AF329" i="43"/>
  <c r="AC302" i="43"/>
  <c r="AD302" i="43" s="1"/>
  <c r="AF302" i="43"/>
  <c r="AC270" i="43"/>
  <c r="AD270" i="43" s="1"/>
  <c r="AF270" i="43"/>
  <c r="AC238" i="43"/>
  <c r="AD238" i="43" s="1"/>
  <c r="AF238" i="43"/>
  <c r="AF206" i="43"/>
  <c r="AC206" i="43"/>
  <c r="AD206" i="43" s="1"/>
  <c r="AC174" i="43"/>
  <c r="AD174" i="43" s="1"/>
  <c r="AF174" i="43"/>
  <c r="AF142" i="43"/>
  <c r="AC142" i="43"/>
  <c r="AD142" i="43" s="1"/>
  <c r="AC110" i="43"/>
  <c r="AD110" i="43" s="1"/>
  <c r="AF110" i="43"/>
  <c r="AC78" i="43"/>
  <c r="AD78" i="43" s="1"/>
  <c r="AF78" i="43"/>
  <c r="AF46" i="43"/>
  <c r="AC46" i="43"/>
  <c r="AD46" i="43" s="1"/>
  <c r="AF14" i="43"/>
  <c r="AC14" i="43"/>
  <c r="AD14" i="43" s="1"/>
  <c r="AF499" i="43"/>
  <c r="AC499" i="43"/>
  <c r="AD499" i="43" s="1"/>
  <c r="AC483" i="43"/>
  <c r="AD483" i="43" s="1"/>
  <c r="AF483" i="43"/>
  <c r="AF467" i="43"/>
  <c r="AC467" i="43"/>
  <c r="AD467" i="43" s="1"/>
  <c r="AC451" i="43"/>
  <c r="AD451" i="43" s="1"/>
  <c r="AF451" i="43"/>
  <c r="AF435" i="43"/>
  <c r="AC435" i="43"/>
  <c r="AD435" i="43" s="1"/>
  <c r="AF419" i="43"/>
  <c r="AC419" i="43"/>
  <c r="AD419" i="43" s="1"/>
  <c r="AF403" i="43"/>
  <c r="AC403" i="43"/>
  <c r="AD403" i="43" s="1"/>
  <c r="AF387" i="43"/>
  <c r="AC387" i="43"/>
  <c r="AD387" i="43" s="1"/>
  <c r="AF371" i="43"/>
  <c r="AC371" i="43"/>
  <c r="AD371" i="43" s="1"/>
  <c r="AF355" i="43"/>
  <c r="AC355" i="43"/>
  <c r="AD355" i="43" s="1"/>
  <c r="AC338" i="43"/>
  <c r="AD338" i="43" s="1"/>
  <c r="AF338" i="43"/>
  <c r="AF315" i="43"/>
  <c r="AC315" i="43"/>
  <c r="AD315" i="43" s="1"/>
  <c r="AF283" i="43"/>
  <c r="AC283" i="43"/>
  <c r="AD283" i="43" s="1"/>
  <c r="AC251" i="43"/>
  <c r="AD251" i="43" s="1"/>
  <c r="AF251" i="43"/>
  <c r="AC219" i="43"/>
  <c r="AD219" i="43" s="1"/>
  <c r="AF219" i="43"/>
  <c r="AC187" i="43"/>
  <c r="AD187" i="43" s="1"/>
  <c r="AF187" i="43"/>
  <c r="AF155" i="43"/>
  <c r="AC155" i="43"/>
  <c r="AD155" i="43" s="1"/>
  <c r="AC123" i="43"/>
  <c r="AD123" i="43" s="1"/>
  <c r="AF123" i="43"/>
  <c r="AF91" i="43"/>
  <c r="AC91" i="43"/>
  <c r="AD91" i="43" s="1"/>
  <c r="AC59" i="43"/>
  <c r="AD59" i="43" s="1"/>
  <c r="AF59" i="43"/>
  <c r="AC27" i="43"/>
  <c r="AD27" i="43" s="1"/>
  <c r="AF27" i="43"/>
  <c r="AC317" i="43"/>
  <c r="AD317" i="43" s="1"/>
  <c r="AF317" i="43"/>
  <c r="AC301" i="43"/>
  <c r="AD301" i="43" s="1"/>
  <c r="AF301" i="43"/>
  <c r="AC285" i="43"/>
  <c r="AD285" i="43" s="1"/>
  <c r="AF285" i="43"/>
  <c r="AC269" i="43"/>
  <c r="AD269" i="43" s="1"/>
  <c r="AF269" i="43"/>
  <c r="AC253" i="43"/>
  <c r="AD253" i="43" s="1"/>
  <c r="AF253" i="43"/>
  <c r="AC237" i="43"/>
  <c r="AD237" i="43" s="1"/>
  <c r="AF237" i="43"/>
  <c r="AC221" i="43"/>
  <c r="AD221" i="43" s="1"/>
  <c r="AF221" i="43"/>
  <c r="AF205" i="43"/>
  <c r="AC205" i="43"/>
  <c r="AD205" i="43" s="1"/>
  <c r="AF189" i="43"/>
  <c r="AC189" i="43"/>
  <c r="AD189" i="43" s="1"/>
  <c r="AF173" i="43"/>
  <c r="AC173" i="43"/>
  <c r="AD173" i="43" s="1"/>
  <c r="AC157" i="43"/>
  <c r="AD157" i="43" s="1"/>
  <c r="AF157" i="43"/>
  <c r="AF141" i="43"/>
  <c r="AC141" i="43"/>
  <c r="AD141" i="43" s="1"/>
  <c r="AC125" i="43"/>
  <c r="AD125" i="43" s="1"/>
  <c r="AF125" i="43"/>
  <c r="AC109" i="43"/>
  <c r="AD109" i="43" s="1"/>
  <c r="AF109" i="43"/>
  <c r="AC93" i="43"/>
  <c r="AD93" i="43" s="1"/>
  <c r="AF93" i="43"/>
  <c r="AC77" i="43"/>
  <c r="AD77" i="43" s="1"/>
  <c r="AF77" i="43"/>
  <c r="AF61" i="43"/>
  <c r="AC61" i="43"/>
  <c r="AD61" i="43" s="1"/>
  <c r="AF45" i="43"/>
  <c r="AC45" i="43"/>
  <c r="AD45" i="43" s="1"/>
  <c r="AC29" i="43"/>
  <c r="AD29" i="43" s="1"/>
  <c r="AF29" i="43"/>
  <c r="AF13" i="43"/>
  <c r="AC13" i="43"/>
  <c r="AD13" i="43" s="1"/>
  <c r="AF336" i="43"/>
  <c r="AC336" i="43"/>
  <c r="AD336" i="43" s="1"/>
  <c r="AC320" i="43"/>
  <c r="AD320" i="43" s="1"/>
  <c r="AF320" i="43"/>
  <c r="AC304" i="43"/>
  <c r="AD304" i="43" s="1"/>
  <c r="AF304" i="43"/>
  <c r="AC288" i="43"/>
  <c r="AD288" i="43" s="1"/>
  <c r="AF288" i="43"/>
  <c r="AC272" i="43"/>
  <c r="AD272" i="43" s="1"/>
  <c r="AF272" i="43"/>
  <c r="AC256" i="43"/>
  <c r="AD256" i="43" s="1"/>
  <c r="AF256" i="43"/>
  <c r="AC240" i="43"/>
  <c r="AD240" i="43" s="1"/>
  <c r="AF240" i="43"/>
  <c r="AC224" i="43"/>
  <c r="AD224" i="43" s="1"/>
  <c r="AF224" i="43"/>
  <c r="AF208" i="43"/>
  <c r="AC208" i="43"/>
  <c r="AD208" i="43" s="1"/>
  <c r="AF192" i="43"/>
  <c r="AC192" i="43"/>
  <c r="AD192" i="43" s="1"/>
  <c r="AF176" i="43"/>
  <c r="AC176" i="43"/>
  <c r="AD176" i="43" s="1"/>
  <c r="AF160" i="43"/>
  <c r="AC160" i="43"/>
  <c r="AD160" i="43" s="1"/>
  <c r="AC144" i="43"/>
  <c r="AD144" i="43" s="1"/>
  <c r="AF144" i="43"/>
  <c r="AC128" i="43"/>
  <c r="AD128" i="43" s="1"/>
  <c r="AF128" i="43"/>
  <c r="AC112" i="43"/>
  <c r="AD112" i="43" s="1"/>
  <c r="AF112" i="43"/>
  <c r="AC96" i="43"/>
  <c r="AD96" i="43" s="1"/>
  <c r="AF96" i="43"/>
  <c r="AC80" i="43"/>
  <c r="AD80" i="43" s="1"/>
  <c r="AF80" i="43"/>
  <c r="AF64" i="43"/>
  <c r="AC64" i="43"/>
  <c r="AD64" i="43" s="1"/>
  <c r="AF48" i="43"/>
  <c r="AC48" i="43"/>
  <c r="AD48" i="43" s="1"/>
  <c r="AC32" i="43"/>
  <c r="AD32" i="43" s="1"/>
  <c r="AF32" i="43"/>
  <c r="AC16" i="43"/>
  <c r="AD16" i="43" s="1"/>
  <c r="AF16" i="43"/>
  <c r="AC11" i="43"/>
  <c r="AD11" i="43" s="1"/>
  <c r="AF11" i="43"/>
  <c r="AF924" i="43"/>
  <c r="AC924" i="43"/>
  <c r="AD924" i="43" s="1"/>
  <c r="AF830" i="43"/>
  <c r="AC830" i="43"/>
  <c r="AD830" i="43" s="1"/>
  <c r="AC951" i="43"/>
  <c r="AD951" i="43" s="1"/>
  <c r="AF951" i="43"/>
  <c r="AF887" i="43"/>
  <c r="AC887" i="43"/>
  <c r="AD887" i="43" s="1"/>
  <c r="AC844" i="43"/>
  <c r="AD844" i="43" s="1"/>
  <c r="AF844" i="43"/>
  <c r="AF962" i="43"/>
  <c r="AC962" i="43"/>
  <c r="AD962" i="43" s="1"/>
  <c r="AC946" i="43"/>
  <c r="AD946" i="43" s="1"/>
  <c r="AF946" i="43"/>
  <c r="AF898" i="43"/>
  <c r="AC898" i="43"/>
  <c r="AD898" i="43" s="1"/>
  <c r="AC880" i="43"/>
  <c r="AD880" i="43" s="1"/>
  <c r="AF880" i="43"/>
  <c r="AF859" i="43"/>
  <c r="AC859" i="43"/>
  <c r="AD859" i="43" s="1"/>
  <c r="AF799" i="43"/>
  <c r="AC799" i="43"/>
  <c r="AD799" i="43" s="1"/>
  <c r="AF973" i="43"/>
  <c r="AC973" i="43"/>
  <c r="AD973" i="43" s="1"/>
  <c r="AF957" i="43"/>
  <c r="AC957" i="43"/>
  <c r="AD957" i="43" s="1"/>
  <c r="AC925" i="43"/>
  <c r="AD925" i="43" s="1"/>
  <c r="AF925" i="43"/>
  <c r="AF909" i="43"/>
  <c r="AC909" i="43"/>
  <c r="AD909" i="43" s="1"/>
  <c r="AF893" i="43"/>
  <c r="AC893" i="43"/>
  <c r="AD893" i="43" s="1"/>
  <c r="AC874" i="43"/>
  <c r="AD874" i="43" s="1"/>
  <c r="AF874" i="43"/>
  <c r="AF852" i="43"/>
  <c r="AC852" i="43"/>
  <c r="AD852" i="43" s="1"/>
  <c r="AF831" i="43"/>
  <c r="AC831" i="43"/>
  <c r="AD831" i="43" s="1"/>
  <c r="AF791" i="43"/>
  <c r="AC791" i="43"/>
  <c r="AD791" i="43" s="1"/>
  <c r="AF775" i="43"/>
  <c r="AC775" i="43"/>
  <c r="AD775" i="43" s="1"/>
  <c r="AF759" i="43"/>
  <c r="AC759" i="43"/>
  <c r="AD759" i="43" s="1"/>
  <c r="AF743" i="43"/>
  <c r="AC743" i="43"/>
  <c r="AD743" i="43" s="1"/>
  <c r="AF727" i="43"/>
  <c r="AC727" i="43"/>
  <c r="AD727" i="43" s="1"/>
  <c r="AF711" i="43"/>
  <c r="AC711" i="43"/>
  <c r="AD711" i="43" s="1"/>
  <c r="AF657" i="43"/>
  <c r="AC657" i="43"/>
  <c r="AD657" i="43" s="1"/>
  <c r="AC636" i="43"/>
  <c r="AD636" i="43" s="1"/>
  <c r="AF636" i="43"/>
  <c r="AC614" i="43"/>
  <c r="AD614" i="43" s="1"/>
  <c r="AF614" i="43"/>
  <c r="AF593" i="43"/>
  <c r="AC593" i="43"/>
  <c r="AD593" i="43" s="1"/>
  <c r="AC572" i="43"/>
  <c r="AD572" i="43" s="1"/>
  <c r="AF572" i="43"/>
  <c r="AC550" i="43"/>
  <c r="AD550" i="43" s="1"/>
  <c r="AF550" i="43"/>
  <c r="AF529" i="43"/>
  <c r="AC529" i="43"/>
  <c r="AD529" i="43" s="1"/>
  <c r="AC505" i="43"/>
  <c r="AD505" i="43" s="1"/>
  <c r="AF505" i="43"/>
  <c r="AF461" i="43"/>
  <c r="AC461" i="43"/>
  <c r="AD461" i="43" s="1"/>
  <c r="AC418" i="43"/>
  <c r="AD418" i="43" s="1"/>
  <c r="AF418" i="43"/>
  <c r="AC377" i="43"/>
  <c r="AD377" i="43" s="1"/>
  <c r="AF377" i="43"/>
  <c r="AC303" i="43"/>
  <c r="AD303" i="43" s="1"/>
  <c r="AF303" i="43"/>
  <c r="AC175" i="43"/>
  <c r="AD175" i="43" s="1"/>
  <c r="AF175" i="43"/>
  <c r="AF47" i="43"/>
  <c r="AC47" i="43"/>
  <c r="AD47" i="43" s="1"/>
  <c r="AC810" i="43"/>
  <c r="AD810" i="43" s="1"/>
  <c r="AF810" i="43"/>
  <c r="AC794" i="43"/>
  <c r="AD794" i="43" s="1"/>
  <c r="AF794" i="43"/>
  <c r="AC778" i="43"/>
  <c r="AD778" i="43" s="1"/>
  <c r="AF778" i="43"/>
  <c r="AF762" i="43"/>
  <c r="AC762" i="43"/>
  <c r="AD762" i="43" s="1"/>
  <c r="AC746" i="43"/>
  <c r="AD746" i="43" s="1"/>
  <c r="AF746" i="43"/>
  <c r="AF730" i="43"/>
  <c r="AC730" i="43"/>
  <c r="AD730" i="43" s="1"/>
  <c r="AF714" i="43"/>
  <c r="AC714" i="43"/>
  <c r="AD714" i="43" s="1"/>
  <c r="AF698" i="43"/>
  <c r="AC698" i="43"/>
  <c r="AD698" i="43" s="1"/>
  <c r="AF682" i="43"/>
  <c r="AC682" i="43"/>
  <c r="AD682" i="43" s="1"/>
  <c r="AF661" i="43"/>
  <c r="AC661" i="43"/>
  <c r="AD661" i="43" s="1"/>
  <c r="AC640" i="43"/>
  <c r="AD640" i="43" s="1"/>
  <c r="AF640" i="43"/>
  <c r="AC618" i="43"/>
  <c r="AD618" i="43" s="1"/>
  <c r="AF618" i="43"/>
  <c r="AF597" i="43"/>
  <c r="AC597" i="43"/>
  <c r="AD597" i="43" s="1"/>
  <c r="AF576" i="43"/>
  <c r="AC576" i="43"/>
  <c r="AD576" i="43" s="1"/>
  <c r="AC554" i="43"/>
  <c r="AD554" i="43" s="1"/>
  <c r="AF554" i="43"/>
  <c r="AC533" i="43"/>
  <c r="AD533" i="43" s="1"/>
  <c r="AF533" i="43"/>
  <c r="AF512" i="43"/>
  <c r="AC512" i="43"/>
  <c r="AD512" i="43" s="1"/>
  <c r="AF469" i="43"/>
  <c r="AC469" i="43"/>
  <c r="AD469" i="43" s="1"/>
  <c r="AC426" i="43"/>
  <c r="AD426" i="43" s="1"/>
  <c r="AF426" i="43"/>
  <c r="AC385" i="43"/>
  <c r="AD385" i="43" s="1"/>
  <c r="AF385" i="43"/>
  <c r="AC326" i="43"/>
  <c r="AD326" i="43" s="1"/>
  <c r="AF326" i="43"/>
  <c r="AC202" i="43"/>
  <c r="AD202" i="43" s="1"/>
  <c r="AF202" i="43"/>
  <c r="AF74" i="43"/>
  <c r="AC74" i="43"/>
  <c r="AD74" i="43" s="1"/>
  <c r="AC877" i="43"/>
  <c r="AD877" i="43" s="1"/>
  <c r="AF877" i="43"/>
  <c r="AF861" i="43"/>
  <c r="AC861" i="43"/>
  <c r="AD861" i="43" s="1"/>
  <c r="AC845" i="43"/>
  <c r="AD845" i="43" s="1"/>
  <c r="AF845" i="43"/>
  <c r="AF829" i="43"/>
  <c r="AC829" i="43"/>
  <c r="AD829" i="43" s="1"/>
  <c r="AC813" i="43"/>
  <c r="AD813" i="43" s="1"/>
  <c r="AF813" i="43"/>
  <c r="AF797" i="43"/>
  <c r="AC797" i="43"/>
  <c r="AD797" i="43" s="1"/>
  <c r="AF781" i="43"/>
  <c r="AC781" i="43"/>
  <c r="AD781" i="43" s="1"/>
  <c r="AC765" i="43"/>
  <c r="AD765" i="43" s="1"/>
  <c r="AF765" i="43"/>
  <c r="AF749" i="43"/>
  <c r="AC749" i="43"/>
  <c r="AD749" i="43" s="1"/>
  <c r="AC733" i="43"/>
  <c r="AD733" i="43" s="1"/>
  <c r="AF733" i="43"/>
  <c r="AC717" i="43"/>
  <c r="AD717" i="43" s="1"/>
  <c r="AF717" i="43"/>
  <c r="AC701" i="43"/>
  <c r="AD701" i="43" s="1"/>
  <c r="AF701" i="43"/>
  <c r="AC685" i="43"/>
  <c r="AD685" i="43" s="1"/>
  <c r="AF685" i="43"/>
  <c r="AC665" i="43"/>
  <c r="AD665" i="43" s="1"/>
  <c r="AF665" i="43"/>
  <c r="AC644" i="43"/>
  <c r="AD644" i="43" s="1"/>
  <c r="AF644" i="43"/>
  <c r="AC622" i="43"/>
  <c r="AD622" i="43" s="1"/>
  <c r="AF622" i="43"/>
  <c r="AF601" i="43"/>
  <c r="AC601" i="43"/>
  <c r="AD601" i="43" s="1"/>
  <c r="AF580" i="43"/>
  <c r="AC580" i="43"/>
  <c r="AD580" i="43" s="1"/>
  <c r="AF558" i="43"/>
  <c r="AC558" i="43"/>
  <c r="AD558" i="43" s="1"/>
  <c r="AF537" i="43"/>
  <c r="AC537" i="43"/>
  <c r="AD537" i="43" s="1"/>
  <c r="AF516" i="43"/>
  <c r="AC516" i="43"/>
  <c r="AD516" i="43" s="1"/>
  <c r="AF477" i="43"/>
  <c r="AC477" i="43"/>
  <c r="AD477" i="43" s="1"/>
  <c r="AC434" i="43"/>
  <c r="AD434" i="43" s="1"/>
  <c r="AF434" i="43"/>
  <c r="AF393" i="43"/>
  <c r="AC393" i="43"/>
  <c r="AD393" i="43" s="1"/>
  <c r="AC341" i="43"/>
  <c r="AD341" i="43" s="1"/>
  <c r="AF341" i="43"/>
  <c r="AC223" i="43"/>
  <c r="AD223" i="43" s="1"/>
  <c r="AF223" i="43"/>
  <c r="AC95" i="43"/>
  <c r="AD95" i="43" s="1"/>
  <c r="AF95" i="43"/>
  <c r="AF820" i="43"/>
  <c r="AC820" i="43"/>
  <c r="AD820" i="43" s="1"/>
  <c r="AF804" i="43"/>
  <c r="AC804" i="43"/>
  <c r="AD804" i="43" s="1"/>
  <c r="AF788" i="43"/>
  <c r="AC788" i="43"/>
  <c r="AD788" i="43" s="1"/>
  <c r="AF772" i="43"/>
  <c r="AC772" i="43"/>
  <c r="AD772" i="43" s="1"/>
  <c r="AF756" i="43"/>
  <c r="AC756" i="43"/>
  <c r="AD756" i="43" s="1"/>
  <c r="AF740" i="43"/>
  <c r="AC740" i="43"/>
  <c r="AD740" i="43" s="1"/>
  <c r="AF724" i="43"/>
  <c r="AC724" i="43"/>
  <c r="AD724" i="43" s="1"/>
  <c r="AF708" i="43"/>
  <c r="AC708" i="43"/>
  <c r="AD708" i="43" s="1"/>
  <c r="AF692" i="43"/>
  <c r="AC692" i="43"/>
  <c r="AD692" i="43" s="1"/>
  <c r="AC674" i="43"/>
  <c r="AD674" i="43" s="1"/>
  <c r="AF674" i="43"/>
  <c r="AF653" i="43"/>
  <c r="AC653" i="43"/>
  <c r="AD653" i="43" s="1"/>
  <c r="AC632" i="43"/>
  <c r="AD632" i="43" s="1"/>
  <c r="AF632" i="43"/>
  <c r="AC610" i="43"/>
  <c r="AD610" i="43" s="1"/>
  <c r="AF610" i="43"/>
  <c r="AF589" i="43"/>
  <c r="AC589" i="43"/>
  <c r="AD589" i="43" s="1"/>
  <c r="AC568" i="43"/>
  <c r="AD568" i="43" s="1"/>
  <c r="AF568" i="43"/>
  <c r="AC546" i="43"/>
  <c r="AD546" i="43" s="1"/>
  <c r="AF546" i="43"/>
  <c r="AF525" i="43"/>
  <c r="AC525" i="43"/>
  <c r="AD525" i="43" s="1"/>
  <c r="AF497" i="43"/>
  <c r="AC497" i="43"/>
  <c r="AD497" i="43" s="1"/>
  <c r="AC453" i="43"/>
  <c r="AD453" i="43" s="1"/>
  <c r="AF453" i="43"/>
  <c r="AC410" i="43"/>
  <c r="AD410" i="43" s="1"/>
  <c r="AF410" i="43"/>
  <c r="AF369" i="43"/>
  <c r="AC369" i="43"/>
  <c r="AD369" i="43" s="1"/>
  <c r="AF282" i="43"/>
  <c r="AC282" i="43"/>
  <c r="AD282" i="43" s="1"/>
  <c r="AF154" i="43"/>
  <c r="AC154" i="43"/>
  <c r="AD154" i="43" s="1"/>
  <c r="AC26" i="43"/>
  <c r="AD26" i="43" s="1"/>
  <c r="AF26" i="43"/>
  <c r="AF335" i="43"/>
  <c r="AC335" i="43"/>
  <c r="AD335" i="43" s="1"/>
  <c r="AC279" i="43"/>
  <c r="AD279" i="43" s="1"/>
  <c r="AF279" i="43"/>
  <c r="AC215" i="43"/>
  <c r="AD215" i="43" s="1"/>
  <c r="AF215" i="43"/>
  <c r="AF151" i="43"/>
  <c r="AC151" i="43"/>
  <c r="AD151" i="43" s="1"/>
  <c r="AF87" i="43"/>
  <c r="AC87" i="43"/>
  <c r="AD87" i="43" s="1"/>
  <c r="AC23" i="43"/>
  <c r="AD23" i="43" s="1"/>
  <c r="AF23" i="43"/>
  <c r="AF667" i="43"/>
  <c r="AC667" i="43"/>
  <c r="AD667" i="43" s="1"/>
  <c r="AF651" i="43"/>
  <c r="AC651" i="43"/>
  <c r="AD651" i="43" s="1"/>
  <c r="AC635" i="43"/>
  <c r="AD635" i="43" s="1"/>
  <c r="AF635" i="43"/>
  <c r="AC619" i="43"/>
  <c r="AD619" i="43" s="1"/>
  <c r="AF619" i="43"/>
  <c r="AC603" i="43"/>
  <c r="AD603" i="43" s="1"/>
  <c r="AF603" i="43"/>
  <c r="AC587" i="43"/>
  <c r="AD587" i="43" s="1"/>
  <c r="AF587" i="43"/>
  <c r="AC571" i="43"/>
  <c r="AD571" i="43" s="1"/>
  <c r="AF571" i="43"/>
  <c r="AF555" i="43"/>
  <c r="AC555" i="43"/>
  <c r="AD555" i="43" s="1"/>
  <c r="AF539" i="43"/>
  <c r="AC539" i="43"/>
  <c r="AD539" i="43" s="1"/>
  <c r="AF523" i="43"/>
  <c r="AC523" i="43"/>
  <c r="AD523" i="43" s="1"/>
  <c r="AC502" i="43"/>
  <c r="AD502" i="43" s="1"/>
  <c r="AF502" i="43"/>
  <c r="AF470" i="43"/>
  <c r="AC470" i="43"/>
  <c r="AD470" i="43" s="1"/>
  <c r="AF438" i="43"/>
  <c r="AC438" i="43"/>
  <c r="AD438" i="43" s="1"/>
  <c r="AC406" i="43"/>
  <c r="AD406" i="43" s="1"/>
  <c r="AF406" i="43"/>
  <c r="AF374" i="43"/>
  <c r="AC374" i="43"/>
  <c r="AD374" i="43" s="1"/>
  <c r="AC342" i="43"/>
  <c r="AD342" i="43" s="1"/>
  <c r="AF342" i="43"/>
  <c r="AF290" i="43"/>
  <c r="AC290" i="43"/>
  <c r="AD290" i="43" s="1"/>
  <c r="AF226" i="43"/>
  <c r="AC226" i="43"/>
  <c r="AD226" i="43" s="1"/>
  <c r="AF162" i="43"/>
  <c r="AC162" i="43"/>
  <c r="AD162" i="43" s="1"/>
  <c r="AC98" i="43"/>
  <c r="AD98" i="43" s="1"/>
  <c r="AF98" i="43"/>
  <c r="AF34" i="43"/>
  <c r="AC34" i="43"/>
  <c r="AD34" i="43" s="1"/>
  <c r="AC504" i="43"/>
  <c r="AD504" i="43" s="1"/>
  <c r="AF504" i="43"/>
  <c r="AF488" i="43"/>
  <c r="AC488" i="43"/>
  <c r="AD488" i="43" s="1"/>
  <c r="AC472" i="43"/>
  <c r="AD472" i="43" s="1"/>
  <c r="AF472" i="43"/>
  <c r="AF456" i="43"/>
  <c r="AC456" i="43"/>
  <c r="AD456" i="43" s="1"/>
  <c r="AC440" i="43"/>
  <c r="AD440" i="43" s="1"/>
  <c r="AF440" i="43"/>
  <c r="AF424" i="43"/>
  <c r="AC424" i="43"/>
  <c r="AD424" i="43" s="1"/>
  <c r="AF408" i="43"/>
  <c r="AC408" i="43"/>
  <c r="AD408" i="43" s="1"/>
  <c r="AF392" i="43"/>
  <c r="AC392" i="43"/>
  <c r="AD392" i="43" s="1"/>
  <c r="AC376" i="43"/>
  <c r="AD376" i="43" s="1"/>
  <c r="AF376" i="43"/>
  <c r="AC360" i="43"/>
  <c r="AD360" i="43" s="1"/>
  <c r="AF360" i="43"/>
  <c r="AC344" i="43"/>
  <c r="AD344" i="43" s="1"/>
  <c r="AF344" i="43"/>
  <c r="AF323" i="43"/>
  <c r="AC323" i="43"/>
  <c r="AD323" i="43" s="1"/>
  <c r="AC294" i="43"/>
  <c r="AD294" i="43" s="1"/>
  <c r="AF294" i="43"/>
  <c r="AC262" i="43"/>
  <c r="AD262" i="43" s="1"/>
  <c r="AF262" i="43"/>
  <c r="AF230" i="43"/>
  <c r="AC230" i="43"/>
  <c r="AD230" i="43" s="1"/>
  <c r="AC198" i="43"/>
  <c r="AD198" i="43" s="1"/>
  <c r="AF198" i="43"/>
  <c r="AC166" i="43"/>
  <c r="AD166" i="43" s="1"/>
  <c r="AF166" i="43"/>
  <c r="AF134" i="43"/>
  <c r="AC134" i="43"/>
  <c r="AD134" i="43" s="1"/>
  <c r="AF102" i="43"/>
  <c r="AC102" i="43"/>
  <c r="AD102" i="43" s="1"/>
  <c r="AF70" i="43"/>
  <c r="AC70" i="43"/>
  <c r="AD70" i="43" s="1"/>
  <c r="AC38" i="43"/>
  <c r="AD38" i="43" s="1"/>
  <c r="AF38" i="43"/>
  <c r="AC511" i="43"/>
  <c r="AD511" i="43" s="1"/>
  <c r="AF511" i="43"/>
  <c r="AC495" i="43"/>
  <c r="AD495" i="43" s="1"/>
  <c r="AF495" i="43"/>
  <c r="AC479" i="43"/>
  <c r="AD479" i="43" s="1"/>
  <c r="AF479" i="43"/>
  <c r="AF463" i="43"/>
  <c r="AC463" i="43"/>
  <c r="AD463" i="43" s="1"/>
  <c r="AC447" i="43"/>
  <c r="AD447" i="43" s="1"/>
  <c r="AF447" i="43"/>
  <c r="AC431" i="43"/>
  <c r="AD431" i="43" s="1"/>
  <c r="AF431" i="43"/>
  <c r="AC415" i="43"/>
  <c r="AD415" i="43" s="1"/>
  <c r="AF415" i="43"/>
  <c r="AC399" i="43"/>
  <c r="AD399" i="43" s="1"/>
  <c r="AF399" i="43"/>
  <c r="AC383" i="43"/>
  <c r="AD383" i="43" s="1"/>
  <c r="AF383" i="43"/>
  <c r="AF367" i="43"/>
  <c r="AC367" i="43"/>
  <c r="AD367" i="43" s="1"/>
  <c r="AF351" i="43"/>
  <c r="AC351" i="43"/>
  <c r="AD351" i="43" s="1"/>
  <c r="AF333" i="43"/>
  <c r="AC333" i="43"/>
  <c r="AD333" i="43" s="1"/>
  <c r="AF307" i="43"/>
  <c r="AC307" i="43"/>
  <c r="AD307" i="43" s="1"/>
  <c r="AF275" i="43"/>
  <c r="AC275" i="43"/>
  <c r="AD275" i="43" s="1"/>
  <c r="AF243" i="43"/>
  <c r="AC243" i="43"/>
  <c r="AD243" i="43" s="1"/>
  <c r="AF211" i="43"/>
  <c r="AC211" i="43"/>
  <c r="AD211" i="43" s="1"/>
  <c r="AF179" i="43"/>
  <c r="AC179" i="43"/>
  <c r="AD179" i="43" s="1"/>
  <c r="AC147" i="43"/>
  <c r="AD147" i="43" s="1"/>
  <c r="AF147" i="43"/>
  <c r="AC115" i="43"/>
  <c r="AD115" i="43" s="1"/>
  <c r="AF115" i="43"/>
  <c r="AC83" i="43"/>
  <c r="AD83" i="43" s="1"/>
  <c r="AF83" i="43"/>
  <c r="AC51" i="43"/>
  <c r="AD51" i="43" s="1"/>
  <c r="AF51" i="43"/>
  <c r="AC19" i="43"/>
  <c r="AD19" i="43" s="1"/>
  <c r="AF19" i="43"/>
  <c r="AF313" i="43"/>
  <c r="AC313" i="43"/>
  <c r="AD313" i="43" s="1"/>
  <c r="AF297" i="43"/>
  <c r="AC297" i="43"/>
  <c r="AD297" i="43" s="1"/>
  <c r="AF281" i="43"/>
  <c r="AC281" i="43"/>
  <c r="AD281" i="43" s="1"/>
  <c r="AF265" i="43"/>
  <c r="AC265" i="43"/>
  <c r="AD265" i="43" s="1"/>
  <c r="AC249" i="43"/>
  <c r="AD249" i="43" s="1"/>
  <c r="AF249" i="43"/>
  <c r="AC233" i="43"/>
  <c r="AD233" i="43" s="1"/>
  <c r="AF233" i="43"/>
  <c r="AC217" i="43"/>
  <c r="AD217" i="43" s="1"/>
  <c r="AF217" i="43"/>
  <c r="AC201" i="43"/>
  <c r="AD201" i="43" s="1"/>
  <c r="AF201" i="43"/>
  <c r="AC185" i="43"/>
  <c r="AD185" i="43" s="1"/>
  <c r="AF185" i="43"/>
  <c r="AF169" i="43"/>
  <c r="AC169" i="43"/>
  <c r="AD169" i="43" s="1"/>
  <c r="AC153" i="43"/>
  <c r="AD153" i="43" s="1"/>
  <c r="AF153" i="43"/>
  <c r="AF137" i="43"/>
  <c r="AC137" i="43"/>
  <c r="AD137" i="43" s="1"/>
  <c r="AC121" i="43"/>
  <c r="AD121" i="43" s="1"/>
  <c r="AF121" i="43"/>
  <c r="AC105" i="43"/>
  <c r="AD105" i="43" s="1"/>
  <c r="AF105" i="43"/>
  <c r="AC89" i="43"/>
  <c r="AD89" i="43" s="1"/>
  <c r="AF89" i="43"/>
  <c r="AC73" i="43"/>
  <c r="AD73" i="43" s="1"/>
  <c r="AF73" i="43"/>
  <c r="AF57" i="43"/>
  <c r="AC57" i="43"/>
  <c r="AD57" i="43" s="1"/>
  <c r="AC41" i="43"/>
  <c r="AD41" i="43" s="1"/>
  <c r="AF41" i="43"/>
  <c r="AC25" i="43"/>
  <c r="AD25" i="43" s="1"/>
  <c r="AF25" i="43"/>
  <c r="AC9" i="43"/>
  <c r="AD9" i="43" s="1"/>
  <c r="AF9" i="43"/>
  <c r="AF332" i="43"/>
  <c r="AC332" i="43"/>
  <c r="AD332" i="43" s="1"/>
  <c r="AC316" i="43"/>
  <c r="AD316" i="43" s="1"/>
  <c r="AF316" i="43"/>
  <c r="AC300" i="43"/>
  <c r="AD300" i="43" s="1"/>
  <c r="AF300" i="43"/>
  <c r="AC284" i="43"/>
  <c r="AD284" i="43" s="1"/>
  <c r="AF284" i="43"/>
  <c r="AC268" i="43"/>
  <c r="AD268" i="43" s="1"/>
  <c r="AF268" i="43"/>
  <c r="AC252" i="43"/>
  <c r="AD252" i="43" s="1"/>
  <c r="AF252" i="43"/>
  <c r="AC236" i="43"/>
  <c r="AD236" i="43" s="1"/>
  <c r="AF236" i="43"/>
  <c r="AC220" i="43"/>
  <c r="AD220" i="43" s="1"/>
  <c r="AF220" i="43"/>
  <c r="AF204" i="43"/>
  <c r="AC204" i="43"/>
  <c r="AD204" i="43" s="1"/>
  <c r="AF188" i="43"/>
  <c r="AC188" i="43"/>
  <c r="AD188" i="43" s="1"/>
  <c r="AF172" i="43"/>
  <c r="AC172" i="43"/>
  <c r="AD172" i="43" s="1"/>
  <c r="AF156" i="43"/>
  <c r="AC156" i="43"/>
  <c r="AD156" i="43" s="1"/>
  <c r="AF140" i="43"/>
  <c r="AC140" i="43"/>
  <c r="AD140" i="43" s="1"/>
  <c r="AC124" i="43"/>
  <c r="AD124" i="43" s="1"/>
  <c r="AF124" i="43"/>
  <c r="AC108" i="43"/>
  <c r="AD108" i="43" s="1"/>
  <c r="AF108" i="43"/>
  <c r="AC92" i="43"/>
  <c r="AD92" i="43" s="1"/>
  <c r="AF92" i="43"/>
  <c r="AC76" i="43"/>
  <c r="AD76" i="43" s="1"/>
  <c r="AF76" i="43"/>
  <c r="AF60" i="43"/>
  <c r="AC60" i="43"/>
  <c r="AD60" i="43" s="1"/>
  <c r="AF44" i="43"/>
  <c r="AC44" i="43"/>
  <c r="AD44" i="43" s="1"/>
  <c r="AC28" i="43"/>
  <c r="AD28" i="43" s="1"/>
  <c r="AF28" i="43"/>
  <c r="AF12" i="43"/>
  <c r="AC12" i="43"/>
  <c r="AD12" i="43" s="1"/>
  <c r="AC7" i="43"/>
  <c r="AD7" i="43" s="1"/>
  <c r="AF7" i="43"/>
  <c r="AC567" i="43"/>
  <c r="AD567" i="43" s="1"/>
  <c r="AF567" i="43"/>
  <c r="AC551" i="43"/>
  <c r="AD551" i="43" s="1"/>
  <c r="AF551" i="43"/>
  <c r="AC535" i="43"/>
  <c r="AD535" i="43" s="1"/>
  <c r="AF535" i="43"/>
  <c r="AF519" i="43"/>
  <c r="AC519" i="43"/>
  <c r="AD519" i="43" s="1"/>
  <c r="AF494" i="43"/>
  <c r="AC494" i="43"/>
  <c r="AD494" i="43" s="1"/>
  <c r="AC462" i="43"/>
  <c r="AD462" i="43" s="1"/>
  <c r="AF462" i="43"/>
  <c r="AC430" i="43"/>
  <c r="AD430" i="43" s="1"/>
  <c r="AF430" i="43"/>
  <c r="AF398" i="43"/>
  <c r="AC398" i="43"/>
  <c r="AD398" i="43" s="1"/>
  <c r="AC366" i="43"/>
  <c r="AD366" i="43" s="1"/>
  <c r="AF366" i="43"/>
  <c r="AF331" i="43"/>
  <c r="AC331" i="43"/>
  <c r="AD331" i="43" s="1"/>
  <c r="AF274" i="43"/>
  <c r="AC274" i="43"/>
  <c r="AD274" i="43" s="1"/>
  <c r="AF210" i="43"/>
  <c r="AC210" i="43"/>
  <c r="AD210" i="43" s="1"/>
  <c r="AC146" i="43"/>
  <c r="AD146" i="43" s="1"/>
  <c r="AF146" i="43"/>
  <c r="AC82" i="43"/>
  <c r="AD82" i="43" s="1"/>
  <c r="AF82" i="43"/>
  <c r="AC18" i="43"/>
  <c r="AD18" i="43" s="1"/>
  <c r="AF18" i="43"/>
  <c r="AC500" i="43"/>
  <c r="AD500" i="43" s="1"/>
  <c r="AF500" i="43"/>
  <c r="AF484" i="43"/>
  <c r="AC484" i="43"/>
  <c r="AD484" i="43" s="1"/>
  <c r="AF468" i="43"/>
  <c r="AC468" i="43"/>
  <c r="AD468" i="43" s="1"/>
  <c r="AC452" i="43"/>
  <c r="AD452" i="43" s="1"/>
  <c r="AF452" i="43"/>
  <c r="AF436" i="43"/>
  <c r="AC436" i="43"/>
  <c r="AD436" i="43" s="1"/>
  <c r="AF420" i="43"/>
  <c r="AC420" i="43"/>
  <c r="AD420" i="43" s="1"/>
  <c r="AF404" i="43"/>
  <c r="AC404" i="43"/>
  <c r="AD404" i="43" s="1"/>
  <c r="AF388" i="43"/>
  <c r="AC388" i="43"/>
  <c r="AD388" i="43" s="1"/>
  <c r="AF372" i="43"/>
  <c r="AC372" i="43"/>
  <c r="AD372" i="43" s="1"/>
  <c r="AF356" i="43"/>
  <c r="AC356" i="43"/>
  <c r="AD356" i="43" s="1"/>
  <c r="AF339" i="43"/>
  <c r="AC339" i="43"/>
  <c r="AD339" i="43" s="1"/>
  <c r="AC318" i="43"/>
  <c r="AD318" i="43" s="1"/>
  <c r="AF318" i="43"/>
  <c r="AC286" i="43"/>
  <c r="AD286" i="43" s="1"/>
  <c r="AF286" i="43"/>
  <c r="AC254" i="43"/>
  <c r="AD254" i="43" s="1"/>
  <c r="AF254" i="43"/>
  <c r="AC222" i="43"/>
  <c r="AD222" i="43" s="1"/>
  <c r="AF222" i="43"/>
  <c r="AF190" i="43"/>
  <c r="AC190" i="43"/>
  <c r="AD190" i="43" s="1"/>
  <c r="AF158" i="43"/>
  <c r="AC158" i="43"/>
  <c r="AD158" i="43" s="1"/>
  <c r="AF126" i="43"/>
  <c r="AC126" i="43"/>
  <c r="AD126" i="43" s="1"/>
  <c r="AC94" i="43"/>
  <c r="AD94" i="43" s="1"/>
  <c r="AF94" i="43"/>
  <c r="AF62" i="43"/>
  <c r="AC62" i="43"/>
  <c r="AD62" i="43" s="1"/>
  <c r="AC30" i="43"/>
  <c r="AD30" i="43" s="1"/>
  <c r="AF30" i="43"/>
  <c r="AC507" i="43"/>
  <c r="AD507" i="43" s="1"/>
  <c r="AF507" i="43"/>
  <c r="AC491" i="43"/>
  <c r="AD491" i="43" s="1"/>
  <c r="AF491" i="43"/>
  <c r="AC475" i="43"/>
  <c r="AD475" i="43" s="1"/>
  <c r="AF475" i="43"/>
  <c r="AF459" i="43"/>
  <c r="AC459" i="43"/>
  <c r="AD459" i="43" s="1"/>
  <c r="AC443" i="43"/>
  <c r="AD443" i="43" s="1"/>
  <c r="AF443" i="43"/>
  <c r="AC427" i="43"/>
  <c r="AD427" i="43" s="1"/>
  <c r="AF427" i="43"/>
  <c r="AC411" i="43"/>
  <c r="AD411" i="43" s="1"/>
  <c r="AF411" i="43"/>
  <c r="AC395" i="43"/>
  <c r="AD395" i="43" s="1"/>
  <c r="AF395" i="43"/>
  <c r="AF379" i="43"/>
  <c r="AC379" i="43"/>
  <c r="AD379" i="43" s="1"/>
  <c r="AC363" i="43"/>
  <c r="AD363" i="43" s="1"/>
  <c r="AF363" i="43"/>
  <c r="AF347" i="43"/>
  <c r="AC347" i="43"/>
  <c r="AD347" i="43" s="1"/>
  <c r="AC327" i="43"/>
  <c r="AD327" i="43" s="1"/>
  <c r="AF327" i="43"/>
  <c r="AF299" i="43"/>
  <c r="AC299" i="43"/>
  <c r="AD299" i="43" s="1"/>
  <c r="AF267" i="43"/>
  <c r="AC267" i="43"/>
  <c r="AD267" i="43" s="1"/>
  <c r="AC235" i="43"/>
  <c r="AD235" i="43" s="1"/>
  <c r="AF235" i="43"/>
  <c r="AC203" i="43"/>
  <c r="AD203" i="43" s="1"/>
  <c r="AF203" i="43"/>
  <c r="AF171" i="43"/>
  <c r="AC171" i="43"/>
  <c r="AD171" i="43" s="1"/>
  <c r="AF139" i="43"/>
  <c r="AC139" i="43"/>
  <c r="AD139" i="43" s="1"/>
  <c r="AF107" i="43"/>
  <c r="AC107" i="43"/>
  <c r="AD107" i="43" s="1"/>
  <c r="AC75" i="43"/>
  <c r="AD75" i="43" s="1"/>
  <c r="AF75" i="43"/>
  <c r="AF43" i="43"/>
  <c r="AC43" i="43"/>
  <c r="AD43" i="43" s="1"/>
  <c r="AC10" i="43"/>
  <c r="AD10" i="43" s="1"/>
  <c r="AF10" i="43"/>
  <c r="AC309" i="43"/>
  <c r="AD309" i="43" s="1"/>
  <c r="AF309" i="43"/>
  <c r="AC293" i="43"/>
  <c r="AD293" i="43" s="1"/>
  <c r="AF293" i="43"/>
  <c r="AC277" i="43"/>
  <c r="AD277" i="43" s="1"/>
  <c r="AF277" i="43"/>
  <c r="AC261" i="43"/>
  <c r="AD261" i="43" s="1"/>
  <c r="AF261" i="43"/>
  <c r="AF245" i="43"/>
  <c r="AC245" i="43"/>
  <c r="AD245" i="43" s="1"/>
  <c r="AF229" i="43"/>
  <c r="AC229" i="43"/>
  <c r="AD229" i="43" s="1"/>
  <c r="AF213" i="43"/>
  <c r="AC213" i="43"/>
  <c r="AD213" i="43" s="1"/>
  <c r="AC197" i="43"/>
  <c r="AD197" i="43" s="1"/>
  <c r="AF197" i="43"/>
  <c r="AF181" i="43"/>
  <c r="AC181" i="43"/>
  <c r="AD181" i="43" s="1"/>
  <c r="AC165" i="43"/>
  <c r="AD165" i="43" s="1"/>
  <c r="AF165" i="43"/>
  <c r="AC149" i="43"/>
  <c r="AD149" i="43" s="1"/>
  <c r="AF149" i="43"/>
  <c r="AF133" i="43"/>
  <c r="AC133" i="43"/>
  <c r="AD133" i="43" s="1"/>
  <c r="AC117" i="43"/>
  <c r="AD117" i="43" s="1"/>
  <c r="AF117" i="43"/>
  <c r="AF101" i="43"/>
  <c r="AC101" i="43"/>
  <c r="AD101" i="43" s="1"/>
  <c r="AF85" i="43"/>
  <c r="AC85" i="43"/>
  <c r="AD85" i="43" s="1"/>
  <c r="AC69" i="43"/>
  <c r="AD69" i="43" s="1"/>
  <c r="AF69" i="43"/>
  <c r="AC53" i="43"/>
  <c r="AD53" i="43" s="1"/>
  <c r="AF53" i="43"/>
  <c r="AC37" i="43"/>
  <c r="AD37" i="43" s="1"/>
  <c r="AF37" i="43"/>
  <c r="AF21" i="43"/>
  <c r="AC21" i="43"/>
  <c r="AD21" i="43" s="1"/>
  <c r="AC5" i="43"/>
  <c r="AD5" i="43" s="1"/>
  <c r="AF5" i="43"/>
  <c r="AC328" i="43"/>
  <c r="AD328" i="43" s="1"/>
  <c r="AF328" i="43"/>
  <c r="AC312" i="43"/>
  <c r="AD312" i="43" s="1"/>
  <c r="AF312" i="43"/>
  <c r="AC296" i="43"/>
  <c r="AD296" i="43" s="1"/>
  <c r="AF296" i="43"/>
  <c r="AC280" i="43"/>
  <c r="AD280" i="43" s="1"/>
  <c r="AF280" i="43"/>
  <c r="AC264" i="43"/>
  <c r="AD264" i="43" s="1"/>
  <c r="AF264" i="43"/>
  <c r="AF248" i="43"/>
  <c r="AC248" i="43"/>
  <c r="AD248" i="43" s="1"/>
  <c r="AF232" i="43"/>
  <c r="AC232" i="43"/>
  <c r="AD232" i="43" s="1"/>
  <c r="AC216" i="43"/>
  <c r="AD216" i="43" s="1"/>
  <c r="AF216" i="43"/>
  <c r="AC200" i="43"/>
  <c r="AD200" i="43" s="1"/>
  <c r="AF200" i="43"/>
  <c r="AF184" i="43"/>
  <c r="AC184" i="43"/>
  <c r="AD184" i="43" s="1"/>
  <c r="AF168" i="43"/>
  <c r="AC168" i="43"/>
  <c r="AD168" i="43" s="1"/>
  <c r="AF152" i="43"/>
  <c r="AC152" i="43"/>
  <c r="AD152" i="43" s="1"/>
  <c r="AF136" i="43"/>
  <c r="AC136" i="43"/>
  <c r="AD136" i="43" s="1"/>
  <c r="AF120" i="43"/>
  <c r="AC120" i="43"/>
  <c r="AD120" i="43" s="1"/>
  <c r="AF104" i="43"/>
  <c r="AC104" i="43"/>
  <c r="AD104" i="43" s="1"/>
  <c r="AF88" i="43"/>
  <c r="AC88" i="43"/>
  <c r="AD88" i="43" s="1"/>
  <c r="AF72" i="43"/>
  <c r="AC72" i="43"/>
  <c r="AD72" i="43" s="1"/>
  <c r="AF56" i="43"/>
  <c r="AC56" i="43"/>
  <c r="AD56" i="43" s="1"/>
  <c r="AC40" i="43"/>
  <c r="AD40" i="43" s="1"/>
  <c r="AF40" i="43"/>
  <c r="AC24" i="43"/>
  <c r="AD24" i="43" s="1"/>
  <c r="AF24" i="43"/>
  <c r="AC8" i="43"/>
  <c r="AD8" i="43" s="1"/>
  <c r="AF8" i="43"/>
  <c r="AF579" i="43"/>
  <c r="AC579" i="43"/>
  <c r="AD579" i="43" s="1"/>
  <c r="AC563" i="43"/>
  <c r="AD563" i="43" s="1"/>
  <c r="AF563" i="43"/>
  <c r="AC547" i="43"/>
  <c r="AD547" i="43" s="1"/>
  <c r="AF547" i="43"/>
  <c r="AC531" i="43"/>
  <c r="AD531" i="43" s="1"/>
  <c r="AF531" i="43"/>
  <c r="AC515" i="43"/>
  <c r="AD515" i="43" s="1"/>
  <c r="AF515" i="43"/>
  <c r="AC486" i="43"/>
  <c r="AD486" i="43" s="1"/>
  <c r="AF486" i="43"/>
  <c r="AC454" i="43"/>
  <c r="AD454" i="43" s="1"/>
  <c r="AF454" i="43"/>
  <c r="AC422" i="43"/>
  <c r="AD422" i="43" s="1"/>
  <c r="AF422" i="43"/>
  <c r="AC390" i="43"/>
  <c r="AD390" i="43" s="1"/>
  <c r="AF390" i="43"/>
  <c r="AF358" i="43"/>
  <c r="AC358" i="43"/>
  <c r="AD358" i="43" s="1"/>
  <c r="AF321" i="43"/>
  <c r="AC321" i="43"/>
  <c r="AD321" i="43" s="1"/>
  <c r="AF258" i="43"/>
  <c r="AC258" i="43"/>
  <c r="AD258" i="43" s="1"/>
  <c r="AF194" i="43"/>
  <c r="AC194" i="43"/>
  <c r="AD194" i="43" s="1"/>
  <c r="AF130" i="43"/>
  <c r="AC130" i="43"/>
  <c r="AD130" i="43" s="1"/>
  <c r="AC66" i="43"/>
  <c r="AD66" i="43" s="1"/>
  <c r="AF66" i="43"/>
  <c r="AC15" i="43"/>
  <c r="AD15" i="43" s="1"/>
  <c r="AF15" i="43"/>
  <c r="AF496" i="43"/>
  <c r="AC496" i="43"/>
  <c r="AD496" i="43" s="1"/>
  <c r="AC480" i="43"/>
  <c r="AD480" i="43" s="1"/>
  <c r="AF480" i="43"/>
  <c r="AF464" i="43"/>
  <c r="AC464" i="43"/>
  <c r="AD464" i="43" s="1"/>
  <c r="AC448" i="43"/>
  <c r="AD448" i="43" s="1"/>
  <c r="AF448" i="43"/>
  <c r="AF432" i="43"/>
  <c r="AC432" i="43"/>
  <c r="AD432" i="43" s="1"/>
  <c r="AC416" i="43"/>
  <c r="AD416" i="43" s="1"/>
  <c r="AF416" i="43"/>
  <c r="AC400" i="43"/>
  <c r="AD400" i="43" s="1"/>
  <c r="AF400" i="43"/>
  <c r="AC384" i="43"/>
  <c r="AD384" i="43" s="1"/>
  <c r="AF384" i="43"/>
  <c r="AF368" i="43"/>
  <c r="AC368" i="43"/>
  <c r="AD368" i="43" s="1"/>
  <c r="AC352" i="43"/>
  <c r="AD352" i="43" s="1"/>
  <c r="AF352" i="43"/>
  <c r="AC334" i="43"/>
  <c r="AD334" i="43" s="1"/>
  <c r="AF334" i="43"/>
  <c r="AC310" i="43"/>
  <c r="AD310" i="43" s="1"/>
  <c r="AF310" i="43"/>
  <c r="AC278" i="43"/>
  <c r="AD278" i="43" s="1"/>
  <c r="AF278" i="43"/>
  <c r="AF246" i="43"/>
  <c r="AC246" i="43"/>
  <c r="AD246" i="43" s="1"/>
  <c r="AC214" i="43"/>
  <c r="AD214" i="43" s="1"/>
  <c r="AF214" i="43"/>
  <c r="AF182" i="43"/>
  <c r="AC182" i="43"/>
  <c r="AD182" i="43" s="1"/>
  <c r="AF150" i="43"/>
  <c r="AC150" i="43"/>
  <c r="AD150" i="43" s="1"/>
  <c r="AC118" i="43"/>
  <c r="AD118" i="43" s="1"/>
  <c r="AF118" i="43"/>
  <c r="AF86" i="43"/>
  <c r="AC86" i="43"/>
  <c r="AD86" i="43" s="1"/>
  <c r="AC54" i="43"/>
  <c r="AD54" i="43" s="1"/>
  <c r="AF54" i="43"/>
  <c r="AF22" i="43"/>
  <c r="AC22" i="43"/>
  <c r="AD22" i="43" s="1"/>
  <c r="AC503" i="43"/>
  <c r="AD503" i="43" s="1"/>
  <c r="AF503" i="43"/>
  <c r="AF487" i="43"/>
  <c r="AC487" i="43"/>
  <c r="AD487" i="43" s="1"/>
  <c r="AC471" i="43"/>
  <c r="AD471" i="43" s="1"/>
  <c r="AF471" i="43"/>
  <c r="AC455" i="43"/>
  <c r="AD455" i="43" s="1"/>
  <c r="AF455" i="43"/>
  <c r="AC439" i="43"/>
  <c r="AD439" i="43" s="1"/>
  <c r="AF439" i="43"/>
  <c r="AC423" i="43"/>
  <c r="AD423" i="43" s="1"/>
  <c r="AF423" i="43"/>
  <c r="AC407" i="43"/>
  <c r="AD407" i="43" s="1"/>
  <c r="AF407" i="43"/>
  <c r="AC391" i="43"/>
  <c r="AD391" i="43" s="1"/>
  <c r="AF391" i="43"/>
  <c r="AC375" i="43"/>
  <c r="AD375" i="43" s="1"/>
  <c r="AF375" i="43"/>
  <c r="AC359" i="43"/>
  <c r="AD359" i="43" s="1"/>
  <c r="AF359" i="43"/>
  <c r="AC343" i="43"/>
  <c r="AD343" i="43" s="1"/>
  <c r="AF343" i="43"/>
  <c r="AF322" i="43"/>
  <c r="AC322" i="43"/>
  <c r="AD322" i="43" s="1"/>
  <c r="AF291" i="43"/>
  <c r="AC291" i="43"/>
  <c r="AD291" i="43" s="1"/>
  <c r="AF259" i="43"/>
  <c r="AC259" i="43"/>
  <c r="AD259" i="43" s="1"/>
  <c r="AF227" i="43"/>
  <c r="AC227" i="43"/>
  <c r="AD227" i="43" s="1"/>
  <c r="AC195" i="43"/>
  <c r="AD195" i="43" s="1"/>
  <c r="AF195" i="43"/>
  <c r="AC163" i="43"/>
  <c r="AD163" i="43" s="1"/>
  <c r="AF163" i="43"/>
  <c r="AF131" i="43"/>
  <c r="AC131" i="43"/>
  <c r="AD131" i="43" s="1"/>
  <c r="AC99" i="43"/>
  <c r="AD99" i="43" s="1"/>
  <c r="AF99" i="43"/>
  <c r="AC67" i="43"/>
  <c r="AD67" i="43" s="1"/>
  <c r="AF67" i="43"/>
  <c r="AF35" i="43"/>
  <c r="AC35" i="43"/>
  <c r="AD35" i="43" s="1"/>
  <c r="AF6" i="43"/>
  <c r="AC6" i="43"/>
  <c r="AD6" i="43" s="1"/>
  <c r="AF305" i="43"/>
  <c r="AC305" i="43"/>
  <c r="AD305" i="43" s="1"/>
  <c r="AF289" i="43"/>
  <c r="AC289" i="43"/>
  <c r="AD289" i="43" s="1"/>
  <c r="AF273" i="43"/>
  <c r="AC273" i="43"/>
  <c r="AD273" i="43" s="1"/>
  <c r="AF257" i="43"/>
  <c r="AC257" i="43"/>
  <c r="AD257" i="43" s="1"/>
  <c r="AC241" i="43"/>
  <c r="AD241" i="43" s="1"/>
  <c r="AF241" i="43"/>
  <c r="AC225" i="43"/>
  <c r="AD225" i="43" s="1"/>
  <c r="AF225" i="43"/>
  <c r="AF209" i="43"/>
  <c r="AC209" i="43"/>
  <c r="AD209" i="43" s="1"/>
  <c r="AC193" i="43"/>
  <c r="AD193" i="43" s="1"/>
  <c r="AF193" i="43"/>
  <c r="AC177" i="43"/>
  <c r="AD177" i="43" s="1"/>
  <c r="AF177" i="43"/>
  <c r="AF161" i="43"/>
  <c r="AC161" i="43"/>
  <c r="AD161" i="43" s="1"/>
  <c r="AF145" i="43"/>
  <c r="AC145" i="43"/>
  <c r="AD145" i="43" s="1"/>
  <c r="AC129" i="43"/>
  <c r="AD129" i="43" s="1"/>
  <c r="AF129" i="43"/>
  <c r="AC113" i="43"/>
  <c r="AD113" i="43" s="1"/>
  <c r="AF113" i="43"/>
  <c r="AC97" i="43"/>
  <c r="AD97" i="43" s="1"/>
  <c r="AF97" i="43"/>
  <c r="AC81" i="43"/>
  <c r="AD81" i="43" s="1"/>
  <c r="AF81" i="43"/>
  <c r="AC65" i="43"/>
  <c r="AD65" i="43" s="1"/>
  <c r="AF65" i="43"/>
  <c r="AF49" i="43"/>
  <c r="AC49" i="43"/>
  <c r="AD49" i="43" s="1"/>
  <c r="AC33" i="43"/>
  <c r="AD33" i="43" s="1"/>
  <c r="AF33" i="43"/>
  <c r="AC17" i="43"/>
  <c r="AD17" i="43" s="1"/>
  <c r="AF17" i="43"/>
  <c r="AC340" i="43"/>
  <c r="AD340" i="43" s="1"/>
  <c r="AF340" i="43"/>
  <c r="AF324" i="43"/>
  <c r="AC324" i="43"/>
  <c r="AD324" i="43" s="1"/>
  <c r="AC308" i="43"/>
  <c r="AD308" i="43" s="1"/>
  <c r="AF308" i="43"/>
  <c r="AC292" i="43"/>
  <c r="AD292" i="43" s="1"/>
  <c r="AF292" i="43"/>
  <c r="AC276" i="43"/>
  <c r="AD276" i="43" s="1"/>
  <c r="AF276" i="43"/>
  <c r="AC260" i="43"/>
  <c r="AD260" i="43" s="1"/>
  <c r="AF260" i="43"/>
  <c r="AC244" i="43"/>
  <c r="AD244" i="43" s="1"/>
  <c r="AF244" i="43"/>
  <c r="AC228" i="43"/>
  <c r="AD228" i="43" s="1"/>
  <c r="AF228" i="43"/>
  <c r="AF212" i="43"/>
  <c r="AC212" i="43"/>
  <c r="AD212" i="43" s="1"/>
  <c r="AC196" i="43"/>
  <c r="AD196" i="43" s="1"/>
  <c r="AF196" i="43"/>
  <c r="AF180" i="43"/>
  <c r="AC180" i="43"/>
  <c r="AD180" i="43" s="1"/>
  <c r="AC164" i="43"/>
  <c r="AD164" i="43" s="1"/>
  <c r="AF164" i="43"/>
  <c r="AC148" i="43"/>
  <c r="AD148" i="43" s="1"/>
  <c r="AF148" i="43"/>
  <c r="AF132" i="43"/>
  <c r="AC132" i="43"/>
  <c r="AD132" i="43" s="1"/>
  <c r="AC116" i="43"/>
  <c r="AD116" i="43" s="1"/>
  <c r="AF116" i="43"/>
  <c r="AC100" i="43"/>
  <c r="AD100" i="43" s="1"/>
  <c r="AF100" i="43"/>
  <c r="AF84" i="43"/>
  <c r="AC84" i="43"/>
  <c r="AD84" i="43" s="1"/>
  <c r="AC68" i="43"/>
  <c r="AD68" i="43" s="1"/>
  <c r="AF68" i="43"/>
  <c r="AC52" i="43"/>
  <c r="AD52" i="43" s="1"/>
  <c r="AF52" i="43"/>
  <c r="AF36" i="43"/>
  <c r="AC36" i="43"/>
  <c r="AD36" i="43" s="1"/>
  <c r="AF20" i="43"/>
  <c r="AC20" i="43"/>
  <c r="AD20" i="43" s="1"/>
  <c r="AC4" i="43"/>
  <c r="AD4" i="43" s="1"/>
  <c r="AF4" i="43"/>
  <c r="AE84" i="43" l="1"/>
  <c r="AG84" i="43"/>
  <c r="AE212" i="43"/>
  <c r="AG212" i="43"/>
  <c r="AE257" i="43"/>
  <c r="AG257" i="43"/>
  <c r="AG131" i="43"/>
  <c r="AE131" i="43"/>
  <c r="AH131" i="43" s="1"/>
  <c r="AG22" i="43"/>
  <c r="AE22" i="43"/>
  <c r="AG432" i="43"/>
  <c r="AE432" i="43"/>
  <c r="AH432" i="43" s="1"/>
  <c r="AE88" i="43"/>
  <c r="AG88" i="43"/>
  <c r="AE148" i="43"/>
  <c r="AG148" i="43"/>
  <c r="AH148" i="43" s="1"/>
  <c r="AE276" i="43"/>
  <c r="AG276" i="43"/>
  <c r="AG340" i="43"/>
  <c r="AE340" i="43"/>
  <c r="AH340" i="43" s="1"/>
  <c r="AG65" i="43"/>
  <c r="AE65" i="43"/>
  <c r="AE36" i="43"/>
  <c r="AG36" i="43"/>
  <c r="AE132" i="43"/>
  <c r="AG132" i="43"/>
  <c r="AG324" i="43"/>
  <c r="AE324" i="43"/>
  <c r="AH324" i="43" s="1"/>
  <c r="AG49" i="43"/>
  <c r="AE49" i="43"/>
  <c r="AG145" i="43"/>
  <c r="AE145" i="43"/>
  <c r="AH145" i="43" s="1"/>
  <c r="AE209" i="43"/>
  <c r="AG209" i="43"/>
  <c r="AE273" i="43"/>
  <c r="AG273" i="43"/>
  <c r="AH273" i="43" s="1"/>
  <c r="AE305" i="43"/>
  <c r="AG305" i="43"/>
  <c r="AE35" i="43"/>
  <c r="AG35" i="43"/>
  <c r="AH35" i="43" s="1"/>
  <c r="AE227" i="43"/>
  <c r="AG227" i="43"/>
  <c r="AG291" i="43"/>
  <c r="AE291" i="43"/>
  <c r="AH291" i="43" s="1"/>
  <c r="AE182" i="43"/>
  <c r="AG182" i="43"/>
  <c r="AG246" i="43"/>
  <c r="AE246" i="43"/>
  <c r="AH246" i="43" s="1"/>
  <c r="AG130" i="43"/>
  <c r="AE130" i="43"/>
  <c r="AE258" i="43"/>
  <c r="AG258" i="43"/>
  <c r="AE358" i="43"/>
  <c r="AG358" i="43"/>
  <c r="AE72" i="43"/>
  <c r="AG72" i="43"/>
  <c r="AG104" i="43"/>
  <c r="AE104" i="43"/>
  <c r="AE136" i="43"/>
  <c r="AG136" i="43"/>
  <c r="AG168" i="43"/>
  <c r="AE168" i="43"/>
  <c r="AE232" i="43"/>
  <c r="AG232" i="43"/>
  <c r="AG21" i="43"/>
  <c r="AE21" i="43"/>
  <c r="AE85" i="43"/>
  <c r="AG85" i="43"/>
  <c r="AE181" i="43"/>
  <c r="AG181" i="43"/>
  <c r="AE213" i="43"/>
  <c r="AG213" i="43"/>
  <c r="AG245" i="43"/>
  <c r="AE245" i="43"/>
  <c r="AE43" i="43"/>
  <c r="AG43" i="43"/>
  <c r="AG107" i="43"/>
  <c r="AE107" i="43"/>
  <c r="AG171" i="43"/>
  <c r="AE171" i="43"/>
  <c r="AH171" i="43" s="1"/>
  <c r="AG299" i="43"/>
  <c r="AE299" i="43"/>
  <c r="AG347" i="43"/>
  <c r="AE347" i="43"/>
  <c r="AH347" i="43" s="1"/>
  <c r="AE379" i="43"/>
  <c r="AG379" i="43"/>
  <c r="AG62" i="43"/>
  <c r="AE62" i="43"/>
  <c r="AH62" i="43" s="1"/>
  <c r="AG126" i="43"/>
  <c r="AE126" i="43"/>
  <c r="AE190" i="43"/>
  <c r="AG190" i="43"/>
  <c r="AH190" i="43" s="1"/>
  <c r="AE356" i="43"/>
  <c r="AG356" i="43"/>
  <c r="AG388" i="43"/>
  <c r="AE388" i="43"/>
  <c r="AH388" i="43" s="1"/>
  <c r="AG420" i="43"/>
  <c r="AE420" i="43"/>
  <c r="AG484" i="43"/>
  <c r="AE484" i="43"/>
  <c r="AH484" i="43" s="1"/>
  <c r="AE274" i="43"/>
  <c r="AG274" i="43"/>
  <c r="AE494" i="43"/>
  <c r="AG494" i="43"/>
  <c r="AE12" i="43"/>
  <c r="AG12" i="43"/>
  <c r="AE44" i="43"/>
  <c r="AG44" i="43"/>
  <c r="AE140" i="43"/>
  <c r="AG140" i="43"/>
  <c r="AG172" i="43"/>
  <c r="AE172" i="43"/>
  <c r="AH172" i="43" s="1"/>
  <c r="AG204" i="43"/>
  <c r="AE204" i="43"/>
  <c r="AG332" i="43"/>
  <c r="AE332" i="43"/>
  <c r="AH332" i="43" s="1"/>
  <c r="AG57" i="43"/>
  <c r="AE57" i="43"/>
  <c r="AE281" i="43"/>
  <c r="AG281" i="43"/>
  <c r="AE313" i="43"/>
  <c r="AG313" i="43"/>
  <c r="AG179" i="43"/>
  <c r="AE179" i="43"/>
  <c r="AH179" i="43" s="1"/>
  <c r="AE243" i="43"/>
  <c r="AG243" i="43"/>
  <c r="AG307" i="43"/>
  <c r="AE307" i="43"/>
  <c r="AH307" i="43" s="1"/>
  <c r="AG351" i="43"/>
  <c r="AE351" i="43"/>
  <c r="AG70" i="43"/>
  <c r="AE70" i="43"/>
  <c r="AH70" i="43" s="1"/>
  <c r="AG134" i="43"/>
  <c r="AE134" i="43"/>
  <c r="AG323" i="43"/>
  <c r="AE323" i="43"/>
  <c r="AH323" i="43" s="1"/>
  <c r="AG392" i="43"/>
  <c r="AE392" i="43"/>
  <c r="AG424" i="43"/>
  <c r="AE424" i="43"/>
  <c r="AH424" i="43" s="1"/>
  <c r="AE456" i="43"/>
  <c r="AG456" i="43"/>
  <c r="AG488" i="43"/>
  <c r="AE488" i="43"/>
  <c r="AH488" i="43" s="1"/>
  <c r="AG34" i="43"/>
  <c r="AE34" i="43"/>
  <c r="AE162" i="43"/>
  <c r="AG162" i="43"/>
  <c r="AE290" i="43"/>
  <c r="AG290" i="43"/>
  <c r="AE374" i="43"/>
  <c r="AG374" i="43"/>
  <c r="AE438" i="43"/>
  <c r="AG438" i="43"/>
  <c r="AG539" i="43"/>
  <c r="AE539" i="43"/>
  <c r="AH539" i="43" s="1"/>
  <c r="AG667" i="43"/>
  <c r="AE667" i="43"/>
  <c r="AE87" i="43"/>
  <c r="AG87" i="43"/>
  <c r="AG335" i="43"/>
  <c r="AE335" i="43"/>
  <c r="AG154" i="43"/>
  <c r="AE154" i="43"/>
  <c r="AH154" i="43" s="1"/>
  <c r="AE369" i="43"/>
  <c r="AG369" i="43"/>
  <c r="AG525" i="43"/>
  <c r="AE525" i="43"/>
  <c r="AH525" i="43" s="1"/>
  <c r="AG653" i="43"/>
  <c r="AE653" i="43"/>
  <c r="AG692" i="43"/>
  <c r="AE692" i="43"/>
  <c r="AH692" i="43" s="1"/>
  <c r="AG724" i="43"/>
  <c r="AE724" i="43"/>
  <c r="AG756" i="43"/>
  <c r="AE756" i="43"/>
  <c r="AH756" i="43" s="1"/>
  <c r="AG788" i="43"/>
  <c r="AE788" i="43"/>
  <c r="AG820" i="43"/>
  <c r="AE820" i="43"/>
  <c r="AH820" i="43" s="1"/>
  <c r="AG393" i="43"/>
  <c r="AE393" i="43"/>
  <c r="AG477" i="43"/>
  <c r="AE477" i="43"/>
  <c r="AH477" i="43" s="1"/>
  <c r="AG537" i="43"/>
  <c r="AE537" i="43"/>
  <c r="AE580" i="43"/>
  <c r="AG580" i="43"/>
  <c r="AE797" i="43"/>
  <c r="AG797" i="43"/>
  <c r="AE829" i="43"/>
  <c r="AG829" i="43"/>
  <c r="AE861" i="43"/>
  <c r="AG861" i="43"/>
  <c r="AG74" i="43"/>
  <c r="AE74" i="43"/>
  <c r="AH74" i="43" s="1"/>
  <c r="AG512" i="43"/>
  <c r="AE512" i="43"/>
  <c r="AG597" i="43"/>
  <c r="AE597" i="43"/>
  <c r="AH597" i="43" s="1"/>
  <c r="AE682" i="43"/>
  <c r="AG682" i="43"/>
  <c r="AE714" i="43"/>
  <c r="AG714" i="43"/>
  <c r="AG461" i="43"/>
  <c r="AE461" i="43"/>
  <c r="AG529" i="43"/>
  <c r="AE529" i="43"/>
  <c r="AH529" i="43" s="1"/>
  <c r="AG657" i="43"/>
  <c r="AE657" i="43"/>
  <c r="AG727" i="43"/>
  <c r="AE727" i="43"/>
  <c r="AH727" i="43" s="1"/>
  <c r="AG759" i="43"/>
  <c r="AE759" i="43"/>
  <c r="AG791" i="43"/>
  <c r="AE791" i="43"/>
  <c r="AH791" i="43" s="1"/>
  <c r="AG852" i="43"/>
  <c r="AE852" i="43"/>
  <c r="AE893" i="43"/>
  <c r="AG893" i="43"/>
  <c r="AE973" i="43"/>
  <c r="AG973" i="43"/>
  <c r="AG859" i="43"/>
  <c r="AE859" i="43"/>
  <c r="AH859" i="43" s="1"/>
  <c r="AE898" i="43"/>
  <c r="AG898" i="43"/>
  <c r="AG962" i="43"/>
  <c r="AE962" i="43"/>
  <c r="AH962" i="43" s="1"/>
  <c r="AG887" i="43"/>
  <c r="AE887" i="43"/>
  <c r="AE830" i="43"/>
  <c r="AG830" i="43"/>
  <c r="AE64" i="43"/>
  <c r="AG64" i="43"/>
  <c r="AG160" i="43"/>
  <c r="AE160" i="43"/>
  <c r="AH160" i="43" s="1"/>
  <c r="AG192" i="43"/>
  <c r="AE192" i="43"/>
  <c r="AE13" i="43"/>
  <c r="AG13" i="43"/>
  <c r="AG45" i="43"/>
  <c r="AE45" i="43"/>
  <c r="AG141" i="43"/>
  <c r="AE141" i="43"/>
  <c r="AH141" i="43" s="1"/>
  <c r="AE173" i="43"/>
  <c r="AG173" i="43"/>
  <c r="AE205" i="43"/>
  <c r="AG205" i="43"/>
  <c r="AG91" i="43"/>
  <c r="AE91" i="43"/>
  <c r="AG155" i="43"/>
  <c r="AE155" i="43"/>
  <c r="AH155" i="43" s="1"/>
  <c r="AG283" i="43"/>
  <c r="AE283" i="43"/>
  <c r="AG371" i="43"/>
  <c r="AE371" i="43"/>
  <c r="AH371" i="43" s="1"/>
  <c r="AE403" i="43"/>
  <c r="AG403" i="43"/>
  <c r="AE435" i="43"/>
  <c r="AG435" i="43"/>
  <c r="AH435" i="43" s="1"/>
  <c r="AE467" i="43"/>
  <c r="AG467" i="43"/>
  <c r="AE499" i="43"/>
  <c r="AG499" i="43"/>
  <c r="AH499" i="43" s="1"/>
  <c r="AG46" i="43"/>
  <c r="AE46" i="43"/>
  <c r="AG380" i="43"/>
  <c r="AE380" i="43"/>
  <c r="AH380" i="43" s="1"/>
  <c r="AG242" i="43"/>
  <c r="AE242" i="43"/>
  <c r="AH242" i="43" s="1"/>
  <c r="AE414" i="43"/>
  <c r="AG414" i="43"/>
  <c r="AE623" i="43"/>
  <c r="AG623" i="43"/>
  <c r="AH623" i="43" s="1"/>
  <c r="AG167" i="43"/>
  <c r="AE167" i="43"/>
  <c r="AH167" i="43" s="1"/>
  <c r="AG58" i="43"/>
  <c r="AE58" i="43"/>
  <c r="AH58" i="43" s="1"/>
  <c r="AE314" i="43"/>
  <c r="AG314" i="43"/>
  <c r="AE552" i="43"/>
  <c r="AG552" i="43"/>
  <c r="AH552" i="43" s="1"/>
  <c r="AG637" i="43"/>
  <c r="AE637" i="43"/>
  <c r="AH637" i="43" s="1"/>
  <c r="AG680" i="43"/>
  <c r="AE680" i="43"/>
  <c r="AH680" i="43" s="1"/>
  <c r="AG357" i="43"/>
  <c r="AE357" i="43"/>
  <c r="AH357" i="43" s="1"/>
  <c r="AG445" i="43"/>
  <c r="AE445" i="43"/>
  <c r="AH445" i="43" s="1"/>
  <c r="AG521" i="43"/>
  <c r="AE521" i="43"/>
  <c r="AH521" i="43" s="1"/>
  <c r="AG649" i="43"/>
  <c r="AE649" i="43"/>
  <c r="AH649" i="43" s="1"/>
  <c r="AG581" i="43"/>
  <c r="AE581" i="43"/>
  <c r="AH581" i="43" s="1"/>
  <c r="AE666" i="43"/>
  <c r="AG666" i="43"/>
  <c r="AE798" i="43"/>
  <c r="AG798" i="43"/>
  <c r="AG513" i="43"/>
  <c r="AE513" i="43"/>
  <c r="AH513" i="43" s="1"/>
  <c r="AE556" i="43"/>
  <c r="AG556" i="43"/>
  <c r="AH556" i="43" s="1"/>
  <c r="AG641" i="43"/>
  <c r="AE641" i="43"/>
  <c r="AH641" i="43" s="1"/>
  <c r="AG683" i="43"/>
  <c r="AE683" i="43"/>
  <c r="AH683" i="43" s="1"/>
  <c r="AG715" i="43"/>
  <c r="AE715" i="43"/>
  <c r="AH715" i="43" s="1"/>
  <c r="AG747" i="43"/>
  <c r="AE747" i="43"/>
  <c r="AH747" i="43" s="1"/>
  <c r="AG779" i="43"/>
  <c r="AE779" i="43"/>
  <c r="AH779" i="43" s="1"/>
  <c r="AG836" i="43"/>
  <c r="AE836" i="43"/>
  <c r="AH836" i="43" s="1"/>
  <c r="AE913" i="43"/>
  <c r="AG913" i="43"/>
  <c r="AE945" i="43"/>
  <c r="AG945" i="43"/>
  <c r="AE977" i="43"/>
  <c r="AG977" i="43"/>
  <c r="AH977" i="43" s="1"/>
  <c r="AG864" i="43"/>
  <c r="AE864" i="43"/>
  <c r="AH864" i="43" s="1"/>
  <c r="AE902" i="43"/>
  <c r="AG902" i="43"/>
  <c r="AG966" i="43"/>
  <c r="AE966" i="43"/>
  <c r="AH966" i="43" s="1"/>
  <c r="AG998" i="43"/>
  <c r="AE998" i="43"/>
  <c r="AH998" i="43" s="1"/>
  <c r="AG891" i="43"/>
  <c r="AE891" i="43"/>
  <c r="AH891" i="43" s="1"/>
  <c r="AE923" i="43"/>
  <c r="AG923" i="43"/>
  <c r="AH923" i="43" s="1"/>
  <c r="AG835" i="43"/>
  <c r="AE835" i="43"/>
  <c r="AH835" i="43" s="1"/>
  <c r="AG912" i="43"/>
  <c r="AE912" i="43"/>
  <c r="AH912" i="43" s="1"/>
  <c r="AG944" i="43"/>
  <c r="AE944" i="43"/>
  <c r="AH944" i="43" s="1"/>
  <c r="AE976" i="43"/>
  <c r="AG976" i="43"/>
  <c r="AE694" i="43"/>
  <c r="AG694" i="43"/>
  <c r="AG707" i="43"/>
  <c r="AE707" i="43"/>
  <c r="AH707" i="43" s="1"/>
  <c r="AE905" i="43"/>
  <c r="AG905" i="43"/>
  <c r="AE894" i="43"/>
  <c r="AG894" i="43"/>
  <c r="AG958" i="43"/>
  <c r="AE958" i="43"/>
  <c r="AH958" i="43" s="1"/>
  <c r="AG860" i="43"/>
  <c r="AE860" i="43"/>
  <c r="AH860" i="43" s="1"/>
  <c r="AE595" i="43"/>
  <c r="AG595" i="43"/>
  <c r="AH595" i="43" s="1"/>
  <c r="AE627" i="43"/>
  <c r="AG627" i="43"/>
  <c r="AH627" i="43" s="1"/>
  <c r="AE55" i="43"/>
  <c r="AG55" i="43"/>
  <c r="AH55" i="43" s="1"/>
  <c r="AG311" i="43"/>
  <c r="AE311" i="43"/>
  <c r="AH311" i="43" s="1"/>
  <c r="AE600" i="43"/>
  <c r="AG600" i="43"/>
  <c r="AG642" i="43"/>
  <c r="AE642" i="43"/>
  <c r="AH642" i="43" s="1"/>
  <c r="AG684" i="43"/>
  <c r="AE684" i="43"/>
  <c r="AH684" i="43" s="1"/>
  <c r="AG716" i="43"/>
  <c r="AE716" i="43"/>
  <c r="AH716" i="43" s="1"/>
  <c r="AG812" i="43"/>
  <c r="AE812" i="43"/>
  <c r="AH812" i="43" s="1"/>
  <c r="AG569" i="43"/>
  <c r="AE569" i="43"/>
  <c r="AH569" i="43" s="1"/>
  <c r="AG612" i="43"/>
  <c r="AE612" i="43"/>
  <c r="AH612" i="43" s="1"/>
  <c r="AE757" i="43"/>
  <c r="AG757" i="43"/>
  <c r="AH757" i="43" s="1"/>
  <c r="AE789" i="43"/>
  <c r="AG789" i="43"/>
  <c r="AH789" i="43" s="1"/>
  <c r="AE821" i="43"/>
  <c r="AG821" i="43"/>
  <c r="AE853" i="43"/>
  <c r="AG853" i="43"/>
  <c r="AH853" i="43" s="1"/>
  <c r="AE885" i="43"/>
  <c r="AG885" i="43"/>
  <c r="AG405" i="43"/>
  <c r="AE405" i="43"/>
  <c r="AH405" i="43" s="1"/>
  <c r="AE544" i="43"/>
  <c r="AG544" i="43"/>
  <c r="AH544" i="43" s="1"/>
  <c r="AE706" i="43"/>
  <c r="AG706" i="43"/>
  <c r="AH706" i="43" s="1"/>
  <c r="AG111" i="43"/>
  <c r="AE111" i="43"/>
  <c r="AH111" i="43" s="1"/>
  <c r="AE349" i="43"/>
  <c r="AG349" i="43"/>
  <c r="AE604" i="43"/>
  <c r="AG604" i="43"/>
  <c r="AG646" i="43"/>
  <c r="AE646" i="43"/>
  <c r="AH646" i="43" s="1"/>
  <c r="AG687" i="43"/>
  <c r="AE687" i="43"/>
  <c r="AH687" i="43" s="1"/>
  <c r="AG719" i="43"/>
  <c r="AE719" i="43"/>
  <c r="AH719" i="43" s="1"/>
  <c r="AE842" i="43"/>
  <c r="AG842" i="43"/>
  <c r="AE917" i="43"/>
  <c r="AG917" i="43"/>
  <c r="AH917" i="43" s="1"/>
  <c r="AE949" i="43"/>
  <c r="AG949" i="43"/>
  <c r="AH949" i="43" s="1"/>
  <c r="AE981" i="43"/>
  <c r="AG981" i="43"/>
  <c r="AE906" i="43"/>
  <c r="AG906" i="43"/>
  <c r="AE938" i="43"/>
  <c r="AG938" i="43"/>
  <c r="AG970" i="43"/>
  <c r="AE970" i="43"/>
  <c r="AH970" i="43" s="1"/>
  <c r="AG1002" i="43"/>
  <c r="AE1002" i="43"/>
  <c r="AH1002" i="43" s="1"/>
  <c r="AG959" i="43"/>
  <c r="AE959" i="43"/>
  <c r="AH959" i="43" s="1"/>
  <c r="AG991" i="43"/>
  <c r="AE991" i="43"/>
  <c r="AH991" i="43" s="1"/>
  <c r="AG840" i="43"/>
  <c r="AE840" i="43"/>
  <c r="AH840" i="43" s="1"/>
  <c r="AG883" i="43"/>
  <c r="AE883" i="43"/>
  <c r="AH883" i="43" s="1"/>
  <c r="AE980" i="43"/>
  <c r="AG980" i="43"/>
  <c r="AE937" i="43"/>
  <c r="AG937" i="43"/>
  <c r="AE1001" i="43"/>
  <c r="AG1001" i="43"/>
  <c r="AH1001" i="43" s="1"/>
  <c r="AE910" i="43"/>
  <c r="AG910" i="43"/>
  <c r="AE882" i="43"/>
  <c r="AG882" i="43"/>
  <c r="AE931" i="43"/>
  <c r="AG931" i="43"/>
  <c r="AH931" i="43" s="1"/>
  <c r="AE984" i="43"/>
  <c r="AG984" i="43"/>
  <c r="AE678" i="43"/>
  <c r="AG678" i="43"/>
  <c r="AH678" i="43" s="1"/>
  <c r="AG903" i="43"/>
  <c r="AE903" i="43"/>
  <c r="AH903" i="43" s="1"/>
  <c r="AG908" i="43"/>
  <c r="AE908" i="43"/>
  <c r="AH908" i="43" s="1"/>
  <c r="AG199" i="43"/>
  <c r="AE199" i="43"/>
  <c r="AH199" i="43" s="1"/>
  <c r="AG122" i="43"/>
  <c r="AE122" i="43"/>
  <c r="AH122" i="43" s="1"/>
  <c r="AE442" i="43"/>
  <c r="AG442" i="43"/>
  <c r="AG562" i="43"/>
  <c r="AE562" i="43"/>
  <c r="AH562" i="43" s="1"/>
  <c r="AE648" i="43"/>
  <c r="AG648" i="43"/>
  <c r="AG752" i="43"/>
  <c r="AE752" i="43"/>
  <c r="AH752" i="43" s="1"/>
  <c r="AG784" i="43"/>
  <c r="AE784" i="43"/>
  <c r="AH784" i="43" s="1"/>
  <c r="AG816" i="43"/>
  <c r="AE816" i="43"/>
  <c r="AH816" i="43" s="1"/>
  <c r="AE466" i="43"/>
  <c r="AG466" i="43"/>
  <c r="AE532" i="43"/>
  <c r="AG532" i="43"/>
  <c r="AG574" i="43"/>
  <c r="AE574" i="43"/>
  <c r="AH574" i="43" s="1"/>
  <c r="AE660" i="43"/>
  <c r="AG660" i="43"/>
  <c r="AE697" i="43"/>
  <c r="AG697" i="43"/>
  <c r="AE729" i="43"/>
  <c r="AG729" i="43"/>
  <c r="AG417" i="43"/>
  <c r="AE417" i="43"/>
  <c r="AH417" i="43" s="1"/>
  <c r="AG549" i="43"/>
  <c r="AE549" i="43"/>
  <c r="AH549" i="43" s="1"/>
  <c r="AE592" i="43"/>
  <c r="AG592" i="43"/>
  <c r="AG634" i="43"/>
  <c r="AE634" i="43"/>
  <c r="AH634" i="43" s="1"/>
  <c r="AG143" i="43"/>
  <c r="AE143" i="43"/>
  <c r="AH143" i="43" s="1"/>
  <c r="AG365" i="43"/>
  <c r="AE365" i="43"/>
  <c r="AH365" i="43" s="1"/>
  <c r="AE450" i="43"/>
  <c r="AG450" i="43"/>
  <c r="AG755" i="43"/>
  <c r="AE755" i="43"/>
  <c r="AH755" i="43" s="1"/>
  <c r="AG787" i="43"/>
  <c r="AE787" i="43"/>
  <c r="AH787" i="43" s="1"/>
  <c r="AE854" i="43"/>
  <c r="AG854" i="43"/>
  <c r="AH854" i="43" s="1"/>
  <c r="AE941" i="43"/>
  <c r="AG941" i="43"/>
  <c r="AH941" i="43" s="1"/>
  <c r="AG967" i="43"/>
  <c r="AE967" i="43"/>
  <c r="AH967" i="43" s="1"/>
  <c r="AE956" i="43"/>
  <c r="AG956" i="43"/>
  <c r="AG4" i="43"/>
  <c r="AE4" i="43"/>
  <c r="AH4" i="43" s="1"/>
  <c r="AE68" i="43"/>
  <c r="AG68" i="43"/>
  <c r="AG100" i="43"/>
  <c r="AE100" i="43"/>
  <c r="AH100" i="43" s="1"/>
  <c r="AG164" i="43"/>
  <c r="AE164" i="43"/>
  <c r="AH164" i="43" s="1"/>
  <c r="AG196" i="43"/>
  <c r="AE196" i="43"/>
  <c r="AH196" i="43" s="1"/>
  <c r="AG228" i="43"/>
  <c r="AE228" i="43"/>
  <c r="AH228" i="43" s="1"/>
  <c r="AE260" i="43"/>
  <c r="AG260" i="43"/>
  <c r="AE292" i="43"/>
  <c r="AG292" i="43"/>
  <c r="AG17" i="43"/>
  <c r="AE17" i="43"/>
  <c r="AH17" i="43" s="1"/>
  <c r="AE81" i="43"/>
  <c r="AG81" i="43"/>
  <c r="AE113" i="43"/>
  <c r="AG113" i="43"/>
  <c r="AH113" i="43" s="1"/>
  <c r="AE177" i="43"/>
  <c r="AG177" i="43"/>
  <c r="AG241" i="43"/>
  <c r="AE241" i="43"/>
  <c r="AH241" i="43" s="1"/>
  <c r="AG99" i="43"/>
  <c r="AE99" i="43"/>
  <c r="AH99" i="43" s="1"/>
  <c r="AG163" i="43"/>
  <c r="AE163" i="43"/>
  <c r="AH163" i="43" s="1"/>
  <c r="AG343" i="43"/>
  <c r="AE343" i="43"/>
  <c r="AH343" i="43" s="1"/>
  <c r="AG375" i="43"/>
  <c r="AE375" i="43"/>
  <c r="AH375" i="43" s="1"/>
  <c r="AE407" i="43"/>
  <c r="AG407" i="43"/>
  <c r="AE439" i="43"/>
  <c r="AG439" i="43"/>
  <c r="AH439" i="43" s="1"/>
  <c r="AE471" i="43"/>
  <c r="AG471" i="43"/>
  <c r="AE503" i="43"/>
  <c r="AG503" i="43"/>
  <c r="AG54" i="43"/>
  <c r="AE54" i="43"/>
  <c r="AH54" i="43" s="1"/>
  <c r="AG118" i="43"/>
  <c r="AE118" i="43"/>
  <c r="AH118" i="43" s="1"/>
  <c r="AG310" i="43"/>
  <c r="AE310" i="43"/>
  <c r="AH310" i="43" s="1"/>
  <c r="AE352" i="43"/>
  <c r="AG352" i="43"/>
  <c r="AG384" i="43"/>
  <c r="AE384" i="43"/>
  <c r="AH384" i="43" s="1"/>
  <c r="AG416" i="43"/>
  <c r="AE416" i="43"/>
  <c r="AH416" i="43" s="1"/>
  <c r="AG448" i="43"/>
  <c r="AE448" i="43"/>
  <c r="AH448" i="43" s="1"/>
  <c r="AG480" i="43"/>
  <c r="AE480" i="43"/>
  <c r="AH480" i="43" s="1"/>
  <c r="AG15" i="43"/>
  <c r="AE15" i="43"/>
  <c r="AH15" i="43" s="1"/>
  <c r="AE422" i="43"/>
  <c r="AG422" i="43"/>
  <c r="AE486" i="43"/>
  <c r="AG486" i="43"/>
  <c r="AG531" i="43"/>
  <c r="AE531" i="43"/>
  <c r="AH531" i="43" s="1"/>
  <c r="AE563" i="43"/>
  <c r="AG563" i="43"/>
  <c r="AH563" i="43" s="1"/>
  <c r="AE8" i="43"/>
  <c r="AG8" i="43"/>
  <c r="AE40" i="43"/>
  <c r="AG40" i="43"/>
  <c r="AG200" i="43"/>
  <c r="AE200" i="43"/>
  <c r="AH200" i="43" s="1"/>
  <c r="AG264" i="43"/>
  <c r="AE264" i="43"/>
  <c r="AH264" i="43" s="1"/>
  <c r="AG296" i="43"/>
  <c r="AE296" i="43"/>
  <c r="AH296" i="43" s="1"/>
  <c r="AG328" i="43"/>
  <c r="AE328" i="43"/>
  <c r="AH328" i="43" s="1"/>
  <c r="AG53" i="43"/>
  <c r="AE53" i="43"/>
  <c r="AH53" i="43" s="1"/>
  <c r="AE117" i="43"/>
  <c r="AG117" i="43"/>
  <c r="AH117" i="43" s="1"/>
  <c r="AG149" i="43"/>
  <c r="AE149" i="43"/>
  <c r="AH149" i="43" s="1"/>
  <c r="AE277" i="43"/>
  <c r="AG277" i="43"/>
  <c r="AH277" i="43" s="1"/>
  <c r="AE309" i="43"/>
  <c r="AG309" i="43"/>
  <c r="AH309" i="43" s="1"/>
  <c r="AG235" i="43"/>
  <c r="AE235" i="43"/>
  <c r="AH235" i="43" s="1"/>
  <c r="AE411" i="43"/>
  <c r="AG411" i="43"/>
  <c r="AE443" i="43"/>
  <c r="AG443" i="43"/>
  <c r="AE475" i="43"/>
  <c r="AG475" i="43"/>
  <c r="AE507" i="43"/>
  <c r="AG507" i="43"/>
  <c r="AG254" i="43"/>
  <c r="AE254" i="43"/>
  <c r="AH254" i="43" s="1"/>
  <c r="AE318" i="43"/>
  <c r="AG318" i="43"/>
  <c r="AG452" i="43"/>
  <c r="AE452" i="43"/>
  <c r="AH452" i="43" s="1"/>
  <c r="AG18" i="43"/>
  <c r="AE18" i="43"/>
  <c r="AH18" i="43" s="1"/>
  <c r="AG146" i="43"/>
  <c r="AE146" i="43"/>
  <c r="AH146" i="43" s="1"/>
  <c r="AG366" i="43"/>
  <c r="AE366" i="43"/>
  <c r="AH366" i="43" s="1"/>
  <c r="AE430" i="43"/>
  <c r="AG430" i="43"/>
  <c r="AG535" i="43"/>
  <c r="AE535" i="43"/>
  <c r="AH535" i="43" s="1"/>
  <c r="AE567" i="43"/>
  <c r="AG567" i="43"/>
  <c r="AE76" i="43"/>
  <c r="AG76" i="43"/>
  <c r="AG108" i="43"/>
  <c r="AE108" i="43"/>
  <c r="AH108" i="43" s="1"/>
  <c r="AE236" i="43"/>
  <c r="AG236" i="43"/>
  <c r="AG268" i="43"/>
  <c r="AE268" i="43"/>
  <c r="AH268" i="43" s="1"/>
  <c r="AG300" i="43"/>
  <c r="AE300" i="43"/>
  <c r="AH300" i="43" s="1"/>
  <c r="AG25" i="43"/>
  <c r="AE25" i="43"/>
  <c r="AH25" i="43" s="1"/>
  <c r="AE89" i="43"/>
  <c r="AG89" i="43"/>
  <c r="AE121" i="43"/>
  <c r="AG121" i="43"/>
  <c r="AE153" i="43"/>
  <c r="AG153" i="43"/>
  <c r="AE185" i="43"/>
  <c r="AG185" i="43"/>
  <c r="AE217" i="43"/>
  <c r="AG217" i="43"/>
  <c r="AE249" i="43"/>
  <c r="AG249" i="43"/>
  <c r="AE51" i="43"/>
  <c r="AG51" i="43"/>
  <c r="AG115" i="43"/>
  <c r="AE115" i="43"/>
  <c r="AH115" i="43" s="1"/>
  <c r="AE383" i="43"/>
  <c r="AG383" i="43"/>
  <c r="AE415" i="43"/>
  <c r="AG415" i="43"/>
  <c r="AE447" i="43"/>
  <c r="AG447" i="43"/>
  <c r="AE479" i="43"/>
  <c r="AG479" i="43"/>
  <c r="AE511" i="43"/>
  <c r="AG511" i="43"/>
  <c r="AE198" i="43"/>
  <c r="AG198" i="43"/>
  <c r="AH198" i="43" s="1"/>
  <c r="AG262" i="43"/>
  <c r="AE262" i="43"/>
  <c r="AH262" i="43" s="1"/>
  <c r="AE360" i="43"/>
  <c r="AG360" i="43"/>
  <c r="AE502" i="43"/>
  <c r="AG502" i="43"/>
  <c r="AE571" i="43"/>
  <c r="AG571" i="43"/>
  <c r="AE603" i="43"/>
  <c r="AG603" i="43"/>
  <c r="AH603" i="43" s="1"/>
  <c r="AE635" i="43"/>
  <c r="AG635" i="43"/>
  <c r="AH635" i="43" s="1"/>
  <c r="AG215" i="43"/>
  <c r="AE215" i="43"/>
  <c r="AH215" i="43" s="1"/>
  <c r="AG453" i="43"/>
  <c r="AE453" i="43"/>
  <c r="AH453" i="43" s="1"/>
  <c r="AG568" i="43"/>
  <c r="AE568" i="43"/>
  <c r="AH568" i="43" s="1"/>
  <c r="AG610" i="43"/>
  <c r="AE610" i="43"/>
  <c r="AH610" i="43" s="1"/>
  <c r="AE223" i="43"/>
  <c r="AG223" i="43"/>
  <c r="AG622" i="43"/>
  <c r="AE622" i="43"/>
  <c r="AH622" i="43" s="1"/>
  <c r="AE665" i="43"/>
  <c r="AG665" i="43"/>
  <c r="AE701" i="43"/>
  <c r="AG701" i="43"/>
  <c r="AE733" i="43"/>
  <c r="AG733" i="43"/>
  <c r="AE765" i="43"/>
  <c r="AG765" i="43"/>
  <c r="AE326" i="43"/>
  <c r="AG326" i="43"/>
  <c r="AH326" i="43" s="1"/>
  <c r="AE426" i="43"/>
  <c r="AG426" i="43"/>
  <c r="AG554" i="43"/>
  <c r="AE554" i="43"/>
  <c r="AH554" i="43" s="1"/>
  <c r="AE640" i="43"/>
  <c r="AG640" i="43"/>
  <c r="AE746" i="43"/>
  <c r="AG746" i="43"/>
  <c r="AE778" i="43"/>
  <c r="AG778" i="43"/>
  <c r="AE810" i="43"/>
  <c r="AG810" i="43"/>
  <c r="AG175" i="43"/>
  <c r="AE175" i="43"/>
  <c r="AH175" i="43" s="1"/>
  <c r="AG377" i="43"/>
  <c r="AE377" i="43"/>
  <c r="AH377" i="43" s="1"/>
  <c r="AE572" i="43"/>
  <c r="AG572" i="43"/>
  <c r="AG614" i="43"/>
  <c r="AE614" i="43"/>
  <c r="AH614" i="43" s="1"/>
  <c r="AE925" i="43"/>
  <c r="AG925" i="43"/>
  <c r="AH925" i="43" s="1"/>
  <c r="AE11" i="43"/>
  <c r="AG11" i="43"/>
  <c r="AE32" i="43"/>
  <c r="AG32" i="43"/>
  <c r="AG96" i="43"/>
  <c r="AE96" i="43"/>
  <c r="AH96" i="43" s="1"/>
  <c r="AE128" i="43"/>
  <c r="AG128" i="43"/>
  <c r="AG224" i="43"/>
  <c r="AE224" i="43"/>
  <c r="AH224" i="43" s="1"/>
  <c r="AG256" i="43"/>
  <c r="AE256" i="43"/>
  <c r="AH256" i="43" s="1"/>
  <c r="AE288" i="43"/>
  <c r="AG288" i="43"/>
  <c r="AG320" i="43"/>
  <c r="AE320" i="43"/>
  <c r="AH320" i="43" s="1"/>
  <c r="AE77" i="43"/>
  <c r="AG77" i="43"/>
  <c r="AE109" i="43"/>
  <c r="AG109" i="43"/>
  <c r="AG237" i="43"/>
  <c r="AE237" i="43"/>
  <c r="AH237" i="43" s="1"/>
  <c r="AE269" i="43"/>
  <c r="AG269" i="43"/>
  <c r="AH269" i="43" s="1"/>
  <c r="AE301" i="43"/>
  <c r="AG301" i="43"/>
  <c r="AH301" i="43" s="1"/>
  <c r="AE27" i="43"/>
  <c r="AG27" i="43"/>
  <c r="AG219" i="43"/>
  <c r="AE219" i="43"/>
  <c r="AH219" i="43" s="1"/>
  <c r="AE338" i="43"/>
  <c r="AG338" i="43"/>
  <c r="AE110" i="43"/>
  <c r="AG110" i="43"/>
  <c r="AE174" i="43"/>
  <c r="AG174" i="43"/>
  <c r="AG238" i="43"/>
  <c r="AE238" i="43"/>
  <c r="AH238" i="43" s="1"/>
  <c r="AE302" i="43"/>
  <c r="AG302" i="43"/>
  <c r="AG348" i="43"/>
  <c r="AE348" i="43"/>
  <c r="AH348" i="43" s="1"/>
  <c r="AG412" i="43"/>
  <c r="AE412" i="43"/>
  <c r="AH412" i="43" s="1"/>
  <c r="AG444" i="43"/>
  <c r="AE444" i="43"/>
  <c r="AH444" i="43" s="1"/>
  <c r="AE476" i="43"/>
  <c r="AG476" i="43"/>
  <c r="AG508" i="43"/>
  <c r="AE508" i="43"/>
  <c r="AH508" i="43" s="1"/>
  <c r="AG114" i="43"/>
  <c r="AE114" i="43"/>
  <c r="AH114" i="43" s="1"/>
  <c r="AG350" i="43"/>
  <c r="AE350" i="43"/>
  <c r="AH350" i="43" s="1"/>
  <c r="AE478" i="43"/>
  <c r="AG478" i="43"/>
  <c r="AE527" i="43"/>
  <c r="AG527" i="43"/>
  <c r="AE559" i="43"/>
  <c r="AG559" i="43"/>
  <c r="AH559" i="43" s="1"/>
  <c r="AE591" i="43"/>
  <c r="AG591" i="43"/>
  <c r="AE655" i="43"/>
  <c r="AG655" i="43"/>
  <c r="AH655" i="43" s="1"/>
  <c r="AE39" i="43"/>
  <c r="AG39" i="43"/>
  <c r="AH39" i="43" s="1"/>
  <c r="AG295" i="43"/>
  <c r="AE295" i="43"/>
  <c r="AH295" i="43" s="1"/>
  <c r="AE421" i="43"/>
  <c r="AG421" i="43"/>
  <c r="AE506" i="43"/>
  <c r="AG506" i="43"/>
  <c r="AG594" i="43"/>
  <c r="AE594" i="43"/>
  <c r="AH594" i="43" s="1"/>
  <c r="AG712" i="43"/>
  <c r="AE712" i="43"/>
  <c r="AH712" i="43" s="1"/>
  <c r="AG744" i="43"/>
  <c r="AE744" i="43"/>
  <c r="AH744" i="43" s="1"/>
  <c r="AG776" i="43"/>
  <c r="AE776" i="43"/>
  <c r="AH776" i="43" s="1"/>
  <c r="AG808" i="43"/>
  <c r="AE808" i="43"/>
  <c r="AH808" i="43" s="1"/>
  <c r="AG127" i="43"/>
  <c r="AE127" i="43"/>
  <c r="AH127" i="43" s="1"/>
  <c r="AE564" i="43"/>
  <c r="AG564" i="43"/>
  <c r="AG606" i="43"/>
  <c r="AE606" i="43"/>
  <c r="AH606" i="43" s="1"/>
  <c r="AE689" i="43"/>
  <c r="AG689" i="43"/>
  <c r="AE721" i="43"/>
  <c r="AG721" i="43"/>
  <c r="AE753" i="43"/>
  <c r="AG753" i="43"/>
  <c r="AE785" i="43"/>
  <c r="AG785" i="43"/>
  <c r="AE817" i="43"/>
  <c r="AG817" i="43"/>
  <c r="AE849" i="43"/>
  <c r="AG849" i="43"/>
  <c r="AE881" i="43"/>
  <c r="AG881" i="43"/>
  <c r="AG234" i="43"/>
  <c r="AE234" i="43"/>
  <c r="AH234" i="43" s="1"/>
  <c r="AE394" i="43"/>
  <c r="AG394" i="43"/>
  <c r="AG481" i="43"/>
  <c r="AE481" i="43"/>
  <c r="AH481" i="43" s="1"/>
  <c r="AE538" i="43"/>
  <c r="AG538" i="43"/>
  <c r="AE624" i="43"/>
  <c r="AG624" i="43"/>
  <c r="AE702" i="43"/>
  <c r="AG702" i="43"/>
  <c r="AH702" i="43" s="1"/>
  <c r="AE734" i="43"/>
  <c r="AG734" i="43"/>
  <c r="AE766" i="43"/>
  <c r="AG766" i="43"/>
  <c r="AE79" i="43"/>
  <c r="AG79" i="43"/>
  <c r="AH79" i="43" s="1"/>
  <c r="AE330" i="43"/>
  <c r="AG330" i="43"/>
  <c r="AH330" i="43" s="1"/>
  <c r="AG429" i="43"/>
  <c r="AE429" i="43"/>
  <c r="AH429" i="43" s="1"/>
  <c r="AG598" i="43"/>
  <c r="AE598" i="43"/>
  <c r="AH598" i="43" s="1"/>
  <c r="AG879" i="43"/>
  <c r="AE879" i="43"/>
  <c r="AH879" i="43" s="1"/>
  <c r="AG815" i="43"/>
  <c r="AE815" i="43"/>
  <c r="AH815" i="43" s="1"/>
  <c r="AE934" i="43"/>
  <c r="AG934" i="43"/>
  <c r="AE850" i="43"/>
  <c r="AG850" i="43"/>
  <c r="AH850" i="43" s="1"/>
  <c r="AG955" i="43"/>
  <c r="AE955" i="43"/>
  <c r="AH955" i="43" s="1"/>
  <c r="AG987" i="43"/>
  <c r="AE987" i="43"/>
  <c r="AH987" i="43" s="1"/>
  <c r="AE878" i="43"/>
  <c r="AG878" i="43"/>
  <c r="AE985" i="43"/>
  <c r="AG985" i="43"/>
  <c r="AE947" i="43"/>
  <c r="AG947" i="43"/>
  <c r="AH947" i="43" s="1"/>
  <c r="AE846" i="43"/>
  <c r="AG846" i="43"/>
  <c r="AG920" i="43"/>
  <c r="AE920" i="43"/>
  <c r="AH920" i="43" s="1"/>
  <c r="AG1000" i="43"/>
  <c r="AE1000" i="43"/>
  <c r="AH1000" i="43" s="1"/>
  <c r="AG695" i="43"/>
  <c r="AE695" i="43"/>
  <c r="AH695" i="43" s="1"/>
  <c r="AE914" i="43"/>
  <c r="AG914" i="43"/>
  <c r="AH914" i="43" s="1"/>
  <c r="AE866" i="43"/>
  <c r="AG866" i="43"/>
  <c r="AH866" i="43" s="1"/>
  <c r="AG675" i="43"/>
  <c r="AE675" i="43"/>
  <c r="AH675" i="43" s="1"/>
  <c r="AG247" i="43"/>
  <c r="AE247" i="43"/>
  <c r="AH247" i="43" s="1"/>
  <c r="AE353" i="43"/>
  <c r="AG353" i="43"/>
  <c r="AE536" i="43"/>
  <c r="AG536" i="43"/>
  <c r="AG621" i="43"/>
  <c r="AE621" i="43"/>
  <c r="AH621" i="43" s="1"/>
  <c r="AG796" i="43"/>
  <c r="AE796" i="43"/>
  <c r="AH796" i="43" s="1"/>
  <c r="AE498" i="43"/>
  <c r="AG498" i="43"/>
  <c r="AE590" i="43"/>
  <c r="AG590" i="43"/>
  <c r="AG633" i="43"/>
  <c r="AE633" i="43"/>
  <c r="AH633" i="43" s="1"/>
  <c r="AG676" i="43"/>
  <c r="AE676" i="43"/>
  <c r="AH676" i="43" s="1"/>
  <c r="AG709" i="43"/>
  <c r="AE709" i="43"/>
  <c r="AH709" i="43" s="1"/>
  <c r="AG138" i="43"/>
  <c r="AE138" i="43"/>
  <c r="AH138" i="43" s="1"/>
  <c r="AG449" i="43"/>
  <c r="AE449" i="43"/>
  <c r="AH449" i="43" s="1"/>
  <c r="AG522" i="43"/>
  <c r="AE522" i="43"/>
  <c r="AH522" i="43" s="1"/>
  <c r="AG650" i="43"/>
  <c r="AE650" i="43"/>
  <c r="AH650" i="43" s="1"/>
  <c r="AE540" i="43"/>
  <c r="AG540" i="43"/>
  <c r="AH540" i="43" s="1"/>
  <c r="AE582" i="43"/>
  <c r="AG582" i="43"/>
  <c r="AG625" i="43"/>
  <c r="AE625" i="43"/>
  <c r="AH625" i="43" s="1"/>
  <c r="AG735" i="43"/>
  <c r="AE735" i="43"/>
  <c r="AH735" i="43" s="1"/>
  <c r="AG767" i="43"/>
  <c r="AE767" i="43"/>
  <c r="AH767" i="43" s="1"/>
  <c r="AG811" i="43"/>
  <c r="AE811" i="43"/>
  <c r="AH811" i="43" s="1"/>
  <c r="AG863" i="43"/>
  <c r="AE863" i="43"/>
  <c r="AH863" i="43" s="1"/>
  <c r="AE834" i="43"/>
  <c r="AG834" i="43"/>
  <c r="AE943" i="43"/>
  <c r="AG943" i="43"/>
  <c r="AG807" i="43"/>
  <c r="AE807" i="43"/>
  <c r="AH807" i="43" s="1"/>
  <c r="AE862" i="43"/>
  <c r="AG862" i="43"/>
  <c r="AG900" i="43"/>
  <c r="AE900" i="43"/>
  <c r="AH900" i="43" s="1"/>
  <c r="AG932" i="43"/>
  <c r="AE932" i="43"/>
  <c r="AH932" i="43" s="1"/>
  <c r="AG617" i="43"/>
  <c r="AE617" i="43"/>
  <c r="AH617" i="43" s="1"/>
  <c r="AE588" i="43"/>
  <c r="AG588" i="43"/>
  <c r="AG868" i="43"/>
  <c r="AE868" i="43"/>
  <c r="AH868" i="43" s="1"/>
  <c r="AG875" i="43"/>
  <c r="AE875" i="43"/>
  <c r="AH875" i="43" s="1"/>
  <c r="AG942" i="43"/>
  <c r="AE942" i="43"/>
  <c r="AH942" i="43" s="1"/>
  <c r="AG839" i="43"/>
  <c r="AE839" i="43"/>
  <c r="AH839" i="43" s="1"/>
  <c r="AG963" i="43"/>
  <c r="AE963" i="43"/>
  <c r="AH963" i="43" s="1"/>
  <c r="AG867" i="43"/>
  <c r="AE867" i="43"/>
  <c r="AH867" i="43" s="1"/>
  <c r="AE930" i="43"/>
  <c r="AG930" i="43"/>
  <c r="AG999" i="43"/>
  <c r="AE999" i="43"/>
  <c r="AH999" i="43" s="1"/>
  <c r="AE988" i="43"/>
  <c r="AG988" i="43"/>
  <c r="AE615" i="43"/>
  <c r="AG615" i="43"/>
  <c r="AH615" i="43" s="1"/>
  <c r="AG679" i="43"/>
  <c r="AE679" i="43"/>
  <c r="AH679" i="43" s="1"/>
  <c r="AG135" i="43"/>
  <c r="AE135" i="43"/>
  <c r="AH135" i="43" s="1"/>
  <c r="AG485" i="43"/>
  <c r="AE485" i="43"/>
  <c r="AH485" i="43" s="1"/>
  <c r="AG541" i="43"/>
  <c r="AE541" i="43"/>
  <c r="AH541" i="43" s="1"/>
  <c r="AE584" i="43"/>
  <c r="AG584" i="43"/>
  <c r="AG704" i="43"/>
  <c r="AE704" i="43"/>
  <c r="AH704" i="43" s="1"/>
  <c r="AG736" i="43"/>
  <c r="AE736" i="43"/>
  <c r="AH736" i="43" s="1"/>
  <c r="AG768" i="43"/>
  <c r="AE768" i="43"/>
  <c r="AH768" i="43" s="1"/>
  <c r="AG800" i="43"/>
  <c r="AE800" i="43"/>
  <c r="AH800" i="43" s="1"/>
  <c r="AG425" i="43"/>
  <c r="AE425" i="43"/>
  <c r="AH425" i="43" s="1"/>
  <c r="AG509" i="43"/>
  <c r="AE509" i="43"/>
  <c r="AH509" i="43" s="1"/>
  <c r="AG553" i="43"/>
  <c r="AE553" i="43"/>
  <c r="AH553" i="43" s="1"/>
  <c r="AG373" i="43"/>
  <c r="AE373" i="43"/>
  <c r="AH373" i="43" s="1"/>
  <c r="AG613" i="43"/>
  <c r="AE613" i="43"/>
  <c r="AH613" i="43" s="1"/>
  <c r="AE710" i="43"/>
  <c r="AG710" i="43"/>
  <c r="AG409" i="43"/>
  <c r="AE409" i="43"/>
  <c r="AH409" i="43" s="1"/>
  <c r="AG493" i="43"/>
  <c r="AE493" i="43"/>
  <c r="AH493" i="43" s="1"/>
  <c r="AG723" i="43"/>
  <c r="AE723" i="43"/>
  <c r="AH723" i="43" s="1"/>
  <c r="AG771" i="43"/>
  <c r="AE771" i="43"/>
  <c r="AH771" i="43" s="1"/>
  <c r="AG803" i="43"/>
  <c r="AE803" i="43"/>
  <c r="AH803" i="43" s="1"/>
  <c r="AG180" i="43"/>
  <c r="AE180" i="43"/>
  <c r="AH180" i="43" s="1"/>
  <c r="AE161" i="43"/>
  <c r="AG161" i="43"/>
  <c r="AG6" i="43"/>
  <c r="AE6" i="43"/>
  <c r="AH6" i="43" s="1"/>
  <c r="AG259" i="43"/>
  <c r="AE259" i="43"/>
  <c r="AH259" i="43" s="1"/>
  <c r="AG86" i="43"/>
  <c r="AE86" i="43"/>
  <c r="AH86" i="43" s="1"/>
  <c r="AE496" i="43"/>
  <c r="AG496" i="43"/>
  <c r="AE321" i="43"/>
  <c r="AG321" i="43"/>
  <c r="AE579" i="43"/>
  <c r="AG579" i="43"/>
  <c r="AE120" i="43"/>
  <c r="AG120" i="43"/>
  <c r="AH120" i="43" s="1"/>
  <c r="AG152" i="43"/>
  <c r="AE152" i="43"/>
  <c r="AH152" i="43" s="1"/>
  <c r="AG184" i="43"/>
  <c r="AE184" i="43"/>
  <c r="AE248" i="43"/>
  <c r="AG248" i="43"/>
  <c r="AE101" i="43"/>
  <c r="AG101" i="43"/>
  <c r="AE133" i="43"/>
  <c r="AG133" i="43"/>
  <c r="AG229" i="43"/>
  <c r="AE229" i="43"/>
  <c r="AH229" i="43" s="1"/>
  <c r="AG139" i="43"/>
  <c r="AE139" i="43"/>
  <c r="AH139" i="43" s="1"/>
  <c r="AG267" i="43"/>
  <c r="AE267" i="43"/>
  <c r="AH267" i="43" s="1"/>
  <c r="AE459" i="43"/>
  <c r="AG459" i="43"/>
  <c r="AE158" i="43"/>
  <c r="AG158" i="43"/>
  <c r="AE339" i="43"/>
  <c r="AG339" i="43"/>
  <c r="AE372" i="43"/>
  <c r="AG372" i="43"/>
  <c r="AG404" i="43"/>
  <c r="AE404" i="43"/>
  <c r="AH404" i="43" s="1"/>
  <c r="AG436" i="43"/>
  <c r="AE436" i="43"/>
  <c r="AH436" i="43" s="1"/>
  <c r="AE468" i="43"/>
  <c r="AG468" i="43"/>
  <c r="AG210" i="43"/>
  <c r="AE210" i="43"/>
  <c r="AH210" i="43" s="1"/>
  <c r="AG331" i="43"/>
  <c r="AE331" i="43"/>
  <c r="AH331" i="43" s="1"/>
  <c r="AE398" i="43"/>
  <c r="AG398" i="43"/>
  <c r="AE519" i="43"/>
  <c r="AG519" i="43"/>
  <c r="AH519" i="43" s="1"/>
  <c r="AE60" i="43"/>
  <c r="AG60" i="43"/>
  <c r="AG156" i="43"/>
  <c r="AE156" i="43"/>
  <c r="AH156" i="43" s="1"/>
  <c r="AG188" i="43"/>
  <c r="AE188" i="43"/>
  <c r="AH188" i="43" s="1"/>
  <c r="AE137" i="43"/>
  <c r="AG137" i="43"/>
  <c r="AE169" i="43"/>
  <c r="AG169" i="43"/>
  <c r="AE265" i="43"/>
  <c r="AG265" i="43"/>
  <c r="AH265" i="43" s="1"/>
  <c r="AE297" i="43"/>
  <c r="AG297" i="43"/>
  <c r="AH297" i="43" s="1"/>
  <c r="AG211" i="43"/>
  <c r="AE211" i="43"/>
  <c r="AH211" i="43" s="1"/>
  <c r="AG275" i="43"/>
  <c r="AE275" i="43"/>
  <c r="AH275" i="43" s="1"/>
  <c r="AE333" i="43"/>
  <c r="AG333" i="43"/>
  <c r="AG367" i="43"/>
  <c r="AE367" i="43"/>
  <c r="AH367" i="43" s="1"/>
  <c r="AE463" i="43"/>
  <c r="AG463" i="43"/>
  <c r="AE102" i="43"/>
  <c r="AG102" i="43"/>
  <c r="AG230" i="43"/>
  <c r="AE230" i="43"/>
  <c r="AH230" i="43" s="1"/>
  <c r="AG408" i="43"/>
  <c r="AE408" i="43"/>
  <c r="AH408" i="43" s="1"/>
  <c r="AG226" i="43"/>
  <c r="AE226" i="43"/>
  <c r="AH226" i="43" s="1"/>
  <c r="AG470" i="43"/>
  <c r="AE470" i="43"/>
  <c r="AH470" i="43" s="1"/>
  <c r="AG523" i="43"/>
  <c r="AE523" i="43"/>
  <c r="AH523" i="43" s="1"/>
  <c r="AG555" i="43"/>
  <c r="AE555" i="43"/>
  <c r="AH555" i="43" s="1"/>
  <c r="AE651" i="43"/>
  <c r="AG651" i="43"/>
  <c r="AG151" i="43"/>
  <c r="AE151" i="43"/>
  <c r="AH151" i="43" s="1"/>
  <c r="AE282" i="43"/>
  <c r="AG282" i="43"/>
  <c r="AG497" i="43"/>
  <c r="AE497" i="43"/>
  <c r="AH497" i="43" s="1"/>
  <c r="AG589" i="43"/>
  <c r="AE589" i="43"/>
  <c r="AH589" i="43" s="1"/>
  <c r="AG708" i="43"/>
  <c r="AE708" i="43"/>
  <c r="AH708" i="43" s="1"/>
  <c r="AG740" i="43"/>
  <c r="AE740" i="43"/>
  <c r="AH740" i="43" s="1"/>
  <c r="AG772" i="43"/>
  <c r="AE772" i="43"/>
  <c r="AH772" i="43" s="1"/>
  <c r="AG804" i="43"/>
  <c r="AE804" i="43"/>
  <c r="AH804" i="43" s="1"/>
  <c r="AG516" i="43"/>
  <c r="AE516" i="43"/>
  <c r="AH516" i="43" s="1"/>
  <c r="AG558" i="43"/>
  <c r="AE558" i="43"/>
  <c r="AH558" i="43" s="1"/>
  <c r="AG601" i="43"/>
  <c r="AE601" i="43"/>
  <c r="AH601" i="43" s="1"/>
  <c r="AE749" i="43"/>
  <c r="AG749" i="43"/>
  <c r="AE781" i="43"/>
  <c r="AG781" i="43"/>
  <c r="AG469" i="43"/>
  <c r="AE469" i="43"/>
  <c r="AH469" i="43" s="1"/>
  <c r="AE576" i="43"/>
  <c r="AG576" i="43"/>
  <c r="AG661" i="43"/>
  <c r="AE661" i="43"/>
  <c r="AH661" i="43" s="1"/>
  <c r="AE698" i="43"/>
  <c r="AG698" i="43"/>
  <c r="AE730" i="43"/>
  <c r="AG730" i="43"/>
  <c r="AH730" i="43" s="1"/>
  <c r="AE762" i="43"/>
  <c r="AG762" i="43"/>
  <c r="AE47" i="43"/>
  <c r="AG47" i="43"/>
  <c r="AG593" i="43"/>
  <c r="AE593" i="43"/>
  <c r="AH593" i="43" s="1"/>
  <c r="AG711" i="43"/>
  <c r="AE711" i="43"/>
  <c r="AH711" i="43" s="1"/>
  <c r="AG743" i="43"/>
  <c r="AE743" i="43"/>
  <c r="AH743" i="43" s="1"/>
  <c r="AG775" i="43"/>
  <c r="AE775" i="43"/>
  <c r="AH775" i="43" s="1"/>
  <c r="AG831" i="43"/>
  <c r="AE831" i="43"/>
  <c r="AH831" i="43" s="1"/>
  <c r="AE909" i="43"/>
  <c r="AG909" i="43"/>
  <c r="AE957" i="43"/>
  <c r="AG957" i="43"/>
  <c r="AH957" i="43" s="1"/>
  <c r="AG799" i="43"/>
  <c r="AE799" i="43"/>
  <c r="AH799" i="43" s="1"/>
  <c r="AG924" i="43"/>
  <c r="AE924" i="43"/>
  <c r="AH924" i="43" s="1"/>
  <c r="AG48" i="43"/>
  <c r="AE48" i="43"/>
  <c r="AH48" i="43" s="1"/>
  <c r="AG176" i="43"/>
  <c r="AE176" i="43"/>
  <c r="AH176" i="43" s="1"/>
  <c r="AG208" i="43"/>
  <c r="AE208" i="43"/>
  <c r="AH208" i="43" s="1"/>
  <c r="AG336" i="43"/>
  <c r="AE336" i="43"/>
  <c r="AH336" i="43" s="1"/>
  <c r="AG61" i="43"/>
  <c r="AE61" i="43"/>
  <c r="AH61" i="43" s="1"/>
  <c r="AE189" i="43"/>
  <c r="AG189" i="43"/>
  <c r="AG315" i="43"/>
  <c r="AE315" i="43"/>
  <c r="AH315" i="43" s="1"/>
  <c r="AG355" i="43"/>
  <c r="AE355" i="43"/>
  <c r="AH355" i="43" s="1"/>
  <c r="AE387" i="43"/>
  <c r="AG387" i="43"/>
  <c r="AE419" i="43"/>
  <c r="AG419" i="43"/>
  <c r="AG14" i="43"/>
  <c r="AE14" i="43"/>
  <c r="AH14" i="43" s="1"/>
  <c r="AG142" i="43"/>
  <c r="AE142" i="43"/>
  <c r="AH142" i="43" s="1"/>
  <c r="AE206" i="43"/>
  <c r="AG206" i="43"/>
  <c r="AG460" i="43"/>
  <c r="AE460" i="43"/>
  <c r="AH460" i="43" s="1"/>
  <c r="AG492" i="43"/>
  <c r="AE492" i="43"/>
  <c r="AH492" i="43" s="1"/>
  <c r="AG50" i="43"/>
  <c r="AE50" i="43"/>
  <c r="AH50" i="43" s="1"/>
  <c r="AE178" i="43"/>
  <c r="AG178" i="43"/>
  <c r="AH178" i="43" s="1"/>
  <c r="AE306" i="43"/>
  <c r="AG306" i="43"/>
  <c r="AG382" i="43"/>
  <c r="AE382" i="43"/>
  <c r="AH382" i="43" s="1"/>
  <c r="AE607" i="43"/>
  <c r="AG607" i="43"/>
  <c r="AH607" i="43" s="1"/>
  <c r="AE639" i="43"/>
  <c r="AG639" i="43"/>
  <c r="AH639" i="43" s="1"/>
  <c r="AG103" i="43"/>
  <c r="AE103" i="43"/>
  <c r="AH103" i="43" s="1"/>
  <c r="AG231" i="43"/>
  <c r="AE231" i="43"/>
  <c r="AH231" i="43" s="1"/>
  <c r="AE345" i="43"/>
  <c r="AG345" i="43"/>
  <c r="AH345" i="43" s="1"/>
  <c r="AG465" i="43"/>
  <c r="AE465" i="43"/>
  <c r="AH465" i="43" s="1"/>
  <c r="AG658" i="43"/>
  <c r="AE658" i="43"/>
  <c r="AH658" i="43" s="1"/>
  <c r="AG696" i="43"/>
  <c r="AE696" i="43"/>
  <c r="AH696" i="43" s="1"/>
  <c r="AG728" i="43"/>
  <c r="AE728" i="43"/>
  <c r="AH728" i="43" s="1"/>
  <c r="AG760" i="43"/>
  <c r="AE760" i="43"/>
  <c r="AH760" i="43" s="1"/>
  <c r="AG792" i="43"/>
  <c r="AE792" i="43"/>
  <c r="AH792" i="43" s="1"/>
  <c r="AG824" i="43"/>
  <c r="AE824" i="43"/>
  <c r="AH824" i="43" s="1"/>
  <c r="AG489" i="43"/>
  <c r="AE489" i="43"/>
  <c r="AH489" i="43" s="1"/>
  <c r="AG542" i="43"/>
  <c r="AE542" i="43"/>
  <c r="AH542" i="43" s="1"/>
  <c r="AG585" i="43"/>
  <c r="AE585" i="43"/>
  <c r="AH585" i="43" s="1"/>
  <c r="AE737" i="43"/>
  <c r="AG737" i="43"/>
  <c r="AE769" i="43"/>
  <c r="AG769" i="43"/>
  <c r="AH769" i="43" s="1"/>
  <c r="AE801" i="43"/>
  <c r="AG801" i="43"/>
  <c r="AE833" i="43"/>
  <c r="AG833" i="43"/>
  <c r="AE865" i="43"/>
  <c r="AG865" i="43"/>
  <c r="AE106" i="43"/>
  <c r="AG106" i="43"/>
  <c r="AE346" i="43"/>
  <c r="AG346" i="43"/>
  <c r="AH346" i="43" s="1"/>
  <c r="AG437" i="43"/>
  <c r="AE437" i="43"/>
  <c r="AH437" i="43" s="1"/>
  <c r="AG517" i="43"/>
  <c r="AE517" i="43"/>
  <c r="AH517" i="43" s="1"/>
  <c r="AG645" i="43"/>
  <c r="AE645" i="43"/>
  <c r="AH645" i="43" s="1"/>
  <c r="AG750" i="43"/>
  <c r="AE750" i="43"/>
  <c r="AH750" i="43" s="1"/>
  <c r="AG782" i="43"/>
  <c r="AE782" i="43"/>
  <c r="AH782" i="43" s="1"/>
  <c r="AE207" i="43"/>
  <c r="AG207" i="43"/>
  <c r="AG473" i="43"/>
  <c r="AE473" i="43"/>
  <c r="AH473" i="43" s="1"/>
  <c r="AG577" i="43"/>
  <c r="AE577" i="43"/>
  <c r="AH577" i="43" s="1"/>
  <c r="AG662" i="43"/>
  <c r="AE662" i="43"/>
  <c r="AH662" i="43" s="1"/>
  <c r="AG699" i="43"/>
  <c r="AE699" i="43"/>
  <c r="AH699" i="43" s="1"/>
  <c r="AG731" i="43"/>
  <c r="AE731" i="43"/>
  <c r="AH731" i="43" s="1"/>
  <c r="AG763" i="43"/>
  <c r="AE763" i="43"/>
  <c r="AH763" i="43" s="1"/>
  <c r="AG795" i="43"/>
  <c r="AE795" i="43"/>
  <c r="AH795" i="43" s="1"/>
  <c r="AE897" i="43"/>
  <c r="AG897" i="43"/>
  <c r="AE929" i="43"/>
  <c r="AG929" i="43"/>
  <c r="AE961" i="43"/>
  <c r="AG961" i="43"/>
  <c r="AH961" i="43" s="1"/>
  <c r="AE993" i="43"/>
  <c r="AG993" i="43"/>
  <c r="AH993" i="43" s="1"/>
  <c r="AG843" i="43"/>
  <c r="AE843" i="43"/>
  <c r="AH843" i="43" s="1"/>
  <c r="AG982" i="43"/>
  <c r="AE982" i="43"/>
  <c r="AH982" i="43" s="1"/>
  <c r="AG828" i="43"/>
  <c r="AE828" i="43"/>
  <c r="AH828" i="43" s="1"/>
  <c r="AG871" i="43"/>
  <c r="AE871" i="43"/>
  <c r="AH871" i="43" s="1"/>
  <c r="AE939" i="43"/>
  <c r="AG939" i="43"/>
  <c r="AH939" i="43" s="1"/>
  <c r="AG856" i="43"/>
  <c r="AE856" i="43"/>
  <c r="AH856" i="43" s="1"/>
  <c r="AG896" i="43"/>
  <c r="AE896" i="43"/>
  <c r="AH896" i="43" s="1"/>
  <c r="AG928" i="43"/>
  <c r="AE928" i="43"/>
  <c r="AH928" i="43" s="1"/>
  <c r="AE960" i="43"/>
  <c r="AG960" i="43"/>
  <c r="AE992" i="43"/>
  <c r="AG992" i="43"/>
  <c r="AG545" i="43"/>
  <c r="AE545" i="43"/>
  <c r="AH545" i="43" s="1"/>
  <c r="AG832" i="43"/>
  <c r="AE832" i="43"/>
  <c r="AH832" i="43" s="1"/>
  <c r="AE926" i="43"/>
  <c r="AG926" i="43"/>
  <c r="AG990" i="43"/>
  <c r="AE990" i="43"/>
  <c r="AH990" i="43" s="1"/>
  <c r="AG899" i="43"/>
  <c r="AE899" i="43"/>
  <c r="AH899" i="43" s="1"/>
  <c r="AG979" i="43"/>
  <c r="AE979" i="43"/>
  <c r="AH979" i="43" s="1"/>
  <c r="AG888" i="43"/>
  <c r="AE888" i="43"/>
  <c r="AH888" i="43" s="1"/>
  <c r="AE983" i="43"/>
  <c r="AG983" i="43"/>
  <c r="AE972" i="43"/>
  <c r="AG972" i="43"/>
  <c r="AE611" i="43"/>
  <c r="AG611" i="43"/>
  <c r="AH611" i="43" s="1"/>
  <c r="AE643" i="43"/>
  <c r="AG643" i="43"/>
  <c r="AH643" i="43" s="1"/>
  <c r="AG119" i="43"/>
  <c r="AE119" i="43"/>
  <c r="AH119" i="43" s="1"/>
  <c r="AG218" i="43"/>
  <c r="AE218" i="43"/>
  <c r="AH218" i="43" s="1"/>
  <c r="AE389" i="43"/>
  <c r="AG389" i="43"/>
  <c r="AE474" i="43"/>
  <c r="AG474" i="43"/>
  <c r="AE578" i="43"/>
  <c r="AG578" i="43"/>
  <c r="AE664" i="43"/>
  <c r="AG664" i="43"/>
  <c r="AH664" i="43" s="1"/>
  <c r="AG700" i="43"/>
  <c r="AE700" i="43"/>
  <c r="AH700" i="43" s="1"/>
  <c r="AG732" i="43"/>
  <c r="AE732" i="43"/>
  <c r="AH732" i="43" s="1"/>
  <c r="AG764" i="43"/>
  <c r="AE764" i="43"/>
  <c r="AH764" i="43" s="1"/>
  <c r="AE31" i="43"/>
  <c r="AG31" i="43"/>
  <c r="AG287" i="43"/>
  <c r="AE287" i="43"/>
  <c r="AH287" i="43" s="1"/>
  <c r="AG413" i="43"/>
  <c r="AE413" i="43"/>
  <c r="AH413" i="43" s="1"/>
  <c r="AE548" i="43"/>
  <c r="AG548" i="43"/>
  <c r="AH548" i="43" s="1"/>
  <c r="AE741" i="43"/>
  <c r="AG741" i="43"/>
  <c r="AE773" i="43"/>
  <c r="AG773" i="43"/>
  <c r="AE805" i="43"/>
  <c r="AG805" i="43"/>
  <c r="AH805" i="43" s="1"/>
  <c r="AE837" i="43"/>
  <c r="AG837" i="43"/>
  <c r="AH837" i="43" s="1"/>
  <c r="AE869" i="43"/>
  <c r="AG869" i="43"/>
  <c r="AH869" i="43" s="1"/>
  <c r="AE362" i="43"/>
  <c r="AG362" i="43"/>
  <c r="AG565" i="43"/>
  <c r="AE565" i="43"/>
  <c r="AH565" i="43" s="1"/>
  <c r="AE608" i="43"/>
  <c r="AG608" i="43"/>
  <c r="AE690" i="43"/>
  <c r="AG690" i="43"/>
  <c r="AH690" i="43" s="1"/>
  <c r="AE722" i="43"/>
  <c r="AG722" i="43"/>
  <c r="AH722" i="43" s="1"/>
  <c r="AE754" i="43"/>
  <c r="AG754" i="43"/>
  <c r="AE786" i="43"/>
  <c r="AG786" i="43"/>
  <c r="AE818" i="43"/>
  <c r="AG818" i="43"/>
  <c r="AE239" i="43"/>
  <c r="AG239" i="43"/>
  <c r="AG397" i="43"/>
  <c r="AE397" i="43"/>
  <c r="AH397" i="43" s="1"/>
  <c r="AE482" i="43"/>
  <c r="AG482" i="43"/>
  <c r="AG668" i="43"/>
  <c r="AE668" i="43"/>
  <c r="AH668" i="43" s="1"/>
  <c r="AG703" i="43"/>
  <c r="AE703" i="43"/>
  <c r="AH703" i="43" s="1"/>
  <c r="AE901" i="43"/>
  <c r="AG901" i="43"/>
  <c r="AH901" i="43" s="1"/>
  <c r="AE933" i="43"/>
  <c r="AG933" i="43"/>
  <c r="AH933" i="43" s="1"/>
  <c r="AE965" i="43"/>
  <c r="AG965" i="43"/>
  <c r="AH965" i="43" s="1"/>
  <c r="AE997" i="43"/>
  <c r="AG997" i="43"/>
  <c r="AG848" i="43"/>
  <c r="AE848" i="43"/>
  <c r="AH848" i="43" s="1"/>
  <c r="AE890" i="43"/>
  <c r="AG890" i="43"/>
  <c r="AE922" i="43"/>
  <c r="AG922" i="43"/>
  <c r="AG954" i="43"/>
  <c r="AE954" i="43"/>
  <c r="AH954" i="43" s="1"/>
  <c r="AG986" i="43"/>
  <c r="AE986" i="43"/>
  <c r="AH986" i="43" s="1"/>
  <c r="AG876" i="43"/>
  <c r="AE876" i="43"/>
  <c r="AH876" i="43" s="1"/>
  <c r="AG911" i="43"/>
  <c r="AE911" i="43"/>
  <c r="AH911" i="43" s="1"/>
  <c r="AG975" i="43"/>
  <c r="AE975" i="43"/>
  <c r="AH975" i="43" s="1"/>
  <c r="AE964" i="43"/>
  <c r="AG964" i="43"/>
  <c r="AE996" i="43"/>
  <c r="AG996" i="43"/>
  <c r="AE969" i="43"/>
  <c r="AG969" i="43"/>
  <c r="AH969" i="43" s="1"/>
  <c r="AG915" i="43"/>
  <c r="AE915" i="43"/>
  <c r="AH915" i="43" s="1"/>
  <c r="AG952" i="43"/>
  <c r="AE952" i="43"/>
  <c r="AH952" i="43" s="1"/>
  <c r="AE838" i="43"/>
  <c r="AG838" i="43"/>
  <c r="AG994" i="43"/>
  <c r="AE994" i="43"/>
  <c r="AH994" i="43" s="1"/>
  <c r="AG940" i="43"/>
  <c r="AE940" i="43"/>
  <c r="AH940" i="43" s="1"/>
  <c r="AE583" i="43"/>
  <c r="AG583" i="43"/>
  <c r="AE647" i="43"/>
  <c r="AG647" i="43"/>
  <c r="AG263" i="43"/>
  <c r="AE263" i="43"/>
  <c r="AH263" i="43" s="1"/>
  <c r="AE361" i="43"/>
  <c r="AG361" i="43"/>
  <c r="AG250" i="43"/>
  <c r="AE250" i="43"/>
  <c r="AH250" i="43" s="1"/>
  <c r="AG401" i="43"/>
  <c r="AE401" i="43"/>
  <c r="AH401" i="43" s="1"/>
  <c r="AG626" i="43"/>
  <c r="AE626" i="43"/>
  <c r="AH626" i="43" s="1"/>
  <c r="AE669" i="43"/>
  <c r="AG669" i="43"/>
  <c r="AE63" i="43"/>
  <c r="AG63" i="43"/>
  <c r="AG319" i="43"/>
  <c r="AE319" i="43"/>
  <c r="AH319" i="43" s="1"/>
  <c r="AG638" i="43"/>
  <c r="AE638" i="43"/>
  <c r="AH638" i="43" s="1"/>
  <c r="AE681" i="43"/>
  <c r="AG681" i="43"/>
  <c r="AG713" i="43"/>
  <c r="AE713" i="43"/>
  <c r="AH713" i="43" s="1"/>
  <c r="AE745" i="43"/>
  <c r="AG745" i="43"/>
  <c r="AE777" i="43"/>
  <c r="AG777" i="43"/>
  <c r="AE809" i="43"/>
  <c r="AG809" i="43"/>
  <c r="AE841" i="43"/>
  <c r="AG841" i="43"/>
  <c r="AE873" i="43"/>
  <c r="AG873" i="43"/>
  <c r="AG170" i="43"/>
  <c r="AE170" i="43"/>
  <c r="AH170" i="43" s="1"/>
  <c r="AE458" i="43"/>
  <c r="AG458" i="43"/>
  <c r="AE528" i="43"/>
  <c r="AG528" i="43"/>
  <c r="AH528" i="43" s="1"/>
  <c r="AE570" i="43"/>
  <c r="AG570" i="43"/>
  <c r="AE656" i="43"/>
  <c r="AG656" i="43"/>
  <c r="AH656" i="43" s="1"/>
  <c r="AG758" i="43"/>
  <c r="AE758" i="43"/>
  <c r="AH758" i="43" s="1"/>
  <c r="AE790" i="43"/>
  <c r="AG790" i="43"/>
  <c r="AH790" i="43" s="1"/>
  <c r="AE822" i="43"/>
  <c r="AG822" i="43"/>
  <c r="AH822" i="43" s="1"/>
  <c r="AG271" i="43"/>
  <c r="AE271" i="43"/>
  <c r="AH271" i="43" s="1"/>
  <c r="AG566" i="43"/>
  <c r="AE566" i="43"/>
  <c r="AH566" i="43" s="1"/>
  <c r="AG630" i="43"/>
  <c r="AE630" i="43"/>
  <c r="AH630" i="43" s="1"/>
  <c r="AE673" i="43"/>
  <c r="AG673" i="43"/>
  <c r="AG847" i="43"/>
  <c r="AE847" i="43"/>
  <c r="AH847" i="43" s="1"/>
  <c r="AE921" i="43"/>
  <c r="AG921" i="43"/>
  <c r="AE968" i="43"/>
  <c r="AG968" i="43"/>
  <c r="AG819" i="43"/>
  <c r="AE819" i="43"/>
  <c r="AH819" i="43" s="1"/>
  <c r="AG872" i="43"/>
  <c r="AE872" i="43"/>
  <c r="AH872" i="43" s="1"/>
  <c r="AE20" i="43"/>
  <c r="AG20" i="43"/>
  <c r="AE289" i="43"/>
  <c r="AG289" i="43"/>
  <c r="AE322" i="43"/>
  <c r="AG322" i="43"/>
  <c r="AE487" i="43"/>
  <c r="AG487" i="43"/>
  <c r="AH487" i="43" s="1"/>
  <c r="AG150" i="43"/>
  <c r="AE150" i="43"/>
  <c r="AH150" i="43" s="1"/>
  <c r="AE368" i="43"/>
  <c r="AG368" i="43"/>
  <c r="AG464" i="43"/>
  <c r="AE464" i="43"/>
  <c r="AH464" i="43" s="1"/>
  <c r="AE194" i="43"/>
  <c r="AG194" i="43"/>
  <c r="AG56" i="43"/>
  <c r="AE56" i="43"/>
  <c r="AH56" i="43" s="1"/>
  <c r="AE52" i="43"/>
  <c r="AG52" i="43"/>
  <c r="AE116" i="43"/>
  <c r="AG116" i="43"/>
  <c r="AG244" i="43"/>
  <c r="AE244" i="43"/>
  <c r="AH244" i="43" s="1"/>
  <c r="AE308" i="43"/>
  <c r="AG308" i="43"/>
  <c r="AG33" i="43"/>
  <c r="AE33" i="43"/>
  <c r="AH33" i="43" s="1"/>
  <c r="AE97" i="43"/>
  <c r="AG97" i="43"/>
  <c r="AE129" i="43"/>
  <c r="AG129" i="43"/>
  <c r="AH129" i="43" s="1"/>
  <c r="AE193" i="43"/>
  <c r="AG193" i="43"/>
  <c r="AG225" i="43"/>
  <c r="AE225" i="43"/>
  <c r="AH225" i="43" s="1"/>
  <c r="AE67" i="43"/>
  <c r="AG67" i="43"/>
  <c r="AH67" i="43" s="1"/>
  <c r="AG195" i="43"/>
  <c r="AE195" i="43"/>
  <c r="AH195" i="43" s="1"/>
  <c r="AG359" i="43"/>
  <c r="AE359" i="43"/>
  <c r="AH359" i="43" s="1"/>
  <c r="AE391" i="43"/>
  <c r="AG391" i="43"/>
  <c r="AE423" i="43"/>
  <c r="AG423" i="43"/>
  <c r="AE455" i="43"/>
  <c r="AG455" i="43"/>
  <c r="AG214" i="43"/>
  <c r="AE214" i="43"/>
  <c r="AH214" i="43" s="1"/>
  <c r="AG278" i="43"/>
  <c r="AE278" i="43"/>
  <c r="AH278" i="43" s="1"/>
  <c r="AE334" i="43"/>
  <c r="AG334" i="43"/>
  <c r="AG400" i="43"/>
  <c r="AE400" i="43"/>
  <c r="AH400" i="43" s="1"/>
  <c r="AG66" i="43"/>
  <c r="AE66" i="43"/>
  <c r="AH66" i="43" s="1"/>
  <c r="AE390" i="43"/>
  <c r="AG390" i="43"/>
  <c r="AE454" i="43"/>
  <c r="AG454" i="43"/>
  <c r="AE515" i="43"/>
  <c r="AG515" i="43"/>
  <c r="AG547" i="43"/>
  <c r="AE547" i="43"/>
  <c r="AH547" i="43" s="1"/>
  <c r="AE24" i="43"/>
  <c r="AG24" i="43"/>
  <c r="AE216" i="43"/>
  <c r="AG216" i="43"/>
  <c r="AG280" i="43"/>
  <c r="AE280" i="43"/>
  <c r="AH280" i="43" s="1"/>
  <c r="AG312" i="43"/>
  <c r="AE312" i="43"/>
  <c r="AH312" i="43" s="1"/>
  <c r="AE5" i="43"/>
  <c r="AG5" i="43"/>
  <c r="AG37" i="43"/>
  <c r="AE37" i="43"/>
  <c r="AH37" i="43" s="1"/>
  <c r="AG69" i="43"/>
  <c r="AE69" i="43"/>
  <c r="AH69" i="43" s="1"/>
  <c r="AE165" i="43"/>
  <c r="AG165" i="43"/>
  <c r="AE197" i="43"/>
  <c r="AG197" i="43"/>
  <c r="AE261" i="43"/>
  <c r="AG261" i="43"/>
  <c r="AH261" i="43" s="1"/>
  <c r="AE293" i="43"/>
  <c r="AG293" i="43"/>
  <c r="AH293" i="43" s="1"/>
  <c r="AG10" i="43"/>
  <c r="AE10" i="43"/>
  <c r="AH10" i="43" s="1"/>
  <c r="AE75" i="43"/>
  <c r="AG75" i="43"/>
  <c r="AH75" i="43" s="1"/>
  <c r="AE203" i="43"/>
  <c r="AG203" i="43"/>
  <c r="AG327" i="43"/>
  <c r="AE327" i="43"/>
  <c r="AH327" i="43" s="1"/>
  <c r="AG363" i="43"/>
  <c r="AE363" i="43"/>
  <c r="AH363" i="43" s="1"/>
  <c r="AE395" i="43"/>
  <c r="AG395" i="43"/>
  <c r="AE427" i="43"/>
  <c r="AG427" i="43"/>
  <c r="AE491" i="43"/>
  <c r="AG491" i="43"/>
  <c r="AG30" i="43"/>
  <c r="AE30" i="43"/>
  <c r="AH30" i="43" s="1"/>
  <c r="AE94" i="43"/>
  <c r="AG94" i="43"/>
  <c r="AG222" i="43"/>
  <c r="AE222" i="43"/>
  <c r="AH222" i="43" s="1"/>
  <c r="AE286" i="43"/>
  <c r="AG286" i="43"/>
  <c r="AG500" i="43"/>
  <c r="AE500" i="43"/>
  <c r="AH500" i="43" s="1"/>
  <c r="AG82" i="43"/>
  <c r="AE82" i="43"/>
  <c r="AH82" i="43" s="1"/>
  <c r="AE462" i="43"/>
  <c r="AG462" i="43"/>
  <c r="AG551" i="43"/>
  <c r="AE551" i="43"/>
  <c r="AH551" i="43" s="1"/>
  <c r="AE7" i="43"/>
  <c r="AG7" i="43"/>
  <c r="AG28" i="43"/>
  <c r="AE28" i="43"/>
  <c r="AH28" i="43" s="1"/>
  <c r="AG92" i="43"/>
  <c r="AE92" i="43"/>
  <c r="AH92" i="43" s="1"/>
  <c r="AE124" i="43"/>
  <c r="AG124" i="43"/>
  <c r="AE220" i="43"/>
  <c r="AG220" i="43"/>
  <c r="AE252" i="43"/>
  <c r="AG252" i="43"/>
  <c r="AG284" i="43"/>
  <c r="AE284" i="43"/>
  <c r="AH284" i="43" s="1"/>
  <c r="AG316" i="43"/>
  <c r="AE316" i="43"/>
  <c r="AH316" i="43" s="1"/>
  <c r="AE9" i="43"/>
  <c r="AG9" i="43"/>
  <c r="AG41" i="43"/>
  <c r="AE41" i="43"/>
  <c r="AH41" i="43" s="1"/>
  <c r="AE73" i="43"/>
  <c r="AG73" i="43"/>
  <c r="AE105" i="43"/>
  <c r="AG105" i="43"/>
  <c r="AE201" i="43"/>
  <c r="AG201" i="43"/>
  <c r="AE233" i="43"/>
  <c r="AG233" i="43"/>
  <c r="AE19" i="43"/>
  <c r="AG19" i="43"/>
  <c r="AH19" i="43" s="1"/>
  <c r="AE83" i="43"/>
  <c r="AG83" i="43"/>
  <c r="AH83" i="43" s="1"/>
  <c r="AG147" i="43"/>
  <c r="AE147" i="43"/>
  <c r="AH147" i="43" s="1"/>
  <c r="AG399" i="43"/>
  <c r="AE399" i="43"/>
  <c r="AH399" i="43" s="1"/>
  <c r="AE431" i="43"/>
  <c r="AG431" i="43"/>
  <c r="AE495" i="43"/>
  <c r="AG495" i="43"/>
  <c r="AG38" i="43"/>
  <c r="AE38" i="43"/>
  <c r="AH38" i="43" s="1"/>
  <c r="AE166" i="43"/>
  <c r="AG166" i="43"/>
  <c r="AH166" i="43" s="1"/>
  <c r="AG294" i="43"/>
  <c r="AE294" i="43"/>
  <c r="AH294" i="43" s="1"/>
  <c r="AG344" i="43"/>
  <c r="AE344" i="43"/>
  <c r="AH344" i="43" s="1"/>
  <c r="AE376" i="43"/>
  <c r="AG376" i="43"/>
  <c r="AG440" i="43"/>
  <c r="AE440" i="43"/>
  <c r="AH440" i="43" s="1"/>
  <c r="AG472" i="43"/>
  <c r="AE472" i="43"/>
  <c r="AH472" i="43" s="1"/>
  <c r="AE504" i="43"/>
  <c r="AG504" i="43"/>
  <c r="AE98" i="43"/>
  <c r="AG98" i="43"/>
  <c r="AE342" i="43"/>
  <c r="AG342" i="43"/>
  <c r="AH342" i="43" s="1"/>
  <c r="AE406" i="43"/>
  <c r="AG406" i="43"/>
  <c r="AE587" i="43"/>
  <c r="AG587" i="43"/>
  <c r="AE619" i="43"/>
  <c r="AG619" i="43"/>
  <c r="AH619" i="43" s="1"/>
  <c r="AE23" i="43"/>
  <c r="AG23" i="43"/>
  <c r="AG279" i="43"/>
  <c r="AE279" i="43"/>
  <c r="AH279" i="43" s="1"/>
  <c r="AG26" i="43"/>
  <c r="AE26" i="43"/>
  <c r="AH26" i="43" s="1"/>
  <c r="AG410" i="43"/>
  <c r="AE410" i="43"/>
  <c r="AH410" i="43" s="1"/>
  <c r="AG546" i="43"/>
  <c r="AE546" i="43"/>
  <c r="AH546" i="43" s="1"/>
  <c r="AE632" i="43"/>
  <c r="AG632" i="43"/>
  <c r="AE674" i="43"/>
  <c r="AG674" i="43"/>
  <c r="AH674" i="43" s="1"/>
  <c r="AG95" i="43"/>
  <c r="AE95" i="43"/>
  <c r="AH95" i="43" s="1"/>
  <c r="AE341" i="43"/>
  <c r="AG341" i="43"/>
  <c r="AE434" i="43"/>
  <c r="AG434" i="43"/>
  <c r="AG644" i="43"/>
  <c r="AE644" i="43"/>
  <c r="AH644" i="43" s="1"/>
  <c r="AE685" i="43"/>
  <c r="AG685" i="43"/>
  <c r="AE717" i="43"/>
  <c r="AG717" i="43"/>
  <c r="AE813" i="43"/>
  <c r="AG813" i="43"/>
  <c r="AE845" i="43"/>
  <c r="AG845" i="43"/>
  <c r="AE877" i="43"/>
  <c r="AG877" i="43"/>
  <c r="AE202" i="43"/>
  <c r="AG202" i="43"/>
  <c r="AG385" i="43"/>
  <c r="AE385" i="43"/>
  <c r="AH385" i="43" s="1"/>
  <c r="AG533" i="43"/>
  <c r="AE533" i="43"/>
  <c r="AH533" i="43" s="1"/>
  <c r="AG618" i="43"/>
  <c r="AE618" i="43"/>
  <c r="AH618" i="43" s="1"/>
  <c r="AE794" i="43"/>
  <c r="AG794" i="43"/>
  <c r="AG303" i="43"/>
  <c r="AE303" i="43"/>
  <c r="AH303" i="43" s="1"/>
  <c r="AE418" i="43"/>
  <c r="AG418" i="43"/>
  <c r="AG505" i="43"/>
  <c r="AE505" i="43"/>
  <c r="AH505" i="43" s="1"/>
  <c r="AG550" i="43"/>
  <c r="AE550" i="43"/>
  <c r="AH550" i="43" s="1"/>
  <c r="AE636" i="43"/>
  <c r="AG636" i="43"/>
  <c r="AE874" i="43"/>
  <c r="AG874" i="43"/>
  <c r="AG880" i="43"/>
  <c r="AE880" i="43"/>
  <c r="AH880" i="43" s="1"/>
  <c r="AE946" i="43"/>
  <c r="AG946" i="43"/>
  <c r="AG844" i="43"/>
  <c r="AE844" i="43"/>
  <c r="AH844" i="43" s="1"/>
  <c r="AE951" i="43"/>
  <c r="AG951" i="43"/>
  <c r="AE16" i="43"/>
  <c r="AG16" i="43"/>
  <c r="AH16" i="43" s="1"/>
  <c r="AE80" i="43"/>
  <c r="AG80" i="43"/>
  <c r="AE112" i="43"/>
  <c r="AG112" i="43"/>
  <c r="AG144" i="43"/>
  <c r="AE144" i="43"/>
  <c r="AH144" i="43" s="1"/>
  <c r="AG240" i="43"/>
  <c r="AE240" i="43"/>
  <c r="AH240" i="43" s="1"/>
  <c r="AG272" i="43"/>
  <c r="AE272" i="43"/>
  <c r="AH272" i="43" s="1"/>
  <c r="AG304" i="43"/>
  <c r="AE304" i="43"/>
  <c r="AH304" i="43" s="1"/>
  <c r="AG29" i="43"/>
  <c r="AE29" i="43"/>
  <c r="AH29" i="43" s="1"/>
  <c r="AE93" i="43"/>
  <c r="AG93" i="43"/>
  <c r="AE125" i="43"/>
  <c r="AG125" i="43"/>
  <c r="AE157" i="43"/>
  <c r="AG157" i="43"/>
  <c r="AE221" i="43"/>
  <c r="AG221" i="43"/>
  <c r="AG253" i="43"/>
  <c r="AE253" i="43"/>
  <c r="AH253" i="43" s="1"/>
  <c r="AE285" i="43"/>
  <c r="AG285" i="43"/>
  <c r="AH285" i="43" s="1"/>
  <c r="AE317" i="43"/>
  <c r="AG317" i="43"/>
  <c r="AH317" i="43" s="1"/>
  <c r="AE59" i="43"/>
  <c r="AG59" i="43"/>
  <c r="AG123" i="43"/>
  <c r="AE123" i="43"/>
  <c r="AH123" i="43" s="1"/>
  <c r="AE187" i="43"/>
  <c r="AG187" i="43"/>
  <c r="AG251" i="43"/>
  <c r="AE251" i="43"/>
  <c r="AH251" i="43" s="1"/>
  <c r="AE451" i="43"/>
  <c r="AG451" i="43"/>
  <c r="AH451" i="43" s="1"/>
  <c r="AE483" i="43"/>
  <c r="AG483" i="43"/>
  <c r="AG78" i="43"/>
  <c r="AE78" i="43"/>
  <c r="AH78" i="43" s="1"/>
  <c r="AE270" i="43"/>
  <c r="AG270" i="43"/>
  <c r="AE329" i="43"/>
  <c r="AG329" i="43"/>
  <c r="AH329" i="43" s="1"/>
  <c r="AE364" i="43"/>
  <c r="AG364" i="43"/>
  <c r="AG396" i="43"/>
  <c r="AE396" i="43"/>
  <c r="AH396" i="43" s="1"/>
  <c r="AG428" i="43"/>
  <c r="AE428" i="43"/>
  <c r="AH428" i="43" s="1"/>
  <c r="AE446" i="43"/>
  <c r="AG446" i="43"/>
  <c r="AE510" i="43"/>
  <c r="AG510" i="43"/>
  <c r="AH510" i="43" s="1"/>
  <c r="AE543" i="43"/>
  <c r="AG543" i="43"/>
  <c r="AE575" i="43"/>
  <c r="AG575" i="43"/>
  <c r="AH575" i="43" s="1"/>
  <c r="AG671" i="43"/>
  <c r="AE671" i="43"/>
  <c r="AH671" i="43" s="1"/>
  <c r="AE186" i="43"/>
  <c r="AG186" i="43"/>
  <c r="AG378" i="43"/>
  <c r="AE378" i="43"/>
  <c r="AH378" i="43" s="1"/>
  <c r="AG530" i="43"/>
  <c r="AE530" i="43"/>
  <c r="AH530" i="43" s="1"/>
  <c r="AG573" i="43"/>
  <c r="AE573" i="43"/>
  <c r="AH573" i="43" s="1"/>
  <c r="AE616" i="43"/>
  <c r="AG616" i="43"/>
  <c r="AG255" i="43"/>
  <c r="AE255" i="43"/>
  <c r="AH255" i="43" s="1"/>
  <c r="AE402" i="43"/>
  <c r="AG402" i="43"/>
  <c r="AG628" i="43"/>
  <c r="AE628" i="43"/>
  <c r="AH628" i="43" s="1"/>
  <c r="AE670" i="43"/>
  <c r="AG670" i="43"/>
  <c r="AH670" i="43" s="1"/>
  <c r="AE705" i="43"/>
  <c r="AG705" i="43"/>
  <c r="AE560" i="43"/>
  <c r="AG560" i="43"/>
  <c r="AG602" i="43"/>
  <c r="AE602" i="43"/>
  <c r="AH602" i="43" s="1"/>
  <c r="AE686" i="43"/>
  <c r="AG686" i="43"/>
  <c r="AH686" i="43" s="1"/>
  <c r="AE718" i="43"/>
  <c r="AG718" i="43"/>
  <c r="AH718" i="43" s="1"/>
  <c r="AE814" i="43"/>
  <c r="AG814" i="43"/>
  <c r="AE386" i="43"/>
  <c r="AG386" i="43"/>
  <c r="AG534" i="43"/>
  <c r="AE534" i="43"/>
  <c r="AH534" i="43" s="1"/>
  <c r="AE620" i="43"/>
  <c r="AG620" i="43"/>
  <c r="AE858" i="43"/>
  <c r="AG858" i="43"/>
  <c r="AE886" i="43"/>
  <c r="AG886" i="43"/>
  <c r="AH886" i="43" s="1"/>
  <c r="AE918" i="43"/>
  <c r="AG918" i="43"/>
  <c r="AE950" i="43"/>
  <c r="AG950" i="43"/>
  <c r="AG907" i="43"/>
  <c r="AE907" i="43"/>
  <c r="AH907" i="43" s="1"/>
  <c r="AG971" i="43"/>
  <c r="AE971" i="43"/>
  <c r="AH971" i="43" s="1"/>
  <c r="AG1003" i="43"/>
  <c r="AE1003" i="43"/>
  <c r="AH1003" i="43" s="1"/>
  <c r="AG596" i="43"/>
  <c r="AE596" i="43"/>
  <c r="AH596" i="43" s="1"/>
  <c r="AG826" i="43"/>
  <c r="AE826" i="43"/>
  <c r="AH826" i="43" s="1"/>
  <c r="AE953" i="43"/>
  <c r="AG953" i="43"/>
  <c r="AG936" i="43"/>
  <c r="AE936" i="43"/>
  <c r="AH936" i="43" s="1"/>
  <c r="AE989" i="43"/>
  <c r="AG989" i="43"/>
  <c r="AH989" i="43" s="1"/>
  <c r="AG978" i="43"/>
  <c r="AE978" i="43"/>
  <c r="AH978" i="43" s="1"/>
  <c r="AG919" i="43"/>
  <c r="AE919" i="43"/>
  <c r="AH919" i="43" s="1"/>
  <c r="AG892" i="43"/>
  <c r="AE892" i="43"/>
  <c r="AH892" i="43" s="1"/>
  <c r="AE659" i="43"/>
  <c r="AG659" i="43"/>
  <c r="AH659" i="43" s="1"/>
  <c r="AG183" i="43"/>
  <c r="AE183" i="43"/>
  <c r="AH183" i="43" s="1"/>
  <c r="AG90" i="43"/>
  <c r="AE90" i="43"/>
  <c r="AH90" i="43" s="1"/>
  <c r="AE337" i="43"/>
  <c r="AG337" i="43"/>
  <c r="AG433" i="43"/>
  <c r="AE433" i="43"/>
  <c r="AH433" i="43" s="1"/>
  <c r="AE514" i="43"/>
  <c r="AG514" i="43"/>
  <c r="AG557" i="43"/>
  <c r="AE557" i="43"/>
  <c r="AH557" i="43" s="1"/>
  <c r="AG748" i="43"/>
  <c r="AE748" i="43"/>
  <c r="AH748" i="43" s="1"/>
  <c r="AG780" i="43"/>
  <c r="AE780" i="43"/>
  <c r="AH780" i="43" s="1"/>
  <c r="AG159" i="43"/>
  <c r="AE159" i="43"/>
  <c r="AH159" i="43" s="1"/>
  <c r="AG370" i="43"/>
  <c r="AE370" i="43"/>
  <c r="AH370" i="43" s="1"/>
  <c r="AG457" i="43"/>
  <c r="AE457" i="43"/>
  <c r="AH457" i="43" s="1"/>
  <c r="AG526" i="43"/>
  <c r="AE526" i="43"/>
  <c r="AH526" i="43" s="1"/>
  <c r="AG654" i="43"/>
  <c r="AE654" i="43"/>
  <c r="AH654" i="43" s="1"/>
  <c r="AE693" i="43"/>
  <c r="AG693" i="43"/>
  <c r="AE725" i="43"/>
  <c r="AG725" i="43"/>
  <c r="AE266" i="43"/>
  <c r="AG266" i="43"/>
  <c r="AE490" i="43"/>
  <c r="AG490" i="43"/>
  <c r="AE586" i="43"/>
  <c r="AG586" i="43"/>
  <c r="AG629" i="43"/>
  <c r="AE629" i="43"/>
  <c r="AH629" i="43" s="1"/>
  <c r="AG672" i="43"/>
  <c r="AE672" i="43"/>
  <c r="AH672" i="43" s="1"/>
  <c r="AE738" i="43"/>
  <c r="AG738" i="43"/>
  <c r="AE770" i="43"/>
  <c r="AG770" i="43"/>
  <c r="AE802" i="43"/>
  <c r="AG802" i="43"/>
  <c r="AH802" i="43" s="1"/>
  <c r="AG441" i="43"/>
  <c r="AE441" i="43"/>
  <c r="AH441" i="43" s="1"/>
  <c r="AG518" i="43"/>
  <c r="AE518" i="43"/>
  <c r="AH518" i="43" s="1"/>
  <c r="AG561" i="43"/>
  <c r="AE561" i="43"/>
  <c r="AH561" i="43" s="1"/>
  <c r="AG751" i="43"/>
  <c r="AE751" i="43"/>
  <c r="AH751" i="43" s="1"/>
  <c r="AG783" i="43"/>
  <c r="AE783" i="43"/>
  <c r="AH783" i="43" s="1"/>
  <c r="AG884" i="43"/>
  <c r="AE884" i="43"/>
  <c r="AH884" i="43" s="1"/>
  <c r="AG827" i="43"/>
  <c r="AE827" i="43"/>
  <c r="AH827" i="43" s="1"/>
  <c r="AE870" i="43"/>
  <c r="AG870" i="43"/>
  <c r="AH870" i="43" s="1"/>
  <c r="AG855" i="43"/>
  <c r="AE855" i="43"/>
  <c r="AH855" i="43" s="1"/>
  <c r="AG895" i="43"/>
  <c r="AE895" i="43"/>
  <c r="AH895" i="43" s="1"/>
  <c r="AE927" i="43"/>
  <c r="AG927" i="43"/>
  <c r="AH927" i="43" s="1"/>
  <c r="AG916" i="43"/>
  <c r="AE916" i="43"/>
  <c r="AH916" i="43" s="1"/>
  <c r="AG948" i="43"/>
  <c r="AE948" i="43"/>
  <c r="AH948" i="43" s="1"/>
  <c r="AE726" i="43"/>
  <c r="AG726" i="43"/>
  <c r="AH726" i="43" s="1"/>
  <c r="AG739" i="43"/>
  <c r="AE739" i="43"/>
  <c r="AH739" i="43" s="1"/>
  <c r="AG974" i="43"/>
  <c r="AE974" i="43"/>
  <c r="AH974" i="43" s="1"/>
  <c r="AG823" i="43"/>
  <c r="AE823" i="43"/>
  <c r="AH823" i="43" s="1"/>
  <c r="AG904" i="43"/>
  <c r="AE904" i="43"/>
  <c r="AH904" i="43" s="1"/>
  <c r="AE935" i="43"/>
  <c r="AG935" i="43"/>
  <c r="AG851" i="43"/>
  <c r="AE851" i="43"/>
  <c r="AH851" i="43" s="1"/>
  <c r="AE599" i="43"/>
  <c r="AG599" i="43"/>
  <c r="AH599" i="43" s="1"/>
  <c r="AE631" i="43"/>
  <c r="AG631" i="43"/>
  <c r="AH631" i="43" s="1"/>
  <c r="AE663" i="43"/>
  <c r="AG663" i="43"/>
  <c r="AE71" i="43"/>
  <c r="AG71" i="43"/>
  <c r="AE325" i="43"/>
  <c r="AG325" i="43"/>
  <c r="AH325" i="43" s="1"/>
  <c r="AG354" i="43"/>
  <c r="AE354" i="43"/>
  <c r="AH354" i="43" s="1"/>
  <c r="AG520" i="43"/>
  <c r="AE520" i="43"/>
  <c r="AH520" i="43" s="1"/>
  <c r="AG605" i="43"/>
  <c r="AE605" i="43"/>
  <c r="AH605" i="43" s="1"/>
  <c r="AG688" i="43"/>
  <c r="AE688" i="43"/>
  <c r="AH688" i="43" s="1"/>
  <c r="AG720" i="43"/>
  <c r="AE720" i="43"/>
  <c r="AH720" i="43" s="1"/>
  <c r="AE191" i="43"/>
  <c r="AG191" i="43"/>
  <c r="AG381" i="43"/>
  <c r="AE381" i="43"/>
  <c r="AH381" i="43" s="1"/>
  <c r="AE761" i="43"/>
  <c r="AG761" i="43"/>
  <c r="AE793" i="43"/>
  <c r="AG793" i="43"/>
  <c r="AH793" i="43" s="1"/>
  <c r="AE825" i="43"/>
  <c r="AG825" i="43"/>
  <c r="AE857" i="43"/>
  <c r="AG857" i="43"/>
  <c r="AH857" i="43" s="1"/>
  <c r="AG42" i="43"/>
  <c r="AE42" i="43"/>
  <c r="AH42" i="43" s="1"/>
  <c r="AE298" i="43"/>
  <c r="AG298" i="43"/>
  <c r="AG501" i="43"/>
  <c r="AE501" i="43"/>
  <c r="AH501" i="43" s="1"/>
  <c r="AE677" i="43"/>
  <c r="AG677" i="43"/>
  <c r="AE742" i="43"/>
  <c r="AG742" i="43"/>
  <c r="AE774" i="43"/>
  <c r="AG774" i="43"/>
  <c r="AE806" i="43"/>
  <c r="AG806" i="43"/>
  <c r="AH806" i="43" s="1"/>
  <c r="AE524" i="43"/>
  <c r="AG524" i="43"/>
  <c r="AH524" i="43" s="1"/>
  <c r="AG609" i="43"/>
  <c r="AE609" i="43"/>
  <c r="AH609" i="43" s="1"/>
  <c r="AE652" i="43"/>
  <c r="AG652" i="43"/>
  <c r="AG691" i="43"/>
  <c r="AE691" i="43"/>
  <c r="AH691" i="43" s="1"/>
  <c r="AE889" i="43"/>
  <c r="AG889" i="43"/>
  <c r="AG995" i="43"/>
  <c r="AE995" i="43"/>
  <c r="AH995" i="43" s="1"/>
  <c r="J3" i="42"/>
  <c r="J4" i="42"/>
  <c r="J5" i="42"/>
  <c r="J6" i="42"/>
  <c r="J7" i="42"/>
  <c r="J8" i="42"/>
  <c r="J9" i="42"/>
  <c r="J10" i="42"/>
  <c r="J11" i="42"/>
  <c r="J12" i="42"/>
  <c r="J13" i="42"/>
  <c r="J14" i="42"/>
  <c r="J15" i="42"/>
  <c r="J16" i="42"/>
  <c r="J17" i="42"/>
  <c r="J18" i="42"/>
  <c r="J19" i="42"/>
  <c r="J20" i="42"/>
  <c r="J21" i="42"/>
  <c r="J22" i="42"/>
  <c r="J23" i="42"/>
  <c r="J24" i="42"/>
  <c r="J25" i="42"/>
  <c r="J26" i="42"/>
  <c r="J27" i="42"/>
  <c r="J28" i="42"/>
  <c r="J29" i="42"/>
  <c r="J30" i="42"/>
  <c r="J31" i="42"/>
  <c r="J32" i="42"/>
  <c r="J33" i="42"/>
  <c r="J34" i="42"/>
  <c r="J35" i="42"/>
  <c r="J36" i="42"/>
  <c r="J37" i="42"/>
  <c r="J38" i="42"/>
  <c r="J39" i="42"/>
  <c r="J40" i="42"/>
  <c r="J41" i="42"/>
  <c r="J42" i="42"/>
  <c r="J43" i="42"/>
  <c r="J44" i="42"/>
  <c r="J45" i="42"/>
  <c r="J46" i="42"/>
  <c r="J47" i="42"/>
  <c r="J48" i="42"/>
  <c r="J49" i="42"/>
  <c r="J50" i="42"/>
  <c r="J51" i="42"/>
  <c r="J52" i="42"/>
  <c r="J53" i="42"/>
  <c r="J54" i="42"/>
  <c r="J55" i="42"/>
  <c r="J56" i="42"/>
  <c r="J57" i="42"/>
  <c r="J58" i="42"/>
  <c r="J59" i="42"/>
  <c r="J60" i="42"/>
  <c r="J61" i="42"/>
  <c r="J62" i="42"/>
  <c r="J63" i="42"/>
  <c r="J64" i="42"/>
  <c r="J65" i="42"/>
  <c r="J66" i="42"/>
  <c r="J67" i="42"/>
  <c r="J68" i="42"/>
  <c r="J69" i="42"/>
  <c r="J70" i="42"/>
  <c r="J71" i="42"/>
  <c r="J72" i="42"/>
  <c r="J73" i="42"/>
  <c r="J74" i="42"/>
  <c r="J75" i="42"/>
  <c r="J76" i="42"/>
  <c r="J77" i="42"/>
  <c r="J78" i="42"/>
  <c r="J79" i="42"/>
  <c r="J80" i="42"/>
  <c r="J81" i="42"/>
  <c r="J82" i="42"/>
  <c r="J83" i="42"/>
  <c r="J84" i="42"/>
  <c r="J85" i="42"/>
  <c r="J86" i="42"/>
  <c r="J87" i="42"/>
  <c r="J88" i="42"/>
  <c r="J89" i="42"/>
  <c r="J90" i="42"/>
  <c r="J91" i="42"/>
  <c r="J92" i="42"/>
  <c r="J93" i="42"/>
  <c r="J94" i="42"/>
  <c r="J95" i="42"/>
  <c r="J96" i="42"/>
  <c r="J97" i="42"/>
  <c r="J98" i="42"/>
  <c r="J99" i="42"/>
  <c r="J100" i="42"/>
  <c r="J101" i="42"/>
  <c r="J102" i="42"/>
  <c r="J103" i="42"/>
  <c r="J104" i="42"/>
  <c r="J105" i="42"/>
  <c r="J106" i="42"/>
  <c r="J107" i="42"/>
  <c r="J108" i="42"/>
  <c r="J109" i="42"/>
  <c r="J110" i="42"/>
  <c r="J111" i="42"/>
  <c r="J112" i="42"/>
  <c r="J113" i="42"/>
  <c r="J114" i="42"/>
  <c r="J115" i="42"/>
  <c r="J116" i="42"/>
  <c r="J117" i="42"/>
  <c r="J118" i="42"/>
  <c r="J119" i="42"/>
  <c r="J120" i="42"/>
  <c r="J121" i="42"/>
  <c r="J122" i="42"/>
  <c r="J123" i="42"/>
  <c r="J124" i="42"/>
  <c r="J125" i="42"/>
  <c r="J126" i="42"/>
  <c r="J127" i="42"/>
  <c r="J128" i="42"/>
  <c r="J129" i="42"/>
  <c r="J130" i="42"/>
  <c r="J131" i="42"/>
  <c r="J132" i="42"/>
  <c r="J133" i="42"/>
  <c r="J134" i="42"/>
  <c r="J135" i="42"/>
  <c r="J136" i="42"/>
  <c r="J137" i="42"/>
  <c r="J138" i="42"/>
  <c r="J139" i="42"/>
  <c r="J140" i="42"/>
  <c r="J141" i="42"/>
  <c r="J142" i="42"/>
  <c r="J143" i="42"/>
  <c r="J144" i="42"/>
  <c r="J145" i="42"/>
  <c r="J146" i="42"/>
  <c r="J147" i="42"/>
  <c r="J148" i="42"/>
  <c r="J149" i="42"/>
  <c r="J150" i="42"/>
  <c r="J151" i="42"/>
  <c r="J152" i="42"/>
  <c r="J153" i="42"/>
  <c r="J154" i="42"/>
  <c r="J155" i="42"/>
  <c r="J156" i="42"/>
  <c r="J157" i="42"/>
  <c r="J158" i="42"/>
  <c r="J159" i="42"/>
  <c r="J160" i="42"/>
  <c r="J161" i="42"/>
  <c r="J162" i="42"/>
  <c r="J163" i="42"/>
  <c r="J164" i="42"/>
  <c r="J165" i="42"/>
  <c r="J166" i="42"/>
  <c r="J167" i="42"/>
  <c r="J168" i="42"/>
  <c r="J169" i="42"/>
  <c r="J170" i="42"/>
  <c r="J171" i="42"/>
  <c r="J172" i="42"/>
  <c r="J173" i="42"/>
  <c r="J174" i="42"/>
  <c r="J175" i="42"/>
  <c r="J176" i="42"/>
  <c r="J177" i="42"/>
  <c r="J178" i="42"/>
  <c r="J179" i="42"/>
  <c r="J180" i="42"/>
  <c r="J181" i="42"/>
  <c r="J182" i="42"/>
  <c r="J183" i="42"/>
  <c r="J184" i="42"/>
  <c r="J185" i="42"/>
  <c r="J186" i="42"/>
  <c r="J187" i="42"/>
  <c r="J188" i="42"/>
  <c r="J189" i="42"/>
  <c r="J190" i="42"/>
  <c r="J191" i="42"/>
  <c r="J192" i="42"/>
  <c r="J193" i="42"/>
  <c r="J194" i="42"/>
  <c r="J195" i="42"/>
  <c r="J196" i="42"/>
  <c r="J197" i="42"/>
  <c r="J198" i="42"/>
  <c r="J199" i="42"/>
  <c r="J200" i="42"/>
  <c r="J201" i="42"/>
  <c r="J202" i="42"/>
  <c r="J203" i="42"/>
  <c r="J204" i="42"/>
  <c r="J205" i="42"/>
  <c r="J206" i="42"/>
  <c r="J207" i="42"/>
  <c r="J208" i="42"/>
  <c r="J209" i="42"/>
  <c r="J210" i="42"/>
  <c r="J211" i="42"/>
  <c r="J212" i="42"/>
  <c r="J213" i="42"/>
  <c r="J214" i="42"/>
  <c r="J215" i="42"/>
  <c r="J216" i="42"/>
  <c r="J217" i="42"/>
  <c r="J218" i="42"/>
  <c r="J219" i="42"/>
  <c r="J220" i="42"/>
  <c r="J221" i="42"/>
  <c r="J222" i="42"/>
  <c r="J223" i="42"/>
  <c r="J224" i="42"/>
  <c r="J225" i="42"/>
  <c r="J226" i="42"/>
  <c r="J227" i="42"/>
  <c r="J228" i="42"/>
  <c r="J229" i="42"/>
  <c r="J230" i="42"/>
  <c r="J231" i="42"/>
  <c r="J232" i="42"/>
  <c r="J233" i="42"/>
  <c r="J234" i="42"/>
  <c r="J235" i="42"/>
  <c r="J236" i="42"/>
  <c r="J237" i="42"/>
  <c r="J238" i="42"/>
  <c r="J239" i="42"/>
  <c r="J240" i="42"/>
  <c r="J241" i="42"/>
  <c r="J242" i="42"/>
  <c r="J243" i="42"/>
  <c r="J244" i="42"/>
  <c r="J245" i="42"/>
  <c r="J246" i="42"/>
  <c r="J247" i="42"/>
  <c r="J248" i="42"/>
  <c r="J249" i="42"/>
  <c r="J250" i="42"/>
  <c r="J251" i="42"/>
  <c r="J252" i="42"/>
  <c r="J253" i="42"/>
  <c r="J254" i="42"/>
  <c r="J255" i="42"/>
  <c r="J256" i="42"/>
  <c r="J257" i="42"/>
  <c r="J258" i="42"/>
  <c r="J259" i="42"/>
  <c r="J260" i="42"/>
  <c r="J261" i="42"/>
  <c r="J262" i="42"/>
  <c r="J263" i="42"/>
  <c r="J264" i="42"/>
  <c r="J265" i="42"/>
  <c r="J266" i="42"/>
  <c r="J267" i="42"/>
  <c r="J268" i="42"/>
  <c r="J269" i="42"/>
  <c r="J270" i="42"/>
  <c r="J271" i="42"/>
  <c r="J272" i="42"/>
  <c r="J273" i="42"/>
  <c r="J274" i="42"/>
  <c r="J275" i="42"/>
  <c r="J276" i="42"/>
  <c r="J277" i="42"/>
  <c r="J278" i="42"/>
  <c r="J279" i="42"/>
  <c r="J280" i="42"/>
  <c r="J281" i="42"/>
  <c r="J282" i="42"/>
  <c r="J283" i="42"/>
  <c r="J284" i="42"/>
  <c r="J285" i="42"/>
  <c r="J286" i="42"/>
  <c r="J287" i="42"/>
  <c r="J288" i="42"/>
  <c r="J289" i="42"/>
  <c r="J290" i="42"/>
  <c r="J291" i="42"/>
  <c r="J292" i="42"/>
  <c r="J293" i="42"/>
  <c r="J294" i="42"/>
  <c r="J295" i="42"/>
  <c r="J296" i="42"/>
  <c r="J297" i="42"/>
  <c r="J298" i="42"/>
  <c r="J299" i="42"/>
  <c r="J300" i="42"/>
  <c r="J301" i="42"/>
  <c r="J302" i="42"/>
  <c r="J303" i="42"/>
  <c r="J304" i="42"/>
  <c r="J305" i="42"/>
  <c r="J306" i="42"/>
  <c r="J307" i="42"/>
  <c r="J308" i="42"/>
  <c r="J309" i="42"/>
  <c r="J310" i="42"/>
  <c r="J311" i="42"/>
  <c r="J312" i="42"/>
  <c r="J313" i="42"/>
  <c r="J314" i="42"/>
  <c r="J315" i="42"/>
  <c r="J316" i="42"/>
  <c r="J317" i="42"/>
  <c r="J318" i="42"/>
  <c r="J319" i="42"/>
  <c r="J320" i="42"/>
  <c r="J321" i="42"/>
  <c r="J322" i="42"/>
  <c r="J323" i="42"/>
  <c r="J324" i="42"/>
  <c r="J325" i="42"/>
  <c r="J326" i="42"/>
  <c r="J327" i="42"/>
  <c r="J328" i="42"/>
  <c r="J329" i="42"/>
  <c r="J330" i="42"/>
  <c r="J331" i="42"/>
  <c r="J332" i="42"/>
  <c r="J333" i="42"/>
  <c r="J334" i="42"/>
  <c r="J335" i="42"/>
  <c r="J336" i="42"/>
  <c r="J337" i="42"/>
  <c r="J338" i="42"/>
  <c r="J339" i="42"/>
  <c r="J340" i="42"/>
  <c r="J341" i="42"/>
  <c r="J342" i="42"/>
  <c r="J343" i="42"/>
  <c r="J344" i="42"/>
  <c r="J345" i="42"/>
  <c r="J346" i="42"/>
  <c r="J347" i="42"/>
  <c r="J348" i="42"/>
  <c r="J349" i="42"/>
  <c r="J350" i="42"/>
  <c r="J351" i="42"/>
  <c r="J352" i="42"/>
  <c r="J353" i="42"/>
  <c r="J354" i="42"/>
  <c r="J355" i="42"/>
  <c r="J356" i="42"/>
  <c r="J357" i="42"/>
  <c r="J358" i="42"/>
  <c r="J359" i="42"/>
  <c r="J360" i="42"/>
  <c r="J361" i="42"/>
  <c r="J362" i="42"/>
  <c r="J363" i="42"/>
  <c r="J364" i="42"/>
  <c r="J365" i="42"/>
  <c r="J366" i="42"/>
  <c r="J367" i="42"/>
  <c r="J368" i="42"/>
  <c r="J369" i="42"/>
  <c r="J370" i="42"/>
  <c r="J371" i="42"/>
  <c r="J372" i="42"/>
  <c r="J373" i="42"/>
  <c r="J374" i="42"/>
  <c r="J375" i="42"/>
  <c r="J376" i="42"/>
  <c r="J377" i="42"/>
  <c r="J378" i="42"/>
  <c r="J379" i="42"/>
  <c r="J380" i="42"/>
  <c r="J381" i="42"/>
  <c r="J382" i="42"/>
  <c r="J383" i="42"/>
  <c r="J384" i="42"/>
  <c r="J385" i="42"/>
  <c r="J386" i="42"/>
  <c r="J387" i="42"/>
  <c r="J388" i="42"/>
  <c r="J389" i="42"/>
  <c r="J390" i="42"/>
  <c r="J391" i="42"/>
  <c r="J392" i="42"/>
  <c r="J393" i="42"/>
  <c r="J394" i="42"/>
  <c r="J395" i="42"/>
  <c r="J396" i="42"/>
  <c r="J397" i="42"/>
  <c r="J398" i="42"/>
  <c r="J399" i="42"/>
  <c r="J400" i="42"/>
  <c r="J401" i="42"/>
  <c r="J402" i="42"/>
  <c r="J403" i="42"/>
  <c r="J404" i="42"/>
  <c r="J405" i="42"/>
  <c r="J406" i="42"/>
  <c r="J407" i="42"/>
  <c r="J408" i="42"/>
  <c r="J409" i="42"/>
  <c r="J410" i="42"/>
  <c r="J411" i="42"/>
  <c r="J412" i="42"/>
  <c r="J413" i="42"/>
  <c r="J414" i="42"/>
  <c r="J415" i="42"/>
  <c r="J416" i="42"/>
  <c r="J417" i="42"/>
  <c r="J418" i="42"/>
  <c r="J419" i="42"/>
  <c r="J420" i="42"/>
  <c r="J421" i="42"/>
  <c r="J422" i="42"/>
  <c r="J423" i="42"/>
  <c r="J424" i="42"/>
  <c r="J425" i="42"/>
  <c r="J426" i="42"/>
  <c r="J427" i="42"/>
  <c r="J428" i="42"/>
  <c r="J429" i="42"/>
  <c r="J430" i="42"/>
  <c r="J431" i="42"/>
  <c r="J432" i="42"/>
  <c r="J433" i="42"/>
  <c r="J434" i="42"/>
  <c r="J435" i="42"/>
  <c r="J436" i="42"/>
  <c r="J437" i="42"/>
  <c r="J438" i="42"/>
  <c r="J439" i="42"/>
  <c r="J440" i="42"/>
  <c r="J441" i="42"/>
  <c r="J442" i="42"/>
  <c r="J443" i="42"/>
  <c r="J444" i="42"/>
  <c r="J445" i="42"/>
  <c r="J446" i="42"/>
  <c r="J447" i="42"/>
  <c r="J448" i="42"/>
  <c r="J449" i="42"/>
  <c r="J450" i="42"/>
  <c r="J451" i="42"/>
  <c r="J452" i="42"/>
  <c r="J453" i="42"/>
  <c r="J454" i="42"/>
  <c r="J455" i="42"/>
  <c r="J456" i="42"/>
  <c r="J457" i="42"/>
  <c r="J458" i="42"/>
  <c r="J459" i="42"/>
  <c r="J460" i="42"/>
  <c r="J461" i="42"/>
  <c r="J462" i="42"/>
  <c r="J463" i="42"/>
  <c r="J464" i="42"/>
  <c r="J465" i="42"/>
  <c r="J466" i="42"/>
  <c r="J467" i="42"/>
  <c r="J468" i="42"/>
  <c r="J469" i="42"/>
  <c r="J470" i="42"/>
  <c r="J471" i="42"/>
  <c r="J472" i="42"/>
  <c r="J473" i="42"/>
  <c r="J474" i="42"/>
  <c r="J475" i="42"/>
  <c r="J476" i="42"/>
  <c r="J477" i="42"/>
  <c r="J478" i="42"/>
  <c r="J479" i="42"/>
  <c r="J480" i="42"/>
  <c r="J481" i="42"/>
  <c r="J482" i="42"/>
  <c r="J483" i="42"/>
  <c r="J484" i="42"/>
  <c r="J485" i="42"/>
  <c r="J486" i="42"/>
  <c r="J487" i="42"/>
  <c r="J488" i="42"/>
  <c r="J489" i="42"/>
  <c r="J490" i="42"/>
  <c r="J491" i="42"/>
  <c r="J492" i="42"/>
  <c r="J493" i="42"/>
  <c r="J494" i="42"/>
  <c r="J495" i="42"/>
  <c r="J496" i="42"/>
  <c r="J497" i="42"/>
  <c r="J498" i="42"/>
  <c r="J499" i="42"/>
  <c r="J500" i="42"/>
  <c r="J501" i="42"/>
  <c r="J502" i="42"/>
  <c r="J503" i="42"/>
  <c r="J504" i="42"/>
  <c r="J505" i="42"/>
  <c r="J506" i="42"/>
  <c r="J507" i="42"/>
  <c r="J508" i="42"/>
  <c r="J509" i="42"/>
  <c r="J510" i="42"/>
  <c r="J511" i="42"/>
  <c r="J512" i="42"/>
  <c r="J513" i="42"/>
  <c r="J514" i="42"/>
  <c r="J515" i="42"/>
  <c r="J516" i="42"/>
  <c r="J517" i="42"/>
  <c r="J518" i="42"/>
  <c r="J519" i="42"/>
  <c r="J520" i="42"/>
  <c r="J521" i="42"/>
  <c r="J522" i="42"/>
  <c r="J523" i="42"/>
  <c r="J524" i="42"/>
  <c r="J525" i="42"/>
  <c r="J526" i="42"/>
  <c r="J527" i="42"/>
  <c r="J528" i="42"/>
  <c r="J529" i="42"/>
  <c r="J530" i="42"/>
  <c r="J531" i="42"/>
  <c r="J532" i="42"/>
  <c r="J533" i="42"/>
  <c r="J534" i="42"/>
  <c r="J535" i="42"/>
  <c r="J536" i="42"/>
  <c r="J537" i="42"/>
  <c r="J538" i="42"/>
  <c r="J539" i="42"/>
  <c r="J540" i="42"/>
  <c r="J541" i="42"/>
  <c r="J542" i="42"/>
  <c r="J543" i="42"/>
  <c r="J544" i="42"/>
  <c r="J545" i="42"/>
  <c r="J546" i="42"/>
  <c r="J547" i="42"/>
  <c r="J548" i="42"/>
  <c r="J549" i="42"/>
  <c r="J550" i="42"/>
  <c r="J551" i="42"/>
  <c r="J552" i="42"/>
  <c r="J553" i="42"/>
  <c r="J554" i="42"/>
  <c r="J555" i="42"/>
  <c r="J556" i="42"/>
  <c r="J557" i="42"/>
  <c r="J558" i="42"/>
  <c r="J559" i="42"/>
  <c r="J560" i="42"/>
  <c r="J561" i="42"/>
  <c r="J562" i="42"/>
  <c r="J563" i="42"/>
  <c r="J564" i="42"/>
  <c r="J565" i="42"/>
  <c r="J566" i="42"/>
  <c r="J567" i="42"/>
  <c r="J568" i="42"/>
  <c r="J569" i="42"/>
  <c r="J570" i="42"/>
  <c r="J571" i="42"/>
  <c r="J572" i="42"/>
  <c r="J573" i="42"/>
  <c r="J574" i="42"/>
  <c r="J575" i="42"/>
  <c r="J576" i="42"/>
  <c r="J577" i="42"/>
  <c r="J578" i="42"/>
  <c r="J579" i="42"/>
  <c r="J580" i="42"/>
  <c r="J581" i="42"/>
  <c r="J582" i="42"/>
  <c r="J583" i="42"/>
  <c r="J584" i="42"/>
  <c r="J585" i="42"/>
  <c r="J586" i="42"/>
  <c r="J587" i="42"/>
  <c r="J588" i="42"/>
  <c r="J589" i="42"/>
  <c r="J590" i="42"/>
  <c r="J591" i="42"/>
  <c r="J592" i="42"/>
  <c r="J593" i="42"/>
  <c r="J594" i="42"/>
  <c r="J595" i="42"/>
  <c r="J596" i="42"/>
  <c r="J597" i="42"/>
  <c r="J598" i="42"/>
  <c r="J599" i="42"/>
  <c r="J600" i="42"/>
  <c r="J601" i="42"/>
  <c r="J602" i="42"/>
  <c r="J603" i="42"/>
  <c r="J604" i="42"/>
  <c r="J605" i="42"/>
  <c r="J606" i="42"/>
  <c r="J607" i="42"/>
  <c r="J608" i="42"/>
  <c r="J609" i="42"/>
  <c r="J610" i="42"/>
  <c r="J611" i="42"/>
  <c r="J612" i="42"/>
  <c r="J613" i="42"/>
  <c r="J614" i="42"/>
  <c r="J615" i="42"/>
  <c r="J616" i="42"/>
  <c r="J617" i="42"/>
  <c r="J618" i="42"/>
  <c r="J619" i="42"/>
  <c r="J620" i="42"/>
  <c r="J621" i="42"/>
  <c r="J622" i="42"/>
  <c r="J623" i="42"/>
  <c r="J624" i="42"/>
  <c r="J625" i="42"/>
  <c r="J626" i="42"/>
  <c r="J627" i="42"/>
  <c r="J628" i="42"/>
  <c r="J629" i="42"/>
  <c r="J630" i="42"/>
  <c r="J631" i="42"/>
  <c r="J632" i="42"/>
  <c r="J633" i="42"/>
  <c r="J634" i="42"/>
  <c r="J635" i="42"/>
  <c r="J636" i="42"/>
  <c r="J637" i="42"/>
  <c r="J638" i="42"/>
  <c r="J639" i="42"/>
  <c r="J640" i="42"/>
  <c r="J641" i="42"/>
  <c r="J642" i="42"/>
  <c r="J643" i="42"/>
  <c r="J644" i="42"/>
  <c r="J645" i="42"/>
  <c r="J646" i="42"/>
  <c r="J647" i="42"/>
  <c r="J648" i="42"/>
  <c r="J649" i="42"/>
  <c r="J650" i="42"/>
  <c r="J651" i="42"/>
  <c r="J652" i="42"/>
  <c r="J653" i="42"/>
  <c r="J654" i="42"/>
  <c r="J655" i="42"/>
  <c r="J656" i="42"/>
  <c r="J657" i="42"/>
  <c r="J658" i="42"/>
  <c r="J659" i="42"/>
  <c r="J660" i="42"/>
  <c r="J661" i="42"/>
  <c r="J662" i="42"/>
  <c r="J663" i="42"/>
  <c r="J664" i="42"/>
  <c r="J665" i="42"/>
  <c r="J666" i="42"/>
  <c r="J667" i="42"/>
  <c r="J668" i="42"/>
  <c r="J669" i="42"/>
  <c r="J670" i="42"/>
  <c r="J671" i="42"/>
  <c r="J672" i="42"/>
  <c r="J673" i="42"/>
  <c r="J674" i="42"/>
  <c r="J675" i="42"/>
  <c r="J676" i="42"/>
  <c r="J677" i="42"/>
  <c r="J678" i="42"/>
  <c r="J679" i="42"/>
  <c r="J680" i="42"/>
  <c r="J681" i="42"/>
  <c r="J682" i="42"/>
  <c r="J683" i="42"/>
  <c r="J684" i="42"/>
  <c r="J685" i="42"/>
  <c r="J686" i="42"/>
  <c r="J687" i="42"/>
  <c r="J688" i="42"/>
  <c r="J689" i="42"/>
  <c r="J690" i="42"/>
  <c r="J691" i="42"/>
  <c r="J692" i="42"/>
  <c r="J693" i="42"/>
  <c r="J694" i="42"/>
  <c r="J695" i="42"/>
  <c r="J696" i="42"/>
  <c r="J697" i="42"/>
  <c r="J698" i="42"/>
  <c r="J699" i="42"/>
  <c r="J700" i="42"/>
  <c r="J701" i="42"/>
  <c r="J702" i="42"/>
  <c r="J703" i="42"/>
  <c r="J704" i="42"/>
  <c r="J705" i="42"/>
  <c r="J706" i="42"/>
  <c r="J707" i="42"/>
  <c r="J708" i="42"/>
  <c r="J709" i="42"/>
  <c r="J710" i="42"/>
  <c r="J711" i="42"/>
  <c r="J712" i="42"/>
  <c r="J713" i="42"/>
  <c r="J714" i="42"/>
  <c r="J715" i="42"/>
  <c r="J716" i="42"/>
  <c r="J717" i="42"/>
  <c r="J718" i="42"/>
  <c r="J719" i="42"/>
  <c r="J720" i="42"/>
  <c r="J721" i="42"/>
  <c r="J722" i="42"/>
  <c r="J723" i="42"/>
  <c r="J724" i="42"/>
  <c r="J725" i="42"/>
  <c r="J726" i="42"/>
  <c r="J727" i="42"/>
  <c r="J728" i="42"/>
  <c r="J729" i="42"/>
  <c r="J730" i="42"/>
  <c r="J731" i="42"/>
  <c r="J732" i="42"/>
  <c r="J733" i="42"/>
  <c r="J734" i="42"/>
  <c r="J735" i="42"/>
  <c r="J736" i="42"/>
  <c r="J737" i="42"/>
  <c r="J738" i="42"/>
  <c r="J739" i="42"/>
  <c r="J740" i="42"/>
  <c r="J741" i="42"/>
  <c r="J742" i="42"/>
  <c r="J743" i="42"/>
  <c r="J744" i="42"/>
  <c r="J745" i="42"/>
  <c r="J746" i="42"/>
  <c r="J747" i="42"/>
  <c r="J748" i="42"/>
  <c r="J749" i="42"/>
  <c r="J750" i="42"/>
  <c r="J751" i="42"/>
  <c r="J752" i="42"/>
  <c r="J753" i="42"/>
  <c r="J754" i="42"/>
  <c r="J755" i="42"/>
  <c r="J756" i="42"/>
  <c r="J757" i="42"/>
  <c r="J758" i="42"/>
  <c r="J759" i="42"/>
  <c r="J760" i="42"/>
  <c r="J761" i="42"/>
  <c r="J762" i="42"/>
  <c r="J763" i="42"/>
  <c r="J764" i="42"/>
  <c r="J765" i="42"/>
  <c r="J766" i="42"/>
  <c r="J767" i="42"/>
  <c r="J768" i="42"/>
  <c r="J769" i="42"/>
  <c r="J770" i="42"/>
  <c r="J771" i="42"/>
  <c r="J772" i="42"/>
  <c r="J773" i="42"/>
  <c r="J774" i="42"/>
  <c r="J775" i="42"/>
  <c r="J776" i="42"/>
  <c r="J777" i="42"/>
  <c r="J778" i="42"/>
  <c r="J779" i="42"/>
  <c r="J780" i="42"/>
  <c r="J781" i="42"/>
  <c r="J782" i="42"/>
  <c r="J783" i="42"/>
  <c r="J784" i="42"/>
  <c r="J785" i="42"/>
  <c r="J786" i="42"/>
  <c r="J787" i="42"/>
  <c r="J788" i="42"/>
  <c r="J789" i="42"/>
  <c r="J790" i="42"/>
  <c r="J791" i="42"/>
  <c r="J792" i="42"/>
  <c r="J793" i="42"/>
  <c r="J794" i="42"/>
  <c r="J795" i="42"/>
  <c r="J796" i="42"/>
  <c r="J797" i="42"/>
  <c r="J798" i="42"/>
  <c r="J799" i="42"/>
  <c r="J800" i="42"/>
  <c r="J801" i="42"/>
  <c r="J802" i="42"/>
  <c r="J803" i="42"/>
  <c r="J804" i="42"/>
  <c r="J805" i="42"/>
  <c r="J806" i="42"/>
  <c r="J807" i="42"/>
  <c r="J808" i="42"/>
  <c r="J809" i="42"/>
  <c r="J810" i="42"/>
  <c r="J811" i="42"/>
  <c r="J812" i="42"/>
  <c r="J813" i="42"/>
  <c r="J814" i="42"/>
  <c r="J815" i="42"/>
  <c r="J816" i="42"/>
  <c r="J817" i="42"/>
  <c r="J818" i="42"/>
  <c r="J819" i="42"/>
  <c r="J820" i="42"/>
  <c r="J821" i="42"/>
  <c r="J822" i="42"/>
  <c r="J823" i="42"/>
  <c r="J824" i="42"/>
  <c r="J825" i="42"/>
  <c r="J826" i="42"/>
  <c r="J827" i="42"/>
  <c r="J828" i="42"/>
  <c r="J829" i="42"/>
  <c r="J830" i="42"/>
  <c r="J831" i="42"/>
  <c r="J832" i="42"/>
  <c r="J833" i="42"/>
  <c r="J834" i="42"/>
  <c r="J835" i="42"/>
  <c r="J836" i="42"/>
  <c r="J837" i="42"/>
  <c r="J838" i="42"/>
  <c r="J839" i="42"/>
  <c r="J840" i="42"/>
  <c r="J841" i="42"/>
  <c r="J842" i="42"/>
  <c r="J843" i="42"/>
  <c r="J844" i="42"/>
  <c r="J845" i="42"/>
  <c r="J846" i="42"/>
  <c r="J847" i="42"/>
  <c r="J848" i="42"/>
  <c r="J849" i="42"/>
  <c r="J850" i="42"/>
  <c r="J851" i="42"/>
  <c r="J852" i="42"/>
  <c r="J853" i="42"/>
  <c r="J854" i="42"/>
  <c r="J855" i="42"/>
  <c r="J856" i="42"/>
  <c r="J857" i="42"/>
  <c r="J858" i="42"/>
  <c r="J859" i="42"/>
  <c r="J860" i="42"/>
  <c r="J861" i="42"/>
  <c r="J862" i="42"/>
  <c r="J863" i="42"/>
  <c r="J864" i="42"/>
  <c r="J865" i="42"/>
  <c r="J866" i="42"/>
  <c r="J867" i="42"/>
  <c r="J868" i="42"/>
  <c r="J869" i="42"/>
  <c r="J870" i="42"/>
  <c r="J871" i="42"/>
  <c r="J872" i="42"/>
  <c r="J873" i="42"/>
  <c r="J874" i="42"/>
  <c r="J875" i="42"/>
  <c r="J876" i="42"/>
  <c r="J877" i="42"/>
  <c r="J878" i="42"/>
  <c r="J879" i="42"/>
  <c r="J880" i="42"/>
  <c r="J881" i="42"/>
  <c r="J882" i="42"/>
  <c r="J883" i="42"/>
  <c r="J884" i="42"/>
  <c r="J885" i="42"/>
  <c r="J886" i="42"/>
  <c r="J887" i="42"/>
  <c r="J888" i="42"/>
  <c r="J889" i="42"/>
  <c r="J890" i="42"/>
  <c r="J891" i="42"/>
  <c r="J892" i="42"/>
  <c r="J893" i="42"/>
  <c r="J894" i="42"/>
  <c r="J895" i="42"/>
  <c r="J896" i="42"/>
  <c r="J897" i="42"/>
  <c r="J898" i="42"/>
  <c r="J899" i="42"/>
  <c r="J900" i="42"/>
  <c r="J901" i="42"/>
  <c r="J902" i="42"/>
  <c r="J903" i="42"/>
  <c r="J904" i="42"/>
  <c r="J905" i="42"/>
  <c r="J906" i="42"/>
  <c r="J907" i="42"/>
  <c r="J908" i="42"/>
  <c r="J909" i="42"/>
  <c r="J910" i="42"/>
  <c r="J911" i="42"/>
  <c r="J912" i="42"/>
  <c r="J913" i="42"/>
  <c r="J914" i="42"/>
  <c r="J915" i="42"/>
  <c r="J916" i="42"/>
  <c r="J917" i="42"/>
  <c r="J918" i="42"/>
  <c r="J919" i="42"/>
  <c r="J920" i="42"/>
  <c r="J921" i="42"/>
  <c r="J922" i="42"/>
  <c r="J923" i="42"/>
  <c r="J924" i="42"/>
  <c r="J925" i="42"/>
  <c r="J926" i="42"/>
  <c r="J927" i="42"/>
  <c r="J928" i="42"/>
  <c r="J929" i="42"/>
  <c r="J930" i="42"/>
  <c r="J931" i="42"/>
  <c r="J932" i="42"/>
  <c r="J933" i="42"/>
  <c r="J934" i="42"/>
  <c r="J935" i="42"/>
  <c r="J936" i="42"/>
  <c r="J937" i="42"/>
  <c r="J938" i="42"/>
  <c r="J939" i="42"/>
  <c r="J940" i="42"/>
  <c r="J941" i="42"/>
  <c r="J942" i="42"/>
  <c r="J943" i="42"/>
  <c r="J944" i="42"/>
  <c r="J945" i="42"/>
  <c r="J946" i="42"/>
  <c r="J947" i="42"/>
  <c r="J948" i="42"/>
  <c r="J949" i="42"/>
  <c r="J950" i="42"/>
  <c r="J951" i="42"/>
  <c r="J952" i="42"/>
  <c r="J953" i="42"/>
  <c r="J954" i="42"/>
  <c r="J955" i="42"/>
  <c r="J956" i="42"/>
  <c r="J957" i="42"/>
  <c r="J958" i="42"/>
  <c r="J959" i="42"/>
  <c r="J960" i="42"/>
  <c r="J961" i="42"/>
  <c r="J962" i="42"/>
  <c r="J963" i="42"/>
  <c r="J964" i="42"/>
  <c r="J965" i="42"/>
  <c r="J966" i="42"/>
  <c r="J967" i="42"/>
  <c r="J968" i="42"/>
  <c r="J969" i="42"/>
  <c r="J970" i="42"/>
  <c r="J971" i="42"/>
  <c r="J972" i="42"/>
  <c r="J973" i="42"/>
  <c r="J974" i="42"/>
  <c r="J975" i="42"/>
  <c r="J976" i="42"/>
  <c r="J977" i="42"/>
  <c r="J978" i="42"/>
  <c r="J979" i="42"/>
  <c r="J980" i="42"/>
  <c r="J981" i="42"/>
  <c r="J982" i="42"/>
  <c r="J983" i="42"/>
  <c r="J984" i="42"/>
  <c r="J985" i="42"/>
  <c r="J986" i="42"/>
  <c r="J987" i="42"/>
  <c r="J988" i="42"/>
  <c r="J989" i="42"/>
  <c r="J990" i="42"/>
  <c r="J991" i="42"/>
  <c r="J992" i="42"/>
  <c r="J993" i="42"/>
  <c r="J994" i="42"/>
  <c r="J995" i="42"/>
  <c r="J996" i="42"/>
  <c r="J997" i="42"/>
  <c r="J998" i="42"/>
  <c r="J999" i="42"/>
  <c r="J1000" i="42"/>
  <c r="J1001" i="42"/>
  <c r="J2" i="42"/>
  <c r="AH46" i="43" l="1"/>
  <c r="AH467" i="43"/>
  <c r="AH283" i="43"/>
  <c r="AH91" i="43"/>
  <c r="AH173" i="43"/>
  <c r="AH45" i="43"/>
  <c r="AH192" i="43"/>
  <c r="AH887" i="43"/>
  <c r="AH973" i="43"/>
  <c r="AH852" i="43"/>
  <c r="AH759" i="43"/>
  <c r="AH657" i="43"/>
  <c r="AH461" i="43"/>
  <c r="AH512" i="43"/>
  <c r="AH537" i="43"/>
  <c r="AH393" i="43"/>
  <c r="AH788" i="43"/>
  <c r="AH724" i="43"/>
  <c r="AH653" i="43"/>
  <c r="AH335" i="43"/>
  <c r="AH667" i="43"/>
  <c r="AH34" i="43"/>
  <c r="AH392" i="43"/>
  <c r="AH134" i="43"/>
  <c r="AH351" i="43"/>
  <c r="AH57" i="43"/>
  <c r="AH204" i="43"/>
  <c r="AH420" i="43"/>
  <c r="AH126" i="43"/>
  <c r="AH299" i="43"/>
  <c r="AH107" i="43"/>
  <c r="AH245" i="43"/>
  <c r="AH181" i="43"/>
  <c r="AH21" i="43"/>
  <c r="AH168" i="43"/>
  <c r="AH104" i="43"/>
  <c r="AH130" i="43"/>
  <c r="AH305" i="43"/>
  <c r="AH49" i="43"/>
  <c r="AH65" i="43"/>
  <c r="AH22" i="43"/>
  <c r="AH742" i="43"/>
  <c r="AH825" i="43"/>
  <c r="AH761" i="43"/>
  <c r="AH191" i="43"/>
  <c r="AH663" i="43"/>
  <c r="AH935" i="43"/>
  <c r="AH770" i="43"/>
  <c r="AH586" i="43"/>
  <c r="AH266" i="43"/>
  <c r="AH693" i="43"/>
  <c r="AH953" i="43"/>
  <c r="AH950" i="43"/>
  <c r="AH620" i="43"/>
  <c r="AH386" i="43"/>
  <c r="AH705" i="43"/>
  <c r="AH543" i="43"/>
  <c r="AH446" i="43"/>
  <c r="AH187" i="43"/>
  <c r="AH59" i="43"/>
  <c r="AH221" i="43"/>
  <c r="AH125" i="43"/>
  <c r="AH80" i="43"/>
  <c r="AH951" i="43"/>
  <c r="AH946" i="43"/>
  <c r="AH874" i="43"/>
  <c r="AH418" i="43"/>
  <c r="AH794" i="43"/>
  <c r="AH202" i="43"/>
  <c r="AH845" i="43"/>
  <c r="AH717" i="43"/>
  <c r="AH341" i="43"/>
  <c r="AH23" i="43"/>
  <c r="AH587" i="43"/>
  <c r="AH504" i="43"/>
  <c r="AH495" i="43"/>
  <c r="AH233" i="43"/>
  <c r="AH105" i="43"/>
  <c r="AH252" i="43"/>
  <c r="AH124" i="43"/>
  <c r="AH286" i="43"/>
  <c r="AH94" i="43"/>
  <c r="AH491" i="43"/>
  <c r="AH395" i="43"/>
  <c r="AH197" i="43"/>
  <c r="AH5" i="43"/>
  <c r="AH24" i="43"/>
  <c r="AH515" i="43"/>
  <c r="AH390" i="43"/>
  <c r="AH455" i="43"/>
  <c r="AH391" i="43"/>
  <c r="AH52" i="43"/>
  <c r="AH194" i="43"/>
  <c r="AH368" i="43"/>
  <c r="AH289" i="43"/>
  <c r="AH968" i="43"/>
  <c r="AH841" i="43"/>
  <c r="AH777" i="43"/>
  <c r="AH63" i="43"/>
  <c r="AH583" i="43"/>
  <c r="AH964" i="43"/>
  <c r="AH922" i="43"/>
  <c r="AH818" i="43"/>
  <c r="AH754" i="43"/>
  <c r="AH741" i="43"/>
  <c r="AH31" i="43"/>
  <c r="AH474" i="43"/>
  <c r="AH972" i="43"/>
  <c r="AH926" i="43"/>
  <c r="AH960" i="43"/>
  <c r="AH897" i="43"/>
  <c r="AH207" i="43"/>
  <c r="AH865" i="43"/>
  <c r="AH801" i="43"/>
  <c r="AH737" i="43"/>
  <c r="AH206" i="43"/>
  <c r="AH387" i="43"/>
  <c r="AH909" i="43"/>
  <c r="AH47" i="43"/>
  <c r="AH749" i="43"/>
  <c r="AH282" i="43"/>
  <c r="AH651" i="43"/>
  <c r="AH463" i="43"/>
  <c r="AH333" i="43"/>
  <c r="AH137" i="43"/>
  <c r="AH468" i="43"/>
  <c r="AH339" i="43"/>
  <c r="AH459" i="43"/>
  <c r="AH133" i="43"/>
  <c r="AH248" i="43"/>
  <c r="AH579" i="43"/>
  <c r="AH496" i="43"/>
  <c r="AH161" i="43"/>
  <c r="AH588" i="43"/>
  <c r="AH862" i="43"/>
  <c r="AH943" i="43"/>
  <c r="AH590" i="43"/>
  <c r="AH536" i="43"/>
  <c r="AH878" i="43"/>
  <c r="AH934" i="43"/>
  <c r="AH734" i="43"/>
  <c r="AH624" i="43"/>
  <c r="AH849" i="43"/>
  <c r="AH785" i="43"/>
  <c r="AH721" i="43"/>
  <c r="AH506" i="43"/>
  <c r="AH478" i="43"/>
  <c r="AH476" i="43"/>
  <c r="AH302" i="43"/>
  <c r="AH174" i="43"/>
  <c r="AH338" i="43"/>
  <c r="AH27" i="43"/>
  <c r="AH109" i="43"/>
  <c r="AH128" i="43"/>
  <c r="AH32" i="43"/>
  <c r="AH572" i="43"/>
  <c r="AH778" i="43"/>
  <c r="AH640" i="43"/>
  <c r="AH426" i="43"/>
  <c r="AH765" i="43"/>
  <c r="AH701" i="43"/>
  <c r="AH571" i="43"/>
  <c r="AH360" i="43"/>
  <c r="AH479" i="43"/>
  <c r="AH415" i="43"/>
  <c r="AH249" i="43"/>
  <c r="AH185" i="43"/>
  <c r="AH121" i="43"/>
  <c r="AH567" i="43"/>
  <c r="AH430" i="43"/>
  <c r="AH475" i="43"/>
  <c r="AH411" i="43"/>
  <c r="AH8" i="43"/>
  <c r="AH422" i="43"/>
  <c r="AH352" i="43"/>
  <c r="AH503" i="43"/>
  <c r="AH260" i="43"/>
  <c r="AH729" i="43"/>
  <c r="AH660" i="43"/>
  <c r="AH532" i="43"/>
  <c r="AH910" i="43"/>
  <c r="AH937" i="43"/>
  <c r="AH938" i="43"/>
  <c r="AH981" i="43"/>
  <c r="AH349" i="43"/>
  <c r="AH600" i="43"/>
  <c r="AH905" i="43"/>
  <c r="AH694" i="43"/>
  <c r="AH945" i="43"/>
  <c r="AH798" i="43"/>
  <c r="AH314" i="43"/>
  <c r="AH414" i="43"/>
  <c r="AH205" i="43"/>
  <c r="AH13" i="43"/>
  <c r="AH830" i="43"/>
  <c r="AH893" i="43"/>
  <c r="AH714" i="43"/>
  <c r="AH829" i="43"/>
  <c r="AH580" i="43"/>
  <c r="AH87" i="43"/>
  <c r="AH374" i="43"/>
  <c r="AH162" i="43"/>
  <c r="AH281" i="43"/>
  <c r="AH44" i="43"/>
  <c r="AH494" i="43"/>
  <c r="AH43" i="43"/>
  <c r="AH213" i="43"/>
  <c r="AH85" i="43"/>
  <c r="AH232" i="43"/>
  <c r="AH136" i="43"/>
  <c r="AH72" i="43"/>
  <c r="AH258" i="43"/>
  <c r="AH36" i="43"/>
  <c r="AH212" i="43"/>
  <c r="AH889" i="43"/>
  <c r="AH652" i="43"/>
  <c r="AH774" i="43"/>
  <c r="AH677" i="43"/>
  <c r="AH298" i="43"/>
  <c r="AH71" i="43"/>
  <c r="AH738" i="43"/>
  <c r="AH490" i="43"/>
  <c r="AH725" i="43"/>
  <c r="AH514" i="43"/>
  <c r="AH337" i="43"/>
  <c r="AH918" i="43"/>
  <c r="AH858" i="43"/>
  <c r="AH814" i="43"/>
  <c r="AH560" i="43"/>
  <c r="AH402" i="43"/>
  <c r="AH616" i="43"/>
  <c r="AH186" i="43"/>
  <c r="AH364" i="43"/>
  <c r="AH270" i="43"/>
  <c r="AH483" i="43"/>
  <c r="AH157" i="43"/>
  <c r="AH93" i="43"/>
  <c r="AH112" i="43"/>
  <c r="AH636" i="43"/>
  <c r="AH877" i="43"/>
  <c r="AH813" i="43"/>
  <c r="AH685" i="43"/>
  <c r="AH434" i="43"/>
  <c r="AH632" i="43"/>
  <c r="AH406" i="43"/>
  <c r="AH98" i="43"/>
  <c r="AH376" i="43"/>
  <c r="AH431" i="43"/>
  <c r="AH201" i="43"/>
  <c r="AH73" i="43"/>
  <c r="AH9" i="43"/>
  <c r="AH220" i="43"/>
  <c r="AH7" i="43"/>
  <c r="AH462" i="43"/>
  <c r="AH427" i="43"/>
  <c r="AH203" i="43"/>
  <c r="AH165" i="43"/>
  <c r="AH216" i="43"/>
  <c r="AH454" i="43"/>
  <c r="AH334" i="43"/>
  <c r="AH423" i="43"/>
  <c r="AH193" i="43"/>
  <c r="AH97" i="43"/>
  <c r="AH308" i="43"/>
  <c r="AH116" i="43"/>
  <c r="AH322" i="43"/>
  <c r="AH20" i="43"/>
  <c r="AH921" i="43"/>
  <c r="AH673" i="43"/>
  <c r="AH570" i="43"/>
  <c r="AH458" i="43"/>
  <c r="AH873" i="43"/>
  <c r="AH809" i="43"/>
  <c r="AH745" i="43"/>
  <c r="AH681" i="43"/>
  <c r="AH669" i="43"/>
  <c r="AH361" i="43"/>
  <c r="AH647" i="43"/>
  <c r="AH838" i="43"/>
  <c r="AH996" i="43"/>
  <c r="AH890" i="43"/>
  <c r="AH997" i="43"/>
  <c r="AH482" i="43"/>
  <c r="AH239" i="43"/>
  <c r="AH786" i="43"/>
  <c r="AH608" i="43"/>
  <c r="AH362" i="43"/>
  <c r="AH773" i="43"/>
  <c r="AH578" i="43"/>
  <c r="AH389" i="43"/>
  <c r="AH983" i="43"/>
  <c r="AH992" i="43"/>
  <c r="AH929" i="43"/>
  <c r="AH106" i="43"/>
  <c r="AH833" i="43"/>
  <c r="AH306" i="43"/>
  <c r="AH419" i="43"/>
  <c r="AH189" i="43"/>
  <c r="AH762" i="43"/>
  <c r="AH698" i="43"/>
  <c r="AH576" i="43"/>
  <c r="AH781" i="43"/>
  <c r="AH102" i="43"/>
  <c r="AH169" i="43"/>
  <c r="AH60" i="43"/>
  <c r="AH398" i="43"/>
  <c r="AH372" i="43"/>
  <c r="AH158" i="43"/>
  <c r="AH101" i="43"/>
  <c r="AH184" i="43"/>
  <c r="AH321" i="43"/>
  <c r="AH710" i="43"/>
  <c r="AH584" i="43"/>
  <c r="AH988" i="43"/>
  <c r="AH930" i="43"/>
  <c r="AH834" i="43"/>
  <c r="AH582" i="43"/>
  <c r="AH498" i="43"/>
  <c r="AH353" i="43"/>
  <c r="AH846" i="43"/>
  <c r="AH985" i="43"/>
  <c r="AH766" i="43"/>
  <c r="AH538" i="43"/>
  <c r="AH394" i="43"/>
  <c r="AH881" i="43"/>
  <c r="AH817" i="43"/>
  <c r="AH753" i="43"/>
  <c r="AH689" i="43"/>
  <c r="AH564" i="43"/>
  <c r="AH421" i="43"/>
  <c r="AH591" i="43"/>
  <c r="AH527" i="43"/>
  <c r="AH110" i="43"/>
  <c r="AH77" i="43"/>
  <c r="AH288" i="43"/>
  <c r="AH11" i="43"/>
  <c r="AH810" i="43"/>
  <c r="AH746" i="43"/>
  <c r="AH733" i="43"/>
  <c r="AH665" i="43"/>
  <c r="AH223" i="43"/>
  <c r="AH502" i="43"/>
  <c r="AH511" i="43"/>
  <c r="AH447" i="43"/>
  <c r="AH383" i="43"/>
  <c r="AH51" i="43"/>
  <c r="AH217" i="43"/>
  <c r="AH153" i="43"/>
  <c r="AH89" i="43"/>
  <c r="AH236" i="43"/>
  <c r="AH76" i="43"/>
  <c r="AH318" i="43"/>
  <c r="AH507" i="43"/>
  <c r="AH443" i="43"/>
  <c r="AH40" i="43"/>
  <c r="AH486" i="43"/>
  <c r="AH471" i="43"/>
  <c r="AH407" i="43"/>
  <c r="AH177" i="43"/>
  <c r="AH81" i="43"/>
  <c r="AH292" i="43"/>
  <c r="AH68" i="43"/>
  <c r="AH956" i="43"/>
  <c r="AH450" i="43"/>
  <c r="AH592" i="43"/>
  <c r="AH697" i="43"/>
  <c r="AH466" i="43"/>
  <c r="AH648" i="43"/>
  <c r="AH442" i="43"/>
  <c r="AH984" i="43"/>
  <c r="AH882" i="43"/>
  <c r="AH980" i="43"/>
  <c r="AH906" i="43"/>
  <c r="AH842" i="43"/>
  <c r="AH604" i="43"/>
  <c r="AH885" i="43"/>
  <c r="AH821" i="43"/>
  <c r="AH894" i="43"/>
  <c r="AH976" i="43"/>
  <c r="AH902" i="43"/>
  <c r="AH913" i="43"/>
  <c r="AH666" i="43"/>
  <c r="AH403" i="43"/>
  <c r="AH64" i="43"/>
  <c r="AH898" i="43"/>
  <c r="AH682" i="43"/>
  <c r="AH861" i="43"/>
  <c r="AH797" i="43"/>
  <c r="AH369" i="43"/>
  <c r="AH438" i="43"/>
  <c r="AH290" i="43"/>
  <c r="AH456" i="43"/>
  <c r="AH243" i="43"/>
  <c r="AH313" i="43"/>
  <c r="AH140" i="43"/>
  <c r="AH12" i="43"/>
  <c r="AH274" i="43"/>
  <c r="AH356" i="43"/>
  <c r="AH379" i="43"/>
  <c r="AH358" i="43"/>
  <c r="AH182" i="43"/>
  <c r="AH227" i="43"/>
  <c r="AH209" i="43"/>
  <c r="AH132" i="43"/>
  <c r="AH276" i="43"/>
  <c r="AH88" i="43"/>
  <c r="AH257" i="43"/>
  <c r="AH84" i="43"/>
  <c r="O1002" i="13"/>
  <c r="N1002" i="13"/>
  <c r="M1002" i="13"/>
  <c r="L1002" i="13"/>
  <c r="K1002" i="13"/>
  <c r="J1002" i="13"/>
  <c r="I1002" i="13"/>
  <c r="C12" i="43"/>
  <c r="C13" i="43" l="1"/>
  <c r="D13" i="43" s="1"/>
  <c r="B7" i="43" s="1"/>
  <c r="D12" i="43"/>
  <c r="B5" i="43"/>
  <c r="E4" i="43" l="1"/>
  <c r="E5" i="43" s="1"/>
  <c r="E12" i="43"/>
  <c r="F12" i="43" s="1"/>
  <c r="G12" i="43" s="1"/>
  <c r="E6" i="43"/>
  <c r="B6" i="43"/>
  <c r="B4" i="4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</authors>
  <commentList>
    <comment ref="B1" authorId="0" shapeId="0" xr:uid="{3B3BB73C-9B38-4C84-A524-79B3FA72246B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  <comment ref="C1" authorId="0" shapeId="0" xr:uid="{44B29D24-1BD2-4934-B11B-B514F715FD58}">
      <text>
        <r>
          <rPr>
            <sz val="8"/>
            <color rgb="FF000000"/>
            <rFont val="Tahoma"/>
            <family val="2"/>
          </rPr>
          <t xml:space="preserve">Combined salary of person and spouse (if any), measured in $1000s
</t>
        </r>
      </text>
    </comment>
    <comment ref="D1" authorId="0" shapeId="0" xr:uid="{5ACA3157-7849-4A5F-B038-BD98150F9C00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E1" authorId="0" shapeId="0" xr:uid="{E7E701F8-1890-48E1-8E33-7F73E8BAD410}">
      <text>
        <r>
          <rPr>
            <sz val="8"/>
            <color indexed="81"/>
            <rFont val="Tahoma"/>
            <family val="2"/>
          </rPr>
          <t>0 if no spending history before this year
1 if low-spending customer last year
2 if medium-spending customer last year
3 if high-spending customer last year</t>
        </r>
      </text>
    </comment>
    <comment ref="F1" authorId="0" shapeId="0" xr:uid="{A23E8F2E-87B2-4FD7-AD50-3D41919DA2A3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G1" authorId="0" shapeId="0" xr:uid="{83F77E60-8F0E-4842-B22B-934958665184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H1" authorId="0" shapeId="0" xr:uid="{A9CCF63F-0618-413D-9B1D-30FD87B23C42}">
      <text>
        <r>
          <rPr>
            <sz val="8"/>
            <color rgb="FF000000"/>
            <rFont val="Tahoma"/>
            <family val="2"/>
          </rPr>
          <t>Number of children living with person</t>
        </r>
      </text>
    </comment>
    <comment ref="I1" authorId="0" shapeId="0" xr:uid="{2CFB7A60-6344-49E1-8FD9-FA9216F7F970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 satisfied Microsoft Office user</author>
    <author xml:space="preserve"> Chris Albright</author>
  </authors>
  <commentList>
    <comment ref="A1" authorId="0" shapeId="0" xr:uid="{06445387-D2AF-4FF2-AD26-8EB5927A6CB1}">
      <text>
        <r>
          <rPr>
            <sz val="8"/>
            <color indexed="81"/>
            <rFont val="Tahoma"/>
            <family val="2"/>
          </rPr>
          <t>1 if "close" to stores with similar merchandise
0 if out in the middle of nowhere</t>
        </r>
      </text>
    </comment>
    <comment ref="B1" authorId="0" shapeId="0" xr:uid="{90D4E129-539F-45F0-BDDC-B0A5C84C8D46}">
      <text>
        <r>
          <rPr>
            <sz val="8"/>
            <color indexed="81"/>
            <rFont val="Tahoma"/>
            <family val="2"/>
          </rPr>
          <t>1 if person owns home
0 if person is renting</t>
        </r>
      </text>
    </comment>
    <comment ref="C1" authorId="1" shapeId="0" xr:uid="{67DDC60D-B0F0-4C5D-80C8-7382CD80CB54}">
      <text>
        <r>
          <rPr>
            <b/>
            <sz val="8"/>
            <color indexed="81"/>
            <rFont val="Tahoma"/>
            <family val="2"/>
          </rPr>
          <t>Region where customer lives: South, West, Midwest, or East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1" shapeId="0" xr:uid="{74929BBF-D626-4695-8EA0-7FA7B089B15C}">
      <text>
        <r>
          <rPr>
            <b/>
            <sz val="8"/>
            <color indexed="81"/>
            <rFont val="Tahoma"/>
            <family val="2"/>
          </rPr>
          <t>Data of first purchase from HyTex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 xr:uid="{9DF87EF3-5937-4DA7-9E40-B361F1104BEA}">
      <text>
        <r>
          <rPr>
            <sz val="8"/>
            <color indexed="81"/>
            <rFont val="Tahoma"/>
            <family val="2"/>
          </rPr>
          <t>Amount spent total on purchases this year</t>
        </r>
      </text>
    </comment>
    <comment ref="I1" authorId="0" shapeId="0" xr:uid="{E262CCCC-B493-4251-8CDA-D2E267A12157}">
      <text>
        <r>
          <rPr>
            <sz val="8"/>
            <color indexed="81"/>
            <rFont val="Tahoma"/>
            <family val="2"/>
          </rPr>
          <t xml:space="preserve">Combined salary of person and spouse (if any), measured in $1000s
</t>
        </r>
      </text>
    </comment>
    <comment ref="J1" authorId="0" shapeId="0" xr:uid="{B946BFF4-8089-4198-8766-DD5B8C0C3222}">
      <text>
        <r>
          <rPr>
            <sz val="8"/>
            <color indexed="81"/>
            <rFont val="Tahoma"/>
            <family val="2"/>
          </rPr>
          <t>Number of catlogs sent to person this year</t>
        </r>
      </text>
    </comment>
    <comment ref="K1" authorId="0" shapeId="0" xr:uid="{55079C7C-5E79-46D7-99EE-F11BA6210A91}">
      <text>
        <r>
          <rPr>
            <sz val="8"/>
            <color indexed="81"/>
            <rFont val="Tahoma"/>
            <family val="2"/>
          </rPr>
          <t>0 if no spending history before this year
1 if low-spending customer last year
2 if medium-spending customer last year
3 if high-spending customer last year</t>
        </r>
      </text>
    </comment>
    <comment ref="L1" authorId="0" shapeId="0" xr:uid="{F0574B1D-B495-475F-8F7E-C84DF56A320F}">
      <text>
        <r>
          <rPr>
            <sz val="8"/>
            <color indexed="81"/>
            <rFont val="Tahoma"/>
            <family val="2"/>
          </rPr>
          <t>1 if 30 or younger
2 if 31 to 55
3 if 56 or older</t>
        </r>
      </text>
    </comment>
    <comment ref="M1" authorId="0" shapeId="0" xr:uid="{C7BACC92-E31A-4274-BDE7-BF29D7BF51AA}">
      <text>
        <r>
          <rPr>
            <sz val="8"/>
            <color indexed="81"/>
            <rFont val="Tahoma"/>
            <family val="2"/>
          </rPr>
          <t>1 if male
0 if female</t>
        </r>
      </text>
    </comment>
    <comment ref="N1" authorId="0" shapeId="0" xr:uid="{7EEC743B-C73E-408D-8FB5-57A328CE7E54}">
      <text>
        <r>
          <rPr>
            <sz val="8"/>
            <color indexed="81"/>
            <rFont val="Tahoma"/>
            <family val="2"/>
          </rPr>
          <t xml:space="preserve">1 if married
0 otherwise
</t>
        </r>
      </text>
    </comment>
    <comment ref="O1" authorId="0" shapeId="0" xr:uid="{BCC4BB31-86BB-4C98-83AB-6B54A3490187}">
      <text>
        <r>
          <rPr>
            <sz val="8"/>
            <color indexed="81"/>
            <rFont val="Tahoma"/>
            <family val="2"/>
          </rPr>
          <t>Number of children living with person</t>
        </r>
      </text>
    </comment>
  </commentList>
</comments>
</file>

<file path=xl/sharedStrings.xml><?xml version="1.0" encoding="utf-8"?>
<sst xmlns="http://schemas.openxmlformats.org/spreadsheetml/2006/main" count="3081" uniqueCount="111">
  <si>
    <t>Age</t>
  </si>
  <si>
    <t>Gender</t>
  </si>
  <si>
    <t>Married</t>
  </si>
  <si>
    <t>Close</t>
  </si>
  <si>
    <t>Salary</t>
  </si>
  <si>
    <t>Children</t>
  </si>
  <si>
    <t>History</t>
  </si>
  <si>
    <t>Catalogs</t>
  </si>
  <si>
    <t>City</t>
  </si>
  <si>
    <t>State</t>
  </si>
  <si>
    <t>Region</t>
  </si>
  <si>
    <t>West</t>
  </si>
  <si>
    <t>Midwest</t>
  </si>
  <si>
    <t>South</t>
  </si>
  <si>
    <t>East</t>
  </si>
  <si>
    <t>Los Angeles</t>
  </si>
  <si>
    <t>Seattle</t>
  </si>
  <si>
    <t>San Francisco</t>
  </si>
  <si>
    <t>Phoenix</t>
  </si>
  <si>
    <t>Denver</t>
  </si>
  <si>
    <t>Salt Lake City</t>
  </si>
  <si>
    <t>Kansas City</t>
  </si>
  <si>
    <t>Chicago</t>
  </si>
  <si>
    <t>St. Louis</t>
  </si>
  <si>
    <t>Cincinnati</t>
  </si>
  <si>
    <t>Indianapolis</t>
  </si>
  <si>
    <t>Louisville</t>
  </si>
  <si>
    <t>New York</t>
  </si>
  <si>
    <t>Boston</t>
  </si>
  <si>
    <t>Philadelphia</t>
  </si>
  <si>
    <t>Pittsburgh</t>
  </si>
  <si>
    <t>Cleveland</t>
  </si>
  <si>
    <t>Buffalo</t>
  </si>
  <si>
    <t>Miami</t>
  </si>
  <si>
    <t>Orlando</t>
  </si>
  <si>
    <t>Dallas</t>
  </si>
  <si>
    <t>Houston</t>
  </si>
  <si>
    <t>New Orleans</t>
  </si>
  <si>
    <t>Memphis</t>
  </si>
  <si>
    <t>Texas</t>
  </si>
  <si>
    <t>Colorado</t>
  </si>
  <si>
    <t>Ohio</t>
  </si>
  <si>
    <t>Illinois</t>
  </si>
  <si>
    <t>Massachusetts</t>
  </si>
  <si>
    <t>Indiana</t>
  </si>
  <si>
    <t>Kansas</t>
  </si>
  <si>
    <t>California</t>
  </si>
  <si>
    <t>Kentucky</t>
  </si>
  <si>
    <t>Tennessee</t>
  </si>
  <si>
    <t>Florida</t>
  </si>
  <si>
    <t>Louisiana</t>
  </si>
  <si>
    <t>Pennsylvania</t>
  </si>
  <si>
    <t>Arizona</t>
  </si>
  <si>
    <t>Utah</t>
  </si>
  <si>
    <t>Washington</t>
  </si>
  <si>
    <t>Missouri</t>
  </si>
  <si>
    <t>Person</t>
  </si>
  <si>
    <t>Own Home</t>
  </si>
  <si>
    <t>First Purchase</t>
  </si>
  <si>
    <t>Amount Spent</t>
  </si>
  <si>
    <t>LN_AS</t>
  </si>
  <si>
    <t>Amount Spent(USD)</t>
  </si>
  <si>
    <t>Salary(USD)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</si>
  <si>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</si>
  <si>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</si>
  <si>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</si>
  <si>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</si>
  <si>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</si>
  <si>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</si>
  <si>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</si>
  <si>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</si>
  <si>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</si>
  <si>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</si>
  <si>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</si>
  <si>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</si>
  <si>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</si>
  <si>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</si>
  <si>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</si>
  <si>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</si>
  <si>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</si>
  <si>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</si>
  <si>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</si>
  <si>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</si>
  <si>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</si>
  <si>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</si>
  <si>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</si>
  <si>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</si>
  <si>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</si>
  <si>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</si>
  <si>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vif</t>
  </si>
  <si>
    <t>Intercept</t>
  </si>
  <si>
    <t>Shapiro-Wilk Test</t>
  </si>
  <si>
    <t>W-stat</t>
  </si>
  <si>
    <t>alpha</t>
  </si>
  <si>
    <t>normal</t>
  </si>
  <si>
    <t>d'Agostino-Pearson</t>
  </si>
  <si>
    <t>DA-stat</t>
  </si>
  <si>
    <t>Durbin-Watson Test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</si>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</sst>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rgb="FF000000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  <xf numFmtId="164" fontId="0" fillId="2" borderId="0" xfId="0" applyNumberForma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0" xfId="0" applyFill="1" applyBorder="1"/>
    <xf numFmtId="164" fontId="0" fillId="0" borderId="0" xfId="0" applyNumberFormat="1"/>
    <xf numFmtId="0" fontId="0" fillId="0" borderId="0" xfId="0" applyAlignment="1">
      <alignment horizontal="left"/>
    </xf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37" fontId="0" fillId="0" borderId="0" xfId="0" applyNumberFormat="1" applyBorder="1"/>
    <xf numFmtId="39" fontId="0" fillId="0" borderId="0" xfId="0" applyNumberFormat="1" applyFill="1"/>
    <xf numFmtId="37" fontId="0" fillId="0" borderId="0" xfId="0" applyNumberFormat="1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0" fillId="0" borderId="4" xfId="0" applyBorder="1"/>
    <xf numFmtId="0" fontId="0" fillId="0" borderId="2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8" xfId="0" applyBorder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Studentized 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Sheet1!$AB$3</c:f>
              <c:strCache>
                <c:ptCount val="1"/>
                <c:pt idx="0">
                  <c:v>SResidual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Sheet1!$Y$4:$Y$1003</c:f>
              <c:numCache>
                <c:formatCode>General</c:formatCode>
                <c:ptCount val="1000"/>
                <c:pt idx="0">
                  <c:v>272.88403074622096</c:v>
                </c:pt>
                <c:pt idx="1">
                  <c:v>2014.9767699406943</c:v>
                </c:pt>
                <c:pt idx="2">
                  <c:v>1964.1047988586693</c:v>
                </c:pt>
                <c:pt idx="3">
                  <c:v>631.24139255481782</c:v>
                </c:pt>
                <c:pt idx="4">
                  <c:v>66.47516037517363</c:v>
                </c:pt>
                <c:pt idx="5">
                  <c:v>1014.6132225811589</c:v>
                </c:pt>
                <c:pt idx="6">
                  <c:v>1198.3426707274389</c:v>
                </c:pt>
                <c:pt idx="7">
                  <c:v>1458.9409661821499</c:v>
                </c:pt>
                <c:pt idx="8">
                  <c:v>1992.735994558976</c:v>
                </c:pt>
                <c:pt idx="9">
                  <c:v>1910.6213664021643</c:v>
                </c:pt>
                <c:pt idx="10">
                  <c:v>2092.4186181789787</c:v>
                </c:pt>
                <c:pt idx="11">
                  <c:v>2158.2694821604691</c:v>
                </c:pt>
                <c:pt idx="12">
                  <c:v>646.73025315897348</c:v>
                </c:pt>
                <c:pt idx="13">
                  <c:v>1325.2746867415717</c:v>
                </c:pt>
                <c:pt idx="14">
                  <c:v>1686.6744356172649</c:v>
                </c:pt>
                <c:pt idx="15">
                  <c:v>1001.3288011366317</c:v>
                </c:pt>
                <c:pt idx="16">
                  <c:v>881.18224157677196</c:v>
                </c:pt>
                <c:pt idx="17">
                  <c:v>1426.2192641149516</c:v>
                </c:pt>
                <c:pt idx="18">
                  <c:v>219.73828350402215</c:v>
                </c:pt>
                <c:pt idx="19">
                  <c:v>943.5465267431648</c:v>
                </c:pt>
                <c:pt idx="20">
                  <c:v>1287.0600439439752</c:v>
                </c:pt>
                <c:pt idx="21">
                  <c:v>1271.3905886813568</c:v>
                </c:pt>
                <c:pt idx="22">
                  <c:v>748.07475851793106</c:v>
                </c:pt>
                <c:pt idx="23">
                  <c:v>797.27916911107604</c:v>
                </c:pt>
                <c:pt idx="24">
                  <c:v>246.88924953904001</c:v>
                </c:pt>
                <c:pt idx="25">
                  <c:v>581.65719575244702</c:v>
                </c:pt>
                <c:pt idx="26">
                  <c:v>1780.918839563953</c:v>
                </c:pt>
                <c:pt idx="27">
                  <c:v>1923.3708800301974</c:v>
                </c:pt>
                <c:pt idx="28">
                  <c:v>2609.9012871280702</c:v>
                </c:pt>
                <c:pt idx="29">
                  <c:v>1766.9923282748546</c:v>
                </c:pt>
                <c:pt idx="30">
                  <c:v>1539.7617193083147</c:v>
                </c:pt>
                <c:pt idx="31">
                  <c:v>1478.6070215189707</c:v>
                </c:pt>
                <c:pt idx="32">
                  <c:v>621.44930990156831</c:v>
                </c:pt>
                <c:pt idx="33">
                  <c:v>1129.2008959761979</c:v>
                </c:pt>
                <c:pt idx="34">
                  <c:v>1209.6777228725487</c:v>
                </c:pt>
                <c:pt idx="35">
                  <c:v>167.09323134473124</c:v>
                </c:pt>
                <c:pt idx="36">
                  <c:v>1094.0448739704366</c:v>
                </c:pt>
                <c:pt idx="37">
                  <c:v>1419.8703549606605</c:v>
                </c:pt>
                <c:pt idx="38">
                  <c:v>723.91147124843951</c:v>
                </c:pt>
                <c:pt idx="39">
                  <c:v>565.13089190279015</c:v>
                </c:pt>
                <c:pt idx="40">
                  <c:v>1121.1434762472879</c:v>
                </c:pt>
                <c:pt idx="41">
                  <c:v>1616.3199273905173</c:v>
                </c:pt>
                <c:pt idx="42">
                  <c:v>2194.932151711414</c:v>
                </c:pt>
                <c:pt idx="43">
                  <c:v>1888.7562473329335</c:v>
                </c:pt>
                <c:pt idx="44">
                  <c:v>1294.6295415691764</c:v>
                </c:pt>
                <c:pt idx="45">
                  <c:v>95.009770062467908</c:v>
                </c:pt>
                <c:pt idx="46">
                  <c:v>1717.5663741245326</c:v>
                </c:pt>
                <c:pt idx="47">
                  <c:v>1806.9100927418781</c:v>
                </c:pt>
                <c:pt idx="48">
                  <c:v>869.73130363468204</c:v>
                </c:pt>
                <c:pt idx="49">
                  <c:v>877.35723992923522</c:v>
                </c:pt>
                <c:pt idx="50">
                  <c:v>231.91825694774315</c:v>
                </c:pt>
                <c:pt idx="51">
                  <c:v>1170.1161010498447</c:v>
                </c:pt>
                <c:pt idx="52">
                  <c:v>109.81084857343791</c:v>
                </c:pt>
                <c:pt idx="53">
                  <c:v>855.7872528684868</c:v>
                </c:pt>
                <c:pt idx="54">
                  <c:v>1937.6383460845468</c:v>
                </c:pt>
                <c:pt idx="55">
                  <c:v>567.85560049993569</c:v>
                </c:pt>
                <c:pt idx="56">
                  <c:v>847.9989982920456</c:v>
                </c:pt>
                <c:pt idx="57">
                  <c:v>1708.7065249740986</c:v>
                </c:pt>
                <c:pt idx="58">
                  <c:v>1590.9255502297151</c:v>
                </c:pt>
                <c:pt idx="59">
                  <c:v>596.51141904680117</c:v>
                </c:pt>
                <c:pt idx="60">
                  <c:v>271.48141913065734</c:v>
                </c:pt>
                <c:pt idx="61">
                  <c:v>140.56039884076046</c:v>
                </c:pt>
                <c:pt idx="62">
                  <c:v>906.93412402548233</c:v>
                </c:pt>
                <c:pt idx="63">
                  <c:v>2440.876523392998</c:v>
                </c:pt>
                <c:pt idx="64">
                  <c:v>2303.3828850059658</c:v>
                </c:pt>
                <c:pt idx="65">
                  <c:v>718.13023878436275</c:v>
                </c:pt>
                <c:pt idx="66">
                  <c:v>435.87255681258119</c:v>
                </c:pt>
                <c:pt idx="67">
                  <c:v>1957.3456548298136</c:v>
                </c:pt>
                <c:pt idx="68">
                  <c:v>1470.3170144444184</c:v>
                </c:pt>
                <c:pt idx="69">
                  <c:v>1999.9821887700436</c:v>
                </c:pt>
                <c:pt idx="70">
                  <c:v>1641.9137871338394</c:v>
                </c:pt>
                <c:pt idx="71">
                  <c:v>1233.0090421574123</c:v>
                </c:pt>
                <c:pt idx="72">
                  <c:v>1001.8539444322032</c:v>
                </c:pt>
                <c:pt idx="73">
                  <c:v>1132.558486461686</c:v>
                </c:pt>
                <c:pt idx="74">
                  <c:v>160.46003761966671</c:v>
                </c:pt>
                <c:pt idx="75">
                  <c:v>930.00056361644715</c:v>
                </c:pt>
                <c:pt idx="76">
                  <c:v>823.79915826940532</c:v>
                </c:pt>
                <c:pt idx="77">
                  <c:v>1546.448313676912</c:v>
                </c:pt>
                <c:pt idx="78">
                  <c:v>2087.521460878892</c:v>
                </c:pt>
                <c:pt idx="79">
                  <c:v>1513.4908654001226</c:v>
                </c:pt>
                <c:pt idx="80">
                  <c:v>1998.3182101061848</c:v>
                </c:pt>
                <c:pt idx="81">
                  <c:v>-53.154959658017162</c:v>
                </c:pt>
                <c:pt idx="82">
                  <c:v>807.55509895684895</c:v>
                </c:pt>
                <c:pt idx="83">
                  <c:v>1591.9962773960754</c:v>
                </c:pt>
                <c:pt idx="84">
                  <c:v>357.60406365226055</c:v>
                </c:pt>
                <c:pt idx="85">
                  <c:v>2977.7154114488503</c:v>
                </c:pt>
                <c:pt idx="86">
                  <c:v>1953.0637299626537</c:v>
                </c:pt>
                <c:pt idx="87">
                  <c:v>1927.3721807596967</c:v>
                </c:pt>
                <c:pt idx="88">
                  <c:v>1797.7198976067493</c:v>
                </c:pt>
                <c:pt idx="89">
                  <c:v>81.899727314573738</c:v>
                </c:pt>
                <c:pt idx="90">
                  <c:v>298.322916669785</c:v>
                </c:pt>
                <c:pt idx="91">
                  <c:v>866.69125849282796</c:v>
                </c:pt>
                <c:pt idx="92">
                  <c:v>1160.9552952591735</c:v>
                </c:pt>
                <c:pt idx="93">
                  <c:v>486.71649785692131</c:v>
                </c:pt>
                <c:pt idx="94">
                  <c:v>1321.5706380934571</c:v>
                </c:pt>
                <c:pt idx="95">
                  <c:v>198.82935425113232</c:v>
                </c:pt>
                <c:pt idx="96">
                  <c:v>1759.2183896559845</c:v>
                </c:pt>
                <c:pt idx="97">
                  <c:v>-62.097122989631487</c:v>
                </c:pt>
                <c:pt idx="98">
                  <c:v>1569.975381046353</c:v>
                </c:pt>
                <c:pt idx="99">
                  <c:v>2349.7098918730326</c:v>
                </c:pt>
                <c:pt idx="100">
                  <c:v>845.00525956445063</c:v>
                </c:pt>
                <c:pt idx="101">
                  <c:v>1070.2101376523046</c:v>
                </c:pt>
                <c:pt idx="102">
                  <c:v>2958.7019447588382</c:v>
                </c:pt>
                <c:pt idx="103">
                  <c:v>-44.59110992369807</c:v>
                </c:pt>
                <c:pt idx="104">
                  <c:v>881.22422926653303</c:v>
                </c:pt>
                <c:pt idx="105">
                  <c:v>829.72135048723703</c:v>
                </c:pt>
                <c:pt idx="106">
                  <c:v>3378.0753865282659</c:v>
                </c:pt>
                <c:pt idx="107">
                  <c:v>2751.7237792038159</c:v>
                </c:pt>
                <c:pt idx="108">
                  <c:v>1393.6206804328426</c:v>
                </c:pt>
                <c:pt idx="109">
                  <c:v>665.40739394145089</c:v>
                </c:pt>
                <c:pt idx="110">
                  <c:v>1766.1452408719219</c:v>
                </c:pt>
                <c:pt idx="111">
                  <c:v>1778.4020954658909</c:v>
                </c:pt>
                <c:pt idx="112">
                  <c:v>555.22729573147376</c:v>
                </c:pt>
                <c:pt idx="113">
                  <c:v>217.23728384972134</c:v>
                </c:pt>
                <c:pt idx="114">
                  <c:v>1601.5786902261602</c:v>
                </c:pt>
                <c:pt idx="115">
                  <c:v>2774.755394513712</c:v>
                </c:pt>
                <c:pt idx="116">
                  <c:v>1635.0459065200666</c:v>
                </c:pt>
                <c:pt idx="117">
                  <c:v>2223.8963353075469</c:v>
                </c:pt>
                <c:pt idx="118">
                  <c:v>1776.5137963117036</c:v>
                </c:pt>
                <c:pt idx="119">
                  <c:v>1103.2002448244959</c:v>
                </c:pt>
                <c:pt idx="120">
                  <c:v>208.655157738828</c:v>
                </c:pt>
                <c:pt idx="121">
                  <c:v>1826.2559357802338</c:v>
                </c:pt>
                <c:pt idx="122">
                  <c:v>1461.0192553504139</c:v>
                </c:pt>
                <c:pt idx="123">
                  <c:v>2011.988720104182</c:v>
                </c:pt>
                <c:pt idx="124">
                  <c:v>916.50583574759526</c:v>
                </c:pt>
                <c:pt idx="125">
                  <c:v>2300.3407429392073</c:v>
                </c:pt>
                <c:pt idx="126">
                  <c:v>1092.4954326565974</c:v>
                </c:pt>
                <c:pt idx="127">
                  <c:v>1688.0883521139613</c:v>
                </c:pt>
                <c:pt idx="128">
                  <c:v>1338.8906675957353</c:v>
                </c:pt>
                <c:pt idx="129">
                  <c:v>1874.2264335174982</c:v>
                </c:pt>
                <c:pt idx="130">
                  <c:v>1221.4991994557586</c:v>
                </c:pt>
                <c:pt idx="131">
                  <c:v>-86.278686635697341</c:v>
                </c:pt>
                <c:pt idx="132">
                  <c:v>904.04523816621418</c:v>
                </c:pt>
                <c:pt idx="133">
                  <c:v>790.58380179415872</c:v>
                </c:pt>
                <c:pt idx="134">
                  <c:v>2096.6855355018538</c:v>
                </c:pt>
                <c:pt idx="135">
                  <c:v>796.74445320783298</c:v>
                </c:pt>
                <c:pt idx="136">
                  <c:v>1746.6620121404871</c:v>
                </c:pt>
                <c:pt idx="137">
                  <c:v>952.2877681462578</c:v>
                </c:pt>
                <c:pt idx="138">
                  <c:v>1737.9764725072682</c:v>
                </c:pt>
                <c:pt idx="139">
                  <c:v>584.02964208504613</c:v>
                </c:pt>
                <c:pt idx="140">
                  <c:v>-61.737085768910447</c:v>
                </c:pt>
                <c:pt idx="141">
                  <c:v>964.18884592439781</c:v>
                </c:pt>
                <c:pt idx="142">
                  <c:v>1646.0198606924355</c:v>
                </c:pt>
                <c:pt idx="143">
                  <c:v>1667.9064687979544</c:v>
                </c:pt>
                <c:pt idx="144">
                  <c:v>1356.0380719271377</c:v>
                </c:pt>
                <c:pt idx="145">
                  <c:v>1659.281674270399</c:v>
                </c:pt>
                <c:pt idx="146">
                  <c:v>1669.6429971220718</c:v>
                </c:pt>
                <c:pt idx="147">
                  <c:v>-111.3392589619661</c:v>
                </c:pt>
                <c:pt idx="148">
                  <c:v>-298.86494443678231</c:v>
                </c:pt>
                <c:pt idx="149">
                  <c:v>460.48479781410862</c:v>
                </c:pt>
                <c:pt idx="150">
                  <c:v>1505.3667659554749</c:v>
                </c:pt>
                <c:pt idx="151">
                  <c:v>1320.8671115565101</c:v>
                </c:pt>
                <c:pt idx="152">
                  <c:v>1120.6607575550656</c:v>
                </c:pt>
                <c:pt idx="153">
                  <c:v>1177.7406088582081</c:v>
                </c:pt>
                <c:pt idx="154">
                  <c:v>-540.41538583400006</c:v>
                </c:pt>
                <c:pt idx="155">
                  <c:v>2370.2247630848656</c:v>
                </c:pt>
                <c:pt idx="156">
                  <c:v>1773.3039470578651</c:v>
                </c:pt>
                <c:pt idx="157">
                  <c:v>1066.2182322784206</c:v>
                </c:pt>
                <c:pt idx="158">
                  <c:v>733.570371009788</c:v>
                </c:pt>
                <c:pt idx="159">
                  <c:v>-195.62417305421314</c:v>
                </c:pt>
                <c:pt idx="160">
                  <c:v>2146.0309731224929</c:v>
                </c:pt>
                <c:pt idx="161">
                  <c:v>1774.0573054201654</c:v>
                </c:pt>
                <c:pt idx="162">
                  <c:v>2168.3433174516799</c:v>
                </c:pt>
                <c:pt idx="163">
                  <c:v>865.14071373236584</c:v>
                </c:pt>
                <c:pt idx="164">
                  <c:v>1591.0767095123012</c:v>
                </c:pt>
                <c:pt idx="165">
                  <c:v>998.24758524372373</c:v>
                </c:pt>
                <c:pt idx="166">
                  <c:v>1555.4153609477532</c:v>
                </c:pt>
                <c:pt idx="167">
                  <c:v>444.27556278262142</c:v>
                </c:pt>
                <c:pt idx="168">
                  <c:v>373.72247264691481</c:v>
                </c:pt>
                <c:pt idx="169">
                  <c:v>1742.3394588903388</c:v>
                </c:pt>
                <c:pt idx="170">
                  <c:v>555.07947446059575</c:v>
                </c:pt>
                <c:pt idx="171">
                  <c:v>2223.1056207313645</c:v>
                </c:pt>
                <c:pt idx="172">
                  <c:v>2152.9965431958999</c:v>
                </c:pt>
                <c:pt idx="173">
                  <c:v>1597.7625669814211</c:v>
                </c:pt>
                <c:pt idx="174">
                  <c:v>456.11204691011613</c:v>
                </c:pt>
                <c:pt idx="175">
                  <c:v>1032.2266095884202</c:v>
                </c:pt>
                <c:pt idx="176">
                  <c:v>468.93411019840806</c:v>
                </c:pt>
                <c:pt idx="177">
                  <c:v>851.90007762909681</c:v>
                </c:pt>
                <c:pt idx="178">
                  <c:v>915.44814193444768</c:v>
                </c:pt>
                <c:pt idx="179">
                  <c:v>2131.0442360874345</c:v>
                </c:pt>
                <c:pt idx="180">
                  <c:v>379.05567567781901</c:v>
                </c:pt>
                <c:pt idx="181">
                  <c:v>1040.085504299602</c:v>
                </c:pt>
                <c:pt idx="182">
                  <c:v>204.37323287166856</c:v>
                </c:pt>
                <c:pt idx="183">
                  <c:v>-478.70578885748233</c:v>
                </c:pt>
                <c:pt idx="184">
                  <c:v>1958.4352699202309</c:v>
                </c:pt>
                <c:pt idx="185">
                  <c:v>2241.1987134587075</c:v>
                </c:pt>
                <c:pt idx="186">
                  <c:v>2100.71152825733</c:v>
                </c:pt>
                <c:pt idx="187">
                  <c:v>671.99112500646902</c:v>
                </c:pt>
                <c:pt idx="188">
                  <c:v>781.35569126229257</c:v>
                </c:pt>
                <c:pt idx="189">
                  <c:v>478.77646159059901</c:v>
                </c:pt>
                <c:pt idx="190">
                  <c:v>2369.3776756819325</c:v>
                </c:pt>
                <c:pt idx="191">
                  <c:v>2453.3385494605695</c:v>
                </c:pt>
                <c:pt idx="192">
                  <c:v>2629.9847440849644</c:v>
                </c:pt>
                <c:pt idx="193">
                  <c:v>1197.4025919020055</c:v>
                </c:pt>
                <c:pt idx="194">
                  <c:v>1589.4784298513898</c:v>
                </c:pt>
                <c:pt idx="195">
                  <c:v>1004.2852955243654</c:v>
                </c:pt>
                <c:pt idx="196">
                  <c:v>272.00755399883093</c:v>
                </c:pt>
                <c:pt idx="197">
                  <c:v>266.28676474884884</c:v>
                </c:pt>
                <c:pt idx="198">
                  <c:v>1680.2936051857041</c:v>
                </c:pt>
                <c:pt idx="199">
                  <c:v>299.72552828534828</c:v>
                </c:pt>
                <c:pt idx="200">
                  <c:v>1223.3640891883283</c:v>
                </c:pt>
                <c:pt idx="201">
                  <c:v>1837.732382687007</c:v>
                </c:pt>
                <c:pt idx="202">
                  <c:v>774.97479165131426</c:v>
                </c:pt>
                <c:pt idx="203">
                  <c:v>481.2609133404049</c:v>
                </c:pt>
                <c:pt idx="204">
                  <c:v>2323.9860503218188</c:v>
                </c:pt>
                <c:pt idx="205">
                  <c:v>207.5612111584216</c:v>
                </c:pt>
                <c:pt idx="206">
                  <c:v>1423.2549947710434</c:v>
                </c:pt>
                <c:pt idx="207">
                  <c:v>816.20724279518822</c:v>
                </c:pt>
                <c:pt idx="208">
                  <c:v>1526.3897406592453</c:v>
                </c:pt>
                <c:pt idx="209">
                  <c:v>1318.6134521190108</c:v>
                </c:pt>
                <c:pt idx="210">
                  <c:v>731.49498484532296</c:v>
                </c:pt>
                <c:pt idx="211">
                  <c:v>1994.1189013117746</c:v>
                </c:pt>
                <c:pt idx="212">
                  <c:v>2001.2035833198497</c:v>
                </c:pt>
                <c:pt idx="213">
                  <c:v>349.40025113866267</c:v>
                </c:pt>
                <c:pt idx="214">
                  <c:v>1110.0226251029044</c:v>
                </c:pt>
                <c:pt idx="215">
                  <c:v>1485.0299088197103</c:v>
                </c:pt>
                <c:pt idx="216">
                  <c:v>382.70409173547733</c:v>
                </c:pt>
                <c:pt idx="217">
                  <c:v>584.94810652219735</c:v>
                </c:pt>
                <c:pt idx="218">
                  <c:v>2395.3736295151552</c:v>
                </c:pt>
                <c:pt idx="219">
                  <c:v>1031.070791307729</c:v>
                </c:pt>
                <c:pt idx="220">
                  <c:v>1306.4327417758122</c:v>
                </c:pt>
                <c:pt idx="221">
                  <c:v>1169.9695732431378</c:v>
                </c:pt>
                <c:pt idx="222">
                  <c:v>1833.5943845143242</c:v>
                </c:pt>
                <c:pt idx="223">
                  <c:v>843.11696041026403</c:v>
                </c:pt>
                <c:pt idx="224">
                  <c:v>1526.3366400016014</c:v>
                </c:pt>
                <c:pt idx="225">
                  <c:v>690.80429217525398</c:v>
                </c:pt>
                <c:pt idx="226">
                  <c:v>1376.9804661543251</c:v>
                </c:pt>
                <c:pt idx="227">
                  <c:v>1799.1950588825716</c:v>
                </c:pt>
                <c:pt idx="228">
                  <c:v>842.96044623029547</c:v>
                </c:pt>
                <c:pt idx="229">
                  <c:v>3082.1742393695167</c:v>
                </c:pt>
                <c:pt idx="230">
                  <c:v>1265.3595940360069</c:v>
                </c:pt>
                <c:pt idx="231">
                  <c:v>346.72376934110611</c:v>
                </c:pt>
                <c:pt idx="232">
                  <c:v>1623.8594791065682</c:v>
                </c:pt>
                <c:pt idx="233">
                  <c:v>1549.2799612074771</c:v>
                </c:pt>
                <c:pt idx="234">
                  <c:v>950.63954478597202</c:v>
                </c:pt>
                <c:pt idx="235">
                  <c:v>1397.9403306791914</c:v>
                </c:pt>
                <c:pt idx="236">
                  <c:v>1741.8354949751406</c:v>
                </c:pt>
                <c:pt idx="237">
                  <c:v>1637.8885978390958</c:v>
                </c:pt>
                <c:pt idx="238">
                  <c:v>552.57847480629471</c:v>
                </c:pt>
                <c:pt idx="239">
                  <c:v>2508.7563443908621</c:v>
                </c:pt>
                <c:pt idx="240">
                  <c:v>953.5005816609937</c:v>
                </c:pt>
                <c:pt idx="241">
                  <c:v>2487.0940567756711</c:v>
                </c:pt>
                <c:pt idx="242">
                  <c:v>2410.9030493228811</c:v>
                </c:pt>
                <c:pt idx="243">
                  <c:v>973.91919189938199</c:v>
                </c:pt>
                <c:pt idx="244">
                  <c:v>1502.4706048134942</c:v>
                </c:pt>
                <c:pt idx="245">
                  <c:v>1807.8565980765256</c:v>
                </c:pt>
                <c:pt idx="246">
                  <c:v>1467.7073473846192</c:v>
                </c:pt>
                <c:pt idx="247">
                  <c:v>930.43487896950614</c:v>
                </c:pt>
                <c:pt idx="248">
                  <c:v>1699.1261521776864</c:v>
                </c:pt>
                <c:pt idx="249">
                  <c:v>506.93671809960068</c:v>
                </c:pt>
                <c:pt idx="250">
                  <c:v>-560.06236133351331</c:v>
                </c:pt>
                <c:pt idx="251">
                  <c:v>1101.8579664546858</c:v>
                </c:pt>
                <c:pt idx="252">
                  <c:v>1182.9095118931575</c:v>
                </c:pt>
                <c:pt idx="253">
                  <c:v>1511.0997716199627</c:v>
                </c:pt>
                <c:pt idx="254">
                  <c:v>2378.9475470579455</c:v>
                </c:pt>
                <c:pt idx="255">
                  <c:v>1124.179191804832</c:v>
                </c:pt>
                <c:pt idx="256">
                  <c:v>715.29272320497944</c:v>
                </c:pt>
                <c:pt idx="257">
                  <c:v>431.94622770781183</c:v>
                </c:pt>
                <c:pt idx="258">
                  <c:v>1597.9668269216511</c:v>
                </c:pt>
                <c:pt idx="259">
                  <c:v>-94.211559493327911</c:v>
                </c:pt>
                <c:pt idx="260">
                  <c:v>1390.3060583499062</c:v>
                </c:pt>
                <c:pt idx="261">
                  <c:v>1892.6938794231332</c:v>
                </c:pt>
                <c:pt idx="262">
                  <c:v>1320.5796239960478</c:v>
                </c:pt>
                <c:pt idx="263">
                  <c:v>1477.283019525735</c:v>
                </c:pt>
                <c:pt idx="264">
                  <c:v>847.91261371354335</c:v>
                </c:pt>
                <c:pt idx="265">
                  <c:v>538.43845410318295</c:v>
                </c:pt>
                <c:pt idx="266">
                  <c:v>645.68687530339776</c:v>
                </c:pt>
                <c:pt idx="267">
                  <c:v>956.28363393914469</c:v>
                </c:pt>
                <c:pt idx="268">
                  <c:v>377.17848949151511</c:v>
                </c:pt>
                <c:pt idx="269">
                  <c:v>524.56251153891571</c:v>
                </c:pt>
                <c:pt idx="270">
                  <c:v>1833.8661276310245</c:v>
                </c:pt>
                <c:pt idx="271">
                  <c:v>-4.2185876227191557</c:v>
                </c:pt>
                <c:pt idx="272">
                  <c:v>559.46976484168545</c:v>
                </c:pt>
                <c:pt idx="273">
                  <c:v>1427.1276621396114</c:v>
                </c:pt>
                <c:pt idx="274">
                  <c:v>1143.9938744914264</c:v>
                </c:pt>
                <c:pt idx="275">
                  <c:v>-57.815198122472054</c:v>
                </c:pt>
                <c:pt idx="276">
                  <c:v>1374.3911723960041</c:v>
                </c:pt>
                <c:pt idx="277">
                  <c:v>1955.0480981770356</c:v>
                </c:pt>
                <c:pt idx="278">
                  <c:v>850.27808665499902</c:v>
                </c:pt>
                <c:pt idx="279">
                  <c:v>864.59722488080206</c:v>
                </c:pt>
                <c:pt idx="280">
                  <c:v>1172.7623900422111</c:v>
                </c:pt>
                <c:pt idx="281">
                  <c:v>329.43522610818917</c:v>
                </c:pt>
                <c:pt idx="282">
                  <c:v>204.96475399140917</c:v>
                </c:pt>
                <c:pt idx="283">
                  <c:v>-125.33244996680207</c:v>
                </c:pt>
                <c:pt idx="284">
                  <c:v>1000.7668612745988</c:v>
                </c:pt>
                <c:pt idx="285">
                  <c:v>-32.051099259256034</c:v>
                </c:pt>
                <c:pt idx="286">
                  <c:v>2168.4316115556999</c:v>
                </c:pt>
                <c:pt idx="287">
                  <c:v>1774.3813457337765</c:v>
                </c:pt>
                <c:pt idx="288">
                  <c:v>356.38156565583159</c:v>
                </c:pt>
                <c:pt idx="289">
                  <c:v>-304.2785412635377</c:v>
                </c:pt>
                <c:pt idx="290">
                  <c:v>788.33700577946183</c:v>
                </c:pt>
                <c:pt idx="291">
                  <c:v>1017.3862653380497</c:v>
                </c:pt>
                <c:pt idx="292">
                  <c:v>2291.8716138181226</c:v>
                </c:pt>
                <c:pt idx="293">
                  <c:v>603.26094777338221</c:v>
                </c:pt>
                <c:pt idx="294">
                  <c:v>1463.8062680475673</c:v>
                </c:pt>
                <c:pt idx="295">
                  <c:v>1090.3544702230176</c:v>
                </c:pt>
                <c:pt idx="296">
                  <c:v>1576.6056059250161</c:v>
                </c:pt>
                <c:pt idx="297">
                  <c:v>1612.8906987781434</c:v>
                </c:pt>
                <c:pt idx="298">
                  <c:v>554.82527082099182</c:v>
                </c:pt>
                <c:pt idx="299">
                  <c:v>1152.011703441369</c:v>
                </c:pt>
                <c:pt idx="300">
                  <c:v>568.08528674745799</c:v>
                </c:pt>
                <c:pt idx="301">
                  <c:v>1705.9430975194828</c:v>
                </c:pt>
                <c:pt idx="302">
                  <c:v>2121.148414872293</c:v>
                </c:pt>
                <c:pt idx="303">
                  <c:v>1010.7987088760483</c:v>
                </c:pt>
                <c:pt idx="304">
                  <c:v>2592.2538793004728</c:v>
                </c:pt>
                <c:pt idx="305">
                  <c:v>528.86018084983675</c:v>
                </c:pt>
                <c:pt idx="306">
                  <c:v>1594.4638812554965</c:v>
                </c:pt>
                <c:pt idx="307">
                  <c:v>1162.5615417895096</c:v>
                </c:pt>
                <c:pt idx="308">
                  <c:v>1033.8818844833768</c:v>
                </c:pt>
                <c:pt idx="309">
                  <c:v>105.97835847764253</c:v>
                </c:pt>
                <c:pt idx="310">
                  <c:v>782.78201419104244</c:v>
                </c:pt>
                <c:pt idx="311">
                  <c:v>3210.1855635850798</c:v>
                </c:pt>
                <c:pt idx="312">
                  <c:v>1345.3124514498518</c:v>
                </c:pt>
                <c:pt idx="313">
                  <c:v>617.23659668295932</c:v>
                </c:pt>
                <c:pt idx="314">
                  <c:v>1561.1713436441119</c:v>
                </c:pt>
                <c:pt idx="315">
                  <c:v>2024.4117842196233</c:v>
                </c:pt>
                <c:pt idx="316">
                  <c:v>566.70818409657818</c:v>
                </c:pt>
                <c:pt idx="317">
                  <c:v>1341.2857217948983</c:v>
                </c:pt>
                <c:pt idx="318">
                  <c:v>1306.9326333979864</c:v>
                </c:pt>
                <c:pt idx="319">
                  <c:v>919.29575144854834</c:v>
                </c:pt>
                <c:pt idx="320">
                  <c:v>1886.0797655353772</c:v>
                </c:pt>
                <c:pt idx="321">
                  <c:v>195.84531086504177</c:v>
                </c:pt>
                <c:pt idx="322">
                  <c:v>2218.5430717265444</c:v>
                </c:pt>
                <c:pt idx="323">
                  <c:v>-222.56193156678574</c:v>
                </c:pt>
                <c:pt idx="324">
                  <c:v>419.02900689269751</c:v>
                </c:pt>
                <c:pt idx="325">
                  <c:v>934.5028594147434</c:v>
                </c:pt>
                <c:pt idx="326">
                  <c:v>577.01523366456649</c:v>
                </c:pt>
                <c:pt idx="327">
                  <c:v>772.28064502466668</c:v>
                </c:pt>
                <c:pt idx="328">
                  <c:v>2427.5436986093077</c:v>
                </c:pt>
                <c:pt idx="329">
                  <c:v>1189.0430021079162</c:v>
                </c:pt>
                <c:pt idx="330">
                  <c:v>3.7379965480978399</c:v>
                </c:pt>
                <c:pt idx="331">
                  <c:v>1822.4650215142883</c:v>
                </c:pt>
                <c:pt idx="332">
                  <c:v>764.78641901008427</c:v>
                </c:pt>
                <c:pt idx="333">
                  <c:v>1165.8484921402571</c:v>
                </c:pt>
                <c:pt idx="334">
                  <c:v>524.71367082150141</c:v>
                </c:pt>
                <c:pt idx="335">
                  <c:v>2373.5156738546157</c:v>
                </c:pt>
                <c:pt idx="336">
                  <c:v>121.2382671155919</c:v>
                </c:pt>
                <c:pt idx="337">
                  <c:v>1307.7869500522127</c:v>
                </c:pt>
                <c:pt idx="338">
                  <c:v>1494.8374359308318</c:v>
                </c:pt>
                <c:pt idx="339">
                  <c:v>1182.917286849332</c:v>
                </c:pt>
                <c:pt idx="340">
                  <c:v>853.53571350389052</c:v>
                </c:pt>
                <c:pt idx="341">
                  <c:v>322.5044803158508</c:v>
                </c:pt>
                <c:pt idx="342">
                  <c:v>957.68364444247732</c:v>
                </c:pt>
                <c:pt idx="343">
                  <c:v>1302.187369661802</c:v>
                </c:pt>
                <c:pt idx="344">
                  <c:v>1532.5514528249387</c:v>
                </c:pt>
                <c:pt idx="345">
                  <c:v>1379.7601804207682</c:v>
                </c:pt>
                <c:pt idx="346">
                  <c:v>2227.9152208269079</c:v>
                </c:pt>
                <c:pt idx="347">
                  <c:v>1391.9672031893836</c:v>
                </c:pt>
                <c:pt idx="348">
                  <c:v>658.96332726033802</c:v>
                </c:pt>
                <c:pt idx="349">
                  <c:v>1489.6765023834694</c:v>
                </c:pt>
                <c:pt idx="350">
                  <c:v>959.00240341235121</c:v>
                </c:pt>
                <c:pt idx="351">
                  <c:v>221.87924593760198</c:v>
                </c:pt>
                <c:pt idx="352">
                  <c:v>2800.0711620521865</c:v>
                </c:pt>
                <c:pt idx="353">
                  <c:v>956.93832212901975</c:v>
                </c:pt>
                <c:pt idx="354">
                  <c:v>936.4593786448786</c:v>
                </c:pt>
                <c:pt idx="355">
                  <c:v>1816.3227583512094</c:v>
                </c:pt>
                <c:pt idx="356">
                  <c:v>2764.4256271108184</c:v>
                </c:pt>
                <c:pt idx="357">
                  <c:v>1546.4176308682845</c:v>
                </c:pt>
                <c:pt idx="358">
                  <c:v>1729.9649900273098</c:v>
                </c:pt>
                <c:pt idx="359">
                  <c:v>1621.1025473405839</c:v>
                </c:pt>
                <c:pt idx="360">
                  <c:v>2608.0305274509801</c:v>
                </c:pt>
                <c:pt idx="361">
                  <c:v>661.76755891886251</c:v>
                </c:pt>
                <c:pt idx="362">
                  <c:v>1172.0201446477931</c:v>
                </c:pt>
                <c:pt idx="363">
                  <c:v>731.48831333577118</c:v>
                </c:pt>
                <c:pt idx="364">
                  <c:v>1801.5762089840728</c:v>
                </c:pt>
                <c:pt idx="365">
                  <c:v>2429.5407343484108</c:v>
                </c:pt>
                <c:pt idx="366">
                  <c:v>809.4616744876098</c:v>
                </c:pt>
                <c:pt idx="367">
                  <c:v>1614.3380110697185</c:v>
                </c:pt>
                <c:pt idx="368">
                  <c:v>1921.5016607133184</c:v>
                </c:pt>
                <c:pt idx="369">
                  <c:v>176.55899761170593</c:v>
                </c:pt>
                <c:pt idx="370">
                  <c:v>1565.6543023138145</c:v>
                </c:pt>
                <c:pt idx="371">
                  <c:v>1468.047498689137</c:v>
                </c:pt>
                <c:pt idx="372">
                  <c:v>1908.2958488911186</c:v>
                </c:pt>
                <c:pt idx="373">
                  <c:v>23.541374353558979</c:v>
                </c:pt>
                <c:pt idx="374">
                  <c:v>1086.4135027392711</c:v>
                </c:pt>
                <c:pt idx="375">
                  <c:v>-495.8334883261204</c:v>
                </c:pt>
                <c:pt idx="376">
                  <c:v>1895.2577442560005</c:v>
                </c:pt>
                <c:pt idx="377">
                  <c:v>421.58570831687251</c:v>
                </c:pt>
                <c:pt idx="378">
                  <c:v>2717.6679428882894</c:v>
                </c:pt>
                <c:pt idx="379">
                  <c:v>1765.808984143805</c:v>
                </c:pt>
                <c:pt idx="380">
                  <c:v>1003.6794584470533</c:v>
                </c:pt>
                <c:pt idx="381">
                  <c:v>1899.0694668313326</c:v>
                </c:pt>
                <c:pt idx="382">
                  <c:v>1857.7767516211234</c:v>
                </c:pt>
                <c:pt idx="383">
                  <c:v>610.20100888210618</c:v>
                </c:pt>
                <c:pt idx="384">
                  <c:v>1698.289200366662</c:v>
                </c:pt>
                <c:pt idx="385">
                  <c:v>589.4826946687499</c:v>
                </c:pt>
                <c:pt idx="386">
                  <c:v>364.42897586348164</c:v>
                </c:pt>
                <c:pt idx="387">
                  <c:v>2215.084453769713</c:v>
                </c:pt>
                <c:pt idx="388">
                  <c:v>1670.0180418870764</c:v>
                </c:pt>
                <c:pt idx="389">
                  <c:v>739.47318340442257</c:v>
                </c:pt>
                <c:pt idx="390">
                  <c:v>476.6354991570193</c:v>
                </c:pt>
                <c:pt idx="391">
                  <c:v>1030.645177817893</c:v>
                </c:pt>
                <c:pt idx="392">
                  <c:v>962.69540827200126</c:v>
                </c:pt>
                <c:pt idx="393">
                  <c:v>171.34033193082138</c:v>
                </c:pt>
                <c:pt idx="394">
                  <c:v>2501.3424429927131</c:v>
                </c:pt>
                <c:pt idx="395">
                  <c:v>1396.2594349455298</c:v>
                </c:pt>
                <c:pt idx="396">
                  <c:v>1637.6318622666799</c:v>
                </c:pt>
                <c:pt idx="397">
                  <c:v>1241.680890858516</c:v>
                </c:pt>
                <c:pt idx="398">
                  <c:v>973.45078916473085</c:v>
                </c:pt>
                <c:pt idx="399">
                  <c:v>68.861622679455081</c:v>
                </c:pt>
                <c:pt idx="400">
                  <c:v>696.86714225527248</c:v>
                </c:pt>
                <c:pt idx="401">
                  <c:v>2587.9719544333134</c:v>
                </c:pt>
                <c:pt idx="402">
                  <c:v>1792.2388841647789</c:v>
                </c:pt>
                <c:pt idx="403">
                  <c:v>1635.8857613348905</c:v>
                </c:pt>
                <c:pt idx="404">
                  <c:v>1559.6306060991753</c:v>
                </c:pt>
                <c:pt idx="405">
                  <c:v>689.99449514360208</c:v>
                </c:pt>
                <c:pt idx="406">
                  <c:v>1199.7112615226663</c:v>
                </c:pt>
                <c:pt idx="407">
                  <c:v>853.41006318598829</c:v>
                </c:pt>
                <c:pt idx="408">
                  <c:v>774.57276674083232</c:v>
                </c:pt>
                <c:pt idx="409">
                  <c:v>833.93072569413812</c:v>
                </c:pt>
                <c:pt idx="410">
                  <c:v>1623.706779463771</c:v>
                </c:pt>
                <c:pt idx="411">
                  <c:v>1302.7483979904625</c:v>
                </c:pt>
                <c:pt idx="412">
                  <c:v>333.7897006356074</c:v>
                </c:pt>
                <c:pt idx="413">
                  <c:v>983.81754504733658</c:v>
                </c:pt>
                <c:pt idx="414">
                  <c:v>1728.4066011312552</c:v>
                </c:pt>
                <c:pt idx="415">
                  <c:v>-300.62759327306668</c:v>
                </c:pt>
                <c:pt idx="416">
                  <c:v>-363.09381744417516</c:v>
                </c:pt>
                <c:pt idx="417">
                  <c:v>1381.2623910214845</c:v>
                </c:pt>
                <c:pt idx="418">
                  <c:v>2747.9289045188684</c:v>
                </c:pt>
                <c:pt idx="419">
                  <c:v>2129.9649278860047</c:v>
                </c:pt>
                <c:pt idx="420">
                  <c:v>623.95060954175847</c:v>
                </c:pt>
                <c:pt idx="421">
                  <c:v>1802.3112909697988</c:v>
                </c:pt>
                <c:pt idx="422">
                  <c:v>1266.5554796211291</c:v>
                </c:pt>
                <c:pt idx="423">
                  <c:v>1345.1743255204781</c:v>
                </c:pt>
                <c:pt idx="424">
                  <c:v>949.75337269707757</c:v>
                </c:pt>
                <c:pt idx="425">
                  <c:v>1837.1642709888843</c:v>
                </c:pt>
                <c:pt idx="426">
                  <c:v>-183.05157005562543</c:v>
                </c:pt>
                <c:pt idx="427">
                  <c:v>1303.6098671935683</c:v>
                </c:pt>
                <c:pt idx="428">
                  <c:v>2082.592814691282</c:v>
                </c:pt>
                <c:pt idx="429">
                  <c:v>824.84074109164567</c:v>
                </c:pt>
                <c:pt idx="430">
                  <c:v>2084.5931192626758</c:v>
                </c:pt>
                <c:pt idx="431">
                  <c:v>1858.0626988213749</c:v>
                </c:pt>
                <c:pt idx="432">
                  <c:v>392.77792702668768</c:v>
                </c:pt>
                <c:pt idx="433">
                  <c:v>1166.9395357168642</c:v>
                </c:pt>
                <c:pt idx="434">
                  <c:v>2788.3197031964214</c:v>
                </c:pt>
                <c:pt idx="435">
                  <c:v>1184.0489588089281</c:v>
                </c:pt>
                <c:pt idx="436">
                  <c:v>2667.1875644757642</c:v>
                </c:pt>
                <c:pt idx="437">
                  <c:v>2017.5732271077072</c:v>
                </c:pt>
                <c:pt idx="438">
                  <c:v>2326.6625321193751</c:v>
                </c:pt>
                <c:pt idx="439">
                  <c:v>1010.4177941665221</c:v>
                </c:pt>
                <c:pt idx="440">
                  <c:v>812.62594336685561</c:v>
                </c:pt>
                <c:pt idx="441">
                  <c:v>1296.5892869369991</c:v>
                </c:pt>
                <c:pt idx="442">
                  <c:v>1118.1414815241903</c:v>
                </c:pt>
                <c:pt idx="443">
                  <c:v>1668.3157262965451</c:v>
                </c:pt>
                <c:pt idx="444">
                  <c:v>967.44394084047622</c:v>
                </c:pt>
                <c:pt idx="445">
                  <c:v>278.21297146655371</c:v>
                </c:pt>
                <c:pt idx="446">
                  <c:v>2381.6331017897119</c:v>
                </c:pt>
                <c:pt idx="447">
                  <c:v>784.23500451388918</c:v>
                </c:pt>
                <c:pt idx="448">
                  <c:v>969.02203459929547</c:v>
                </c:pt>
                <c:pt idx="449">
                  <c:v>-38.546536220254154</c:v>
                </c:pt>
                <c:pt idx="450">
                  <c:v>-94.211559493327911</c:v>
                </c:pt>
                <c:pt idx="451">
                  <c:v>1531.4380572419175</c:v>
                </c:pt>
                <c:pt idx="452">
                  <c:v>1695.0968905899199</c:v>
                </c:pt>
                <c:pt idx="453">
                  <c:v>1133.6123657376613</c:v>
                </c:pt>
                <c:pt idx="454">
                  <c:v>1038.7790417834633</c:v>
                </c:pt>
                <c:pt idx="455">
                  <c:v>1302.7806903387191</c:v>
                </c:pt>
                <c:pt idx="456">
                  <c:v>1989.1653711849381</c:v>
                </c:pt>
                <c:pt idx="457">
                  <c:v>1656.4163769904853</c:v>
                </c:pt>
                <c:pt idx="458">
                  <c:v>2580.8865348071067</c:v>
                </c:pt>
                <c:pt idx="459">
                  <c:v>498.69437674607985</c:v>
                </c:pt>
                <c:pt idx="460">
                  <c:v>660.22528101371495</c:v>
                </c:pt>
                <c:pt idx="461">
                  <c:v>1619.3542144618714</c:v>
                </c:pt>
                <c:pt idx="462">
                  <c:v>502.59798801594394</c:v>
                </c:pt>
                <c:pt idx="463">
                  <c:v>418.18198866918243</c:v>
                </c:pt>
                <c:pt idx="464">
                  <c:v>992.86121237575799</c:v>
                </c:pt>
                <c:pt idx="465">
                  <c:v>1562.3546877751617</c:v>
                </c:pt>
                <c:pt idx="466">
                  <c:v>123.90283248453198</c:v>
                </c:pt>
                <c:pt idx="467">
                  <c:v>-274.93604407010952</c:v>
                </c:pt>
                <c:pt idx="468">
                  <c:v>1745.7672590165221</c:v>
                </c:pt>
                <c:pt idx="469">
                  <c:v>1911.3552757618495</c:v>
                </c:pt>
                <c:pt idx="470">
                  <c:v>1882.5167424836195</c:v>
                </c:pt>
                <c:pt idx="471">
                  <c:v>1120.2824439577703</c:v>
                </c:pt>
                <c:pt idx="472">
                  <c:v>1083.6763877100723</c:v>
                </c:pt>
                <c:pt idx="473">
                  <c:v>851.30502848010065</c:v>
                </c:pt>
                <c:pt idx="474">
                  <c:v>-79.224822458269671</c:v>
                </c:pt>
                <c:pt idx="475">
                  <c:v>684.20258471955094</c:v>
                </c:pt>
                <c:pt idx="476">
                  <c:v>2267.9775377325191</c:v>
                </c:pt>
                <c:pt idx="477">
                  <c:v>752.15125081882002</c:v>
                </c:pt>
                <c:pt idx="478">
                  <c:v>480.83276791775614</c:v>
                </c:pt>
                <c:pt idx="479">
                  <c:v>2613.1764534540584</c:v>
                </c:pt>
                <c:pt idx="480">
                  <c:v>1957.0431597250672</c:v>
                </c:pt>
                <c:pt idx="481">
                  <c:v>64.958011409590881</c:v>
                </c:pt>
                <c:pt idx="482">
                  <c:v>388.23222591225232</c:v>
                </c:pt>
                <c:pt idx="483">
                  <c:v>584.31459771269579</c:v>
                </c:pt>
                <c:pt idx="484">
                  <c:v>1741.3007790718971</c:v>
                </c:pt>
                <c:pt idx="485">
                  <c:v>1449.2271681116606</c:v>
                </c:pt>
                <c:pt idx="486">
                  <c:v>2171.4418981877898</c:v>
                </c:pt>
                <c:pt idx="487">
                  <c:v>2076.029269528357</c:v>
                </c:pt>
                <c:pt idx="488">
                  <c:v>292.41757234233756</c:v>
                </c:pt>
                <c:pt idx="489">
                  <c:v>789.14636589752604</c:v>
                </c:pt>
                <c:pt idx="490">
                  <c:v>1296.7705040027561</c:v>
                </c:pt>
                <c:pt idx="491">
                  <c:v>989.20916093866413</c:v>
                </c:pt>
                <c:pt idx="492">
                  <c:v>1857.4756191599658</c:v>
                </c:pt>
                <c:pt idx="493">
                  <c:v>2316.7007022453718</c:v>
                </c:pt>
                <c:pt idx="494">
                  <c:v>2806.9810995351372</c:v>
                </c:pt>
                <c:pt idx="495">
                  <c:v>2198.8515074250395</c:v>
                </c:pt>
                <c:pt idx="496">
                  <c:v>1533.3747597352676</c:v>
                </c:pt>
                <c:pt idx="497">
                  <c:v>513.47938577372156</c:v>
                </c:pt>
                <c:pt idx="498">
                  <c:v>2754.7143609731415</c:v>
                </c:pt>
                <c:pt idx="499">
                  <c:v>366.78314581950684</c:v>
                </c:pt>
                <c:pt idx="500">
                  <c:v>1446.9253619138021</c:v>
                </c:pt>
                <c:pt idx="501">
                  <c:v>1813.014930511657</c:v>
                </c:pt>
                <c:pt idx="502">
                  <c:v>2685.5384988403089</c:v>
                </c:pt>
                <c:pt idx="503">
                  <c:v>254.8615781536185</c:v>
                </c:pt>
                <c:pt idx="504">
                  <c:v>2720.0963928823317</c:v>
                </c:pt>
                <c:pt idx="505">
                  <c:v>1672.6211705636415</c:v>
                </c:pt>
                <c:pt idx="506">
                  <c:v>1355.1225104937862</c:v>
                </c:pt>
                <c:pt idx="507">
                  <c:v>665.15473066205777</c:v>
                </c:pt>
                <c:pt idx="508">
                  <c:v>2050.2303463840717</c:v>
                </c:pt>
                <c:pt idx="509">
                  <c:v>553.78269642614964</c:v>
                </c:pt>
                <c:pt idx="510">
                  <c:v>967.32082245538686</c:v>
                </c:pt>
                <c:pt idx="511">
                  <c:v>1561.4265388563183</c:v>
                </c:pt>
                <c:pt idx="512">
                  <c:v>2056.9170099320872</c:v>
                </c:pt>
                <c:pt idx="513">
                  <c:v>354.16915700861608</c:v>
                </c:pt>
                <c:pt idx="514">
                  <c:v>1642.4564699065072</c:v>
                </c:pt>
                <c:pt idx="515">
                  <c:v>999.2226629841216</c:v>
                </c:pt>
                <c:pt idx="516">
                  <c:v>1733.9601642334851</c:v>
                </c:pt>
                <c:pt idx="517">
                  <c:v>817.12681067896165</c:v>
                </c:pt>
                <c:pt idx="518">
                  <c:v>-217.13005836345593</c:v>
                </c:pt>
                <c:pt idx="519">
                  <c:v>1775.2284331367091</c:v>
                </c:pt>
                <c:pt idx="520">
                  <c:v>1128.0842315608863</c:v>
                </c:pt>
                <c:pt idx="521">
                  <c:v>1845.2169242198966</c:v>
                </c:pt>
                <c:pt idx="522">
                  <c:v>2121.1308753951962</c:v>
                </c:pt>
                <c:pt idx="523">
                  <c:v>2075.3792128143609</c:v>
                </c:pt>
                <c:pt idx="524">
                  <c:v>1945.0522474826957</c:v>
                </c:pt>
                <c:pt idx="525">
                  <c:v>1050.5631621527916</c:v>
                </c:pt>
                <c:pt idx="526">
                  <c:v>1755.8162103685058</c:v>
                </c:pt>
                <c:pt idx="527">
                  <c:v>565.22715287623555</c:v>
                </c:pt>
                <c:pt idx="528">
                  <c:v>1255.768914350607</c:v>
                </c:pt>
                <c:pt idx="529">
                  <c:v>1412.3466595623922</c:v>
                </c:pt>
                <c:pt idx="530">
                  <c:v>1211.1884453289174</c:v>
                </c:pt>
                <c:pt idx="531">
                  <c:v>1293.7381264569203</c:v>
                </c:pt>
                <c:pt idx="532">
                  <c:v>1570.3995660499991</c:v>
                </c:pt>
                <c:pt idx="533">
                  <c:v>1277.9501734252797</c:v>
                </c:pt>
                <c:pt idx="534">
                  <c:v>2170.2681693590148</c:v>
                </c:pt>
                <c:pt idx="535">
                  <c:v>2431.6816967819905</c:v>
                </c:pt>
                <c:pt idx="536">
                  <c:v>205.88321842855981</c:v>
                </c:pt>
                <c:pt idx="537">
                  <c:v>1469.3651542123887</c:v>
                </c:pt>
                <c:pt idx="538">
                  <c:v>1275.4657216754738</c:v>
                </c:pt>
                <c:pt idx="539">
                  <c:v>1128.1707280134092</c:v>
                </c:pt>
                <c:pt idx="540">
                  <c:v>1130.3325679357938</c:v>
                </c:pt>
                <c:pt idx="541">
                  <c:v>848.23338519486424</c:v>
                </c:pt>
                <c:pt idx="542">
                  <c:v>-53.533273255312395</c:v>
                </c:pt>
                <c:pt idx="543">
                  <c:v>-227.22217003124052</c:v>
                </c:pt>
                <c:pt idx="544">
                  <c:v>2097.9387854863285</c:v>
                </c:pt>
                <c:pt idx="545">
                  <c:v>163.33490941293195</c:v>
                </c:pt>
                <c:pt idx="546">
                  <c:v>817.98637035654951</c:v>
                </c:pt>
                <c:pt idx="547">
                  <c:v>1088.8660990544086</c:v>
                </c:pt>
                <c:pt idx="548">
                  <c:v>446.39281390301454</c:v>
                </c:pt>
                <c:pt idx="549">
                  <c:v>1323.8347189121264</c:v>
                </c:pt>
                <c:pt idx="550">
                  <c:v>981.45621168262028</c:v>
                </c:pt>
                <c:pt idx="551">
                  <c:v>1577.7405467169026</c:v>
                </c:pt>
                <c:pt idx="552">
                  <c:v>929.35161034907355</c:v>
                </c:pt>
                <c:pt idx="553">
                  <c:v>879.66448106370581</c:v>
                </c:pt>
                <c:pt idx="554">
                  <c:v>2124.0140832231928</c:v>
                </c:pt>
                <c:pt idx="555">
                  <c:v>2076.3702269117703</c:v>
                </c:pt>
                <c:pt idx="556">
                  <c:v>81.347360060212566</c:v>
                </c:pt>
                <c:pt idx="557">
                  <c:v>1061.5126681124966</c:v>
                </c:pt>
                <c:pt idx="558">
                  <c:v>853.11824604121557</c:v>
                </c:pt>
                <c:pt idx="559">
                  <c:v>1495.7767778567872</c:v>
                </c:pt>
                <c:pt idx="560">
                  <c:v>2408.3783383553941</c:v>
                </c:pt>
                <c:pt idx="561">
                  <c:v>1826.939276415088</c:v>
                </c:pt>
                <c:pt idx="562">
                  <c:v>235.61119262797496</c:v>
                </c:pt>
                <c:pt idx="563">
                  <c:v>1146.841696959797</c:v>
                </c:pt>
                <c:pt idx="564">
                  <c:v>577.87053103158314</c:v>
                </c:pt>
                <c:pt idx="565">
                  <c:v>1697.0946632285004</c:v>
                </c:pt>
                <c:pt idx="566">
                  <c:v>2071.1935489206462</c:v>
                </c:pt>
                <c:pt idx="567">
                  <c:v>2511.52828370113</c:v>
                </c:pt>
                <c:pt idx="568">
                  <c:v>1200.534568432995</c:v>
                </c:pt>
                <c:pt idx="569">
                  <c:v>1223.69073061417</c:v>
                </c:pt>
                <c:pt idx="570">
                  <c:v>1094.7777898518409</c:v>
                </c:pt>
                <c:pt idx="571">
                  <c:v>206.26153202585516</c:v>
                </c:pt>
                <c:pt idx="572">
                  <c:v>1500.4527607650043</c:v>
                </c:pt>
                <c:pt idx="573">
                  <c:v>1307.4864291385379</c:v>
                </c:pt>
                <c:pt idx="574">
                  <c:v>96.965073971959384</c:v>
                </c:pt>
                <c:pt idx="575">
                  <c:v>100.97605918315145</c:v>
                </c:pt>
                <c:pt idx="576">
                  <c:v>2167.7280850187531</c:v>
                </c:pt>
                <c:pt idx="577">
                  <c:v>167.97797494743526</c:v>
                </c:pt>
                <c:pt idx="578">
                  <c:v>2074.1409703741701</c:v>
                </c:pt>
                <c:pt idx="579">
                  <c:v>757.46877858538073</c:v>
                </c:pt>
                <c:pt idx="580">
                  <c:v>2993.9483577935239</c:v>
                </c:pt>
                <c:pt idx="581">
                  <c:v>10.695599752080454</c:v>
                </c:pt>
                <c:pt idx="582">
                  <c:v>1241.2103227381974</c:v>
                </c:pt>
                <c:pt idx="583">
                  <c:v>1308.7929716939063</c:v>
                </c:pt>
                <c:pt idx="584">
                  <c:v>1948.8628666114055</c:v>
                </c:pt>
                <c:pt idx="585">
                  <c:v>423.12971469409973</c:v>
                </c:pt>
                <c:pt idx="586">
                  <c:v>2274.4004250332587</c:v>
                </c:pt>
                <c:pt idx="587">
                  <c:v>1474.7341622371521</c:v>
                </c:pt>
                <c:pt idx="588">
                  <c:v>326.73583645817968</c:v>
                </c:pt>
                <c:pt idx="589">
                  <c:v>1916.1971662999704</c:v>
                </c:pt>
                <c:pt idx="590">
                  <c:v>-558.81615202389776</c:v>
                </c:pt>
                <c:pt idx="591">
                  <c:v>1167.2690801465055</c:v>
                </c:pt>
                <c:pt idx="592">
                  <c:v>1100.8277984918968</c:v>
                </c:pt>
                <c:pt idx="593">
                  <c:v>2999.9314948045921</c:v>
                </c:pt>
                <c:pt idx="594">
                  <c:v>1741.6902056370755</c:v>
                </c:pt>
                <c:pt idx="595">
                  <c:v>2768.4437757307014</c:v>
                </c:pt>
                <c:pt idx="596">
                  <c:v>93.634707445261427</c:v>
                </c:pt>
                <c:pt idx="597">
                  <c:v>1199.7105699359538</c:v>
                </c:pt>
                <c:pt idx="598">
                  <c:v>1658.8261795369663</c:v>
                </c:pt>
                <c:pt idx="599">
                  <c:v>1124.1623439144478</c:v>
                </c:pt>
                <c:pt idx="600">
                  <c:v>568.02848153096079</c:v>
                </c:pt>
                <c:pt idx="601">
                  <c:v>679.09735294206303</c:v>
                </c:pt>
                <c:pt idx="602">
                  <c:v>934.31841621129888</c:v>
                </c:pt>
                <c:pt idx="603">
                  <c:v>220.40698575990012</c:v>
                </c:pt>
                <c:pt idx="604">
                  <c:v>-492.0680029856299</c:v>
                </c:pt>
                <c:pt idx="605">
                  <c:v>231.03461679166134</c:v>
                </c:pt>
                <c:pt idx="606">
                  <c:v>1373.944750596781</c:v>
                </c:pt>
                <c:pt idx="607">
                  <c:v>1730.2137587303023</c:v>
                </c:pt>
                <c:pt idx="608">
                  <c:v>2510.8973068244418</c:v>
                </c:pt>
                <c:pt idx="609">
                  <c:v>1732.6493721330357</c:v>
                </c:pt>
                <c:pt idx="610">
                  <c:v>1955.9082189331812</c:v>
                </c:pt>
                <c:pt idx="611">
                  <c:v>694.99569099147016</c:v>
                </c:pt>
                <c:pt idx="612">
                  <c:v>2274.7439143494839</c:v>
                </c:pt>
                <c:pt idx="613">
                  <c:v>1739.3920374368149</c:v>
                </c:pt>
                <c:pt idx="614">
                  <c:v>622.85192151713159</c:v>
                </c:pt>
                <c:pt idx="615">
                  <c:v>1471.094519127814</c:v>
                </c:pt>
                <c:pt idx="616">
                  <c:v>2765.5605679027044</c:v>
                </c:pt>
                <c:pt idx="617">
                  <c:v>2516.5137351052367</c:v>
                </c:pt>
                <c:pt idx="618">
                  <c:v>1795.8785272741165</c:v>
                </c:pt>
                <c:pt idx="619">
                  <c:v>-408.05402854935011</c:v>
                </c:pt>
                <c:pt idx="620">
                  <c:v>1909.4457972272889</c:v>
                </c:pt>
                <c:pt idx="621">
                  <c:v>213.98409845916075</c:v>
                </c:pt>
                <c:pt idx="622">
                  <c:v>2042.4048474677693</c:v>
                </c:pt>
                <c:pt idx="623">
                  <c:v>2033.550978240175</c:v>
                </c:pt>
                <c:pt idx="624">
                  <c:v>837.2130445690068</c:v>
                </c:pt>
                <c:pt idx="625">
                  <c:v>2358.8889740402788</c:v>
                </c:pt>
                <c:pt idx="626">
                  <c:v>369.29846143137905</c:v>
                </c:pt>
                <c:pt idx="627">
                  <c:v>122.13302023955606</c:v>
                </c:pt>
                <c:pt idx="628">
                  <c:v>968.44526182687332</c:v>
                </c:pt>
                <c:pt idx="629">
                  <c:v>752.53216552834624</c:v>
                </c:pt>
                <c:pt idx="630">
                  <c:v>1035.1280937929921</c:v>
                </c:pt>
                <c:pt idx="631">
                  <c:v>2136.3171750520037</c:v>
                </c:pt>
                <c:pt idx="632">
                  <c:v>171.36404324400775</c:v>
                </c:pt>
                <c:pt idx="633">
                  <c:v>2571.7390080886398</c:v>
                </c:pt>
                <c:pt idx="634">
                  <c:v>896.25302317077012</c:v>
                </c:pt>
                <c:pt idx="635">
                  <c:v>1116.6426089351819</c:v>
                </c:pt>
                <c:pt idx="636">
                  <c:v>1208.0033681402847</c:v>
                </c:pt>
                <c:pt idx="637">
                  <c:v>551.66001036914395</c:v>
                </c:pt>
                <c:pt idx="638">
                  <c:v>1168.9548478325416</c:v>
                </c:pt>
                <c:pt idx="639">
                  <c:v>225.26641768079713</c:v>
                </c:pt>
                <c:pt idx="640">
                  <c:v>491.3767363213762</c:v>
                </c:pt>
                <c:pt idx="641">
                  <c:v>917.07790786472037</c:v>
                </c:pt>
                <c:pt idx="642">
                  <c:v>1047.246630544337</c:v>
                </c:pt>
                <c:pt idx="643">
                  <c:v>3318.9348974079767</c:v>
                </c:pt>
                <c:pt idx="644">
                  <c:v>1634.8836342695977</c:v>
                </c:pt>
                <c:pt idx="645">
                  <c:v>764.51547935411691</c:v>
                </c:pt>
                <c:pt idx="646">
                  <c:v>2953.9652620577235</c:v>
                </c:pt>
                <c:pt idx="647">
                  <c:v>398.68437480075801</c:v>
                </c:pt>
                <c:pt idx="648">
                  <c:v>1892.062902546445</c:v>
                </c:pt>
                <c:pt idx="649">
                  <c:v>2834.2709283990062</c:v>
                </c:pt>
                <c:pt idx="650">
                  <c:v>2527.8088957668351</c:v>
                </c:pt>
                <c:pt idx="651">
                  <c:v>1276.3867180454374</c:v>
                </c:pt>
                <c:pt idx="652">
                  <c:v>1778.2600091175141</c:v>
                </c:pt>
                <c:pt idx="653">
                  <c:v>34.246186521457787</c:v>
                </c:pt>
                <c:pt idx="654">
                  <c:v>2197.0705822121813</c:v>
                </c:pt>
                <c:pt idx="655">
                  <c:v>1893.1167818224203</c:v>
                </c:pt>
                <c:pt idx="656">
                  <c:v>892.07303730832609</c:v>
                </c:pt>
                <c:pt idx="657">
                  <c:v>1943.7894902685857</c:v>
                </c:pt>
                <c:pt idx="658">
                  <c:v>-199.0113447974083</c:v>
                </c:pt>
                <c:pt idx="659">
                  <c:v>277.24103720645206</c:v>
                </c:pt>
                <c:pt idx="660">
                  <c:v>927.1334667793567</c:v>
                </c:pt>
                <c:pt idx="661">
                  <c:v>479.92751337339229</c:v>
                </c:pt>
                <c:pt idx="662">
                  <c:v>710.32561735686522</c:v>
                </c:pt>
                <c:pt idx="663">
                  <c:v>819.15466424871215</c:v>
                </c:pt>
                <c:pt idx="664">
                  <c:v>2109.8747994195583</c:v>
                </c:pt>
                <c:pt idx="665">
                  <c:v>412.19885165811439</c:v>
                </c:pt>
                <c:pt idx="666">
                  <c:v>1064.5028833346769</c:v>
                </c:pt>
                <c:pt idx="667">
                  <c:v>-47.810899519379234</c:v>
                </c:pt>
                <c:pt idx="668">
                  <c:v>2018.3796861276514</c:v>
                </c:pt>
                <c:pt idx="669">
                  <c:v>1682.3448450290739</c:v>
                </c:pt>
                <c:pt idx="670">
                  <c:v>813.48840414256347</c:v>
                </c:pt>
                <c:pt idx="671">
                  <c:v>852.89886668268105</c:v>
                </c:pt>
                <c:pt idx="672">
                  <c:v>1485.7212189421516</c:v>
                </c:pt>
                <c:pt idx="673">
                  <c:v>1215.1114364219789</c:v>
                </c:pt>
                <c:pt idx="674">
                  <c:v>924.94799558301497</c:v>
                </c:pt>
                <c:pt idx="675">
                  <c:v>2049.0803980479013</c:v>
                </c:pt>
                <c:pt idx="676">
                  <c:v>199.4786075043948</c:v>
                </c:pt>
                <c:pt idx="677">
                  <c:v>145.9362702883264</c:v>
                </c:pt>
                <c:pt idx="678">
                  <c:v>2873.9582005396119</c:v>
                </c:pt>
                <c:pt idx="679">
                  <c:v>203.49675612427842</c:v>
                </c:pt>
                <c:pt idx="680">
                  <c:v>2056.3822940288433</c:v>
                </c:pt>
                <c:pt idx="681">
                  <c:v>2231.3259811494572</c:v>
                </c:pt>
                <c:pt idx="682">
                  <c:v>2494.4005842324918</c:v>
                </c:pt>
                <c:pt idx="683">
                  <c:v>-115.62118382912553</c:v>
                </c:pt>
                <c:pt idx="684">
                  <c:v>1979.1321642767161</c:v>
                </c:pt>
                <c:pt idx="685">
                  <c:v>380.29218964593002</c:v>
                </c:pt>
                <c:pt idx="686">
                  <c:v>1707.6874699791929</c:v>
                </c:pt>
                <c:pt idx="687">
                  <c:v>1369.6013890372456</c:v>
                </c:pt>
                <c:pt idx="688">
                  <c:v>2076.9129096844381</c:v>
                </c:pt>
                <c:pt idx="689">
                  <c:v>554.12174428404478</c:v>
                </c:pt>
                <c:pt idx="690">
                  <c:v>1497.6808214547361</c:v>
                </c:pt>
                <c:pt idx="691">
                  <c:v>1978.6198643267871</c:v>
                </c:pt>
                <c:pt idx="692">
                  <c:v>1724.317006297736</c:v>
                </c:pt>
                <c:pt idx="693">
                  <c:v>1026.2409406445395</c:v>
                </c:pt>
                <c:pt idx="694">
                  <c:v>2048.4010178320495</c:v>
                </c:pt>
                <c:pt idx="695">
                  <c:v>1199.8763675975167</c:v>
                </c:pt>
                <c:pt idx="696">
                  <c:v>803.53695033696522</c:v>
                </c:pt>
                <c:pt idx="697">
                  <c:v>703.79788804761074</c:v>
                </c:pt>
                <c:pt idx="698">
                  <c:v>1521.4445465671402</c:v>
                </c:pt>
                <c:pt idx="699">
                  <c:v>685.28585333998353</c:v>
                </c:pt>
                <c:pt idx="700">
                  <c:v>2796.8685453864568</c:v>
                </c:pt>
                <c:pt idx="701">
                  <c:v>528.00062117224888</c:v>
                </c:pt>
                <c:pt idx="702">
                  <c:v>966.67039657608348</c:v>
                </c:pt>
                <c:pt idx="703">
                  <c:v>782.77515076824034</c:v>
                </c:pt>
                <c:pt idx="704">
                  <c:v>1451.6233257574463</c:v>
                </c:pt>
                <c:pt idx="705">
                  <c:v>1583.8924943616748</c:v>
                </c:pt>
                <c:pt idx="706">
                  <c:v>1452.1745895651845</c:v>
                </c:pt>
                <c:pt idx="707">
                  <c:v>-59.956160556051771</c:v>
                </c:pt>
                <c:pt idx="708">
                  <c:v>-159.07140937740928</c:v>
                </c:pt>
                <c:pt idx="709">
                  <c:v>1626.6314184168366</c:v>
                </c:pt>
                <c:pt idx="710">
                  <c:v>1011.4716734424976</c:v>
                </c:pt>
                <c:pt idx="711">
                  <c:v>748.71894528740654</c:v>
                </c:pt>
                <c:pt idx="712">
                  <c:v>933.97925647938291</c:v>
                </c:pt>
                <c:pt idx="713">
                  <c:v>2143.7054556114481</c:v>
                </c:pt>
                <c:pt idx="714">
                  <c:v>371.459128727723</c:v>
                </c:pt>
                <c:pt idx="715">
                  <c:v>2500.9673982277081</c:v>
                </c:pt>
                <c:pt idx="716">
                  <c:v>2365.4001554450383</c:v>
                </c:pt>
                <c:pt idx="717">
                  <c:v>352.09964078867216</c:v>
                </c:pt>
                <c:pt idx="718">
                  <c:v>96.965073971959384</c:v>
                </c:pt>
                <c:pt idx="719">
                  <c:v>1988.1424358102586</c:v>
                </c:pt>
                <c:pt idx="720">
                  <c:v>551.58746070888537</c:v>
                </c:pt>
                <c:pt idx="721">
                  <c:v>1974.6506767878077</c:v>
                </c:pt>
                <c:pt idx="722">
                  <c:v>572.73330879740706</c:v>
                </c:pt>
                <c:pt idx="723">
                  <c:v>1560.724921844889</c:v>
                </c:pt>
                <c:pt idx="724">
                  <c:v>2904.8343946031182</c:v>
                </c:pt>
                <c:pt idx="725">
                  <c:v>-36.405573786674438</c:v>
                </c:pt>
                <c:pt idx="726">
                  <c:v>585.82458326958704</c:v>
                </c:pt>
                <c:pt idx="727">
                  <c:v>175.03326761105308</c:v>
                </c:pt>
                <c:pt idx="728">
                  <c:v>1249.2243371509685</c:v>
                </c:pt>
                <c:pt idx="729">
                  <c:v>144.35483851779946</c:v>
                </c:pt>
                <c:pt idx="730">
                  <c:v>1867.4252326194633</c:v>
                </c:pt>
                <c:pt idx="731">
                  <c:v>1063.9235786294421</c:v>
                </c:pt>
                <c:pt idx="732">
                  <c:v>1930.2166697302237</c:v>
                </c:pt>
                <c:pt idx="733">
                  <c:v>2081.3860611386153</c:v>
                </c:pt>
                <c:pt idx="734">
                  <c:v>-515.99690335230252</c:v>
                </c:pt>
                <c:pt idx="735">
                  <c:v>997.24797925143275</c:v>
                </c:pt>
                <c:pt idx="736">
                  <c:v>1886.0647579910928</c:v>
                </c:pt>
                <c:pt idx="737">
                  <c:v>186.15158682262398</c:v>
                </c:pt>
                <c:pt idx="738">
                  <c:v>1042.0674206204003</c:v>
                </c:pt>
                <c:pt idx="739">
                  <c:v>98.211283281574822</c:v>
                </c:pt>
                <c:pt idx="740">
                  <c:v>1489.3093017540568</c:v>
                </c:pt>
                <c:pt idx="741">
                  <c:v>2573.5041888577366</c:v>
                </c:pt>
                <c:pt idx="742">
                  <c:v>1522.8892150518825</c:v>
                </c:pt>
                <c:pt idx="743">
                  <c:v>713.40332060416995</c:v>
                </c:pt>
                <c:pt idx="744">
                  <c:v>2537.3787671428481</c:v>
                </c:pt>
                <c:pt idx="745">
                  <c:v>42.251609039347102</c:v>
                </c:pt>
                <c:pt idx="746">
                  <c:v>2407.4064040952921</c:v>
                </c:pt>
                <c:pt idx="747">
                  <c:v>1197.5676979768559</c:v>
                </c:pt>
                <c:pt idx="748">
                  <c:v>920.78776061475469</c:v>
                </c:pt>
                <c:pt idx="749">
                  <c:v>1683.7420217080248</c:v>
                </c:pt>
                <c:pt idx="750">
                  <c:v>2215.7879803066608</c:v>
                </c:pt>
                <c:pt idx="751">
                  <c:v>2688.4859202938333</c:v>
                </c:pt>
                <c:pt idx="752">
                  <c:v>151.99912036834468</c:v>
                </c:pt>
                <c:pt idx="753">
                  <c:v>1219.121318186548</c:v>
                </c:pt>
                <c:pt idx="754">
                  <c:v>648.43720022538378</c:v>
                </c:pt>
                <c:pt idx="755">
                  <c:v>1413.3846024813561</c:v>
                </c:pt>
                <c:pt idx="756">
                  <c:v>847.67125341958103</c:v>
                </c:pt>
                <c:pt idx="757">
                  <c:v>202.32309647492178</c:v>
                </c:pt>
                <c:pt idx="758">
                  <c:v>832.87684641816259</c:v>
                </c:pt>
                <c:pt idx="759">
                  <c:v>1188.7878068957104</c:v>
                </c:pt>
                <c:pt idx="760">
                  <c:v>1070.8306131085938</c:v>
                </c:pt>
                <c:pt idx="761">
                  <c:v>2362.0836238365837</c:v>
                </c:pt>
                <c:pt idx="762">
                  <c:v>964.03768664181166</c:v>
                </c:pt>
                <c:pt idx="763">
                  <c:v>355.21587287589995</c:v>
                </c:pt>
                <c:pt idx="764">
                  <c:v>1358.914853245921</c:v>
                </c:pt>
                <c:pt idx="765">
                  <c:v>444.66888392420088</c:v>
                </c:pt>
                <c:pt idx="766">
                  <c:v>899.95020839608219</c:v>
                </c:pt>
                <c:pt idx="767">
                  <c:v>1233.0090421574123</c:v>
                </c:pt>
                <c:pt idx="768">
                  <c:v>686.98563699770216</c:v>
                </c:pt>
                <c:pt idx="769">
                  <c:v>813.57879517148785</c:v>
                </c:pt>
                <c:pt idx="770">
                  <c:v>2072.1439346350671</c:v>
                </c:pt>
                <c:pt idx="771">
                  <c:v>1486.615972066116</c:v>
                </c:pt>
                <c:pt idx="772">
                  <c:v>1018.772029063229</c:v>
                </c:pt>
                <c:pt idx="773">
                  <c:v>754.49764581867021</c:v>
                </c:pt>
                <c:pt idx="774">
                  <c:v>1082.547247683289</c:v>
                </c:pt>
                <c:pt idx="775">
                  <c:v>1589.0397830083411</c:v>
                </c:pt>
                <c:pt idx="776">
                  <c:v>584.26142787563458</c:v>
                </c:pt>
                <c:pt idx="777">
                  <c:v>898.84484886190353</c:v>
                </c:pt>
                <c:pt idx="778">
                  <c:v>209.54132982772245</c:v>
                </c:pt>
                <c:pt idx="779">
                  <c:v>1679.1166075246392</c:v>
                </c:pt>
                <c:pt idx="780">
                  <c:v>-512.58287419746307</c:v>
                </c:pt>
                <c:pt idx="781">
                  <c:v>-34.51727463248767</c:v>
                </c:pt>
                <c:pt idx="782">
                  <c:v>3001.1777041142072</c:v>
                </c:pt>
                <c:pt idx="783">
                  <c:v>1871.2842550873361</c:v>
                </c:pt>
                <c:pt idx="784">
                  <c:v>2140.5990999191631</c:v>
                </c:pt>
                <c:pt idx="785">
                  <c:v>684.40511618770142</c:v>
                </c:pt>
                <c:pt idx="786">
                  <c:v>1232.853264876921</c:v>
                </c:pt>
                <c:pt idx="787">
                  <c:v>-186.52560741665081</c:v>
                </c:pt>
                <c:pt idx="788">
                  <c:v>2162.6881703134145</c:v>
                </c:pt>
                <c:pt idx="789">
                  <c:v>1270.3604207185679</c:v>
                </c:pt>
                <c:pt idx="790">
                  <c:v>274.14851643241064</c:v>
                </c:pt>
                <c:pt idx="791">
                  <c:v>2073.2938829712371</c:v>
                </c:pt>
                <c:pt idx="792">
                  <c:v>1171.7713759448018</c:v>
                </c:pt>
                <c:pt idx="793">
                  <c:v>2100.622430692576</c:v>
                </c:pt>
                <c:pt idx="794">
                  <c:v>662.97178053871721</c:v>
                </c:pt>
                <c:pt idx="795">
                  <c:v>2122.4803863531156</c:v>
                </c:pt>
                <c:pt idx="796">
                  <c:v>3456.3962434467526</c:v>
                </c:pt>
                <c:pt idx="797">
                  <c:v>1612.8096372622324</c:v>
                </c:pt>
                <c:pt idx="798">
                  <c:v>2048.3374157540065</c:v>
                </c:pt>
                <c:pt idx="799">
                  <c:v>944.66498880997392</c:v>
                </c:pt>
                <c:pt idx="800">
                  <c:v>1686.5933741013537</c:v>
                </c:pt>
                <c:pt idx="801">
                  <c:v>702.90911484648564</c:v>
                </c:pt>
                <c:pt idx="802">
                  <c:v>1430.0490322603864</c:v>
                </c:pt>
                <c:pt idx="803">
                  <c:v>1572.4467994429467</c:v>
                </c:pt>
                <c:pt idx="804">
                  <c:v>1939.603826374871</c:v>
                </c:pt>
                <c:pt idx="805">
                  <c:v>2394.9252981904128</c:v>
                </c:pt>
                <c:pt idx="806">
                  <c:v>2123.2868453730598</c:v>
                </c:pt>
                <c:pt idx="807">
                  <c:v>737.16711489599265</c:v>
                </c:pt>
                <c:pt idx="808">
                  <c:v>2810.415936999364</c:v>
                </c:pt>
                <c:pt idx="809">
                  <c:v>1641.5728297504256</c:v>
                </c:pt>
                <c:pt idx="810">
                  <c:v>315.70327941781619</c:v>
                </c:pt>
                <c:pt idx="811">
                  <c:v>0.35082480490268608</c:v>
                </c:pt>
                <c:pt idx="812">
                  <c:v>990.16788268781715</c:v>
                </c:pt>
                <c:pt idx="813">
                  <c:v>1411.9360536168401</c:v>
                </c:pt>
                <c:pt idx="814">
                  <c:v>405.98373884888707</c:v>
                </c:pt>
                <c:pt idx="815">
                  <c:v>1206.4050884793733</c:v>
                </c:pt>
                <c:pt idx="816">
                  <c:v>805.81072649713883</c:v>
                </c:pt>
                <c:pt idx="817">
                  <c:v>525.6321352586524</c:v>
                </c:pt>
                <c:pt idx="818">
                  <c:v>-60.913778858581907</c:v>
                </c:pt>
                <c:pt idx="819">
                  <c:v>1713.5565615393807</c:v>
                </c:pt>
                <c:pt idx="820">
                  <c:v>1833.3621637158271</c:v>
                </c:pt>
                <c:pt idx="821">
                  <c:v>924.26718688097299</c:v>
                </c:pt>
                <c:pt idx="822">
                  <c:v>1420.1230182400539</c:v>
                </c:pt>
                <c:pt idx="823">
                  <c:v>1408.2053925574189</c:v>
                </c:pt>
                <c:pt idx="824">
                  <c:v>1991.8816779047497</c:v>
                </c:pt>
                <c:pt idx="825">
                  <c:v>1309.651102885304</c:v>
                </c:pt>
                <c:pt idx="826">
                  <c:v>210.43608295168684</c:v>
                </c:pt>
                <c:pt idx="827">
                  <c:v>1934.8671436737568</c:v>
                </c:pt>
                <c:pt idx="828">
                  <c:v>364.94541539015069</c:v>
                </c:pt>
                <c:pt idx="829">
                  <c:v>737.33222097084285</c:v>
                </c:pt>
                <c:pt idx="830">
                  <c:v>1462.7595521802839</c:v>
                </c:pt>
                <c:pt idx="831">
                  <c:v>1289.7016322810443</c:v>
                </c:pt>
                <c:pt idx="832">
                  <c:v>1126.7053312585094</c:v>
                </c:pt>
                <c:pt idx="833">
                  <c:v>258.94430956433581</c:v>
                </c:pt>
                <c:pt idx="834">
                  <c:v>794.24345355353216</c:v>
                </c:pt>
                <c:pt idx="835">
                  <c:v>2852.0138603005712</c:v>
                </c:pt>
                <c:pt idx="836">
                  <c:v>2316.9670104254601</c:v>
                </c:pt>
                <c:pt idx="837">
                  <c:v>595.5272683721937</c:v>
                </c:pt>
                <c:pt idx="838">
                  <c:v>537.59173777123647</c:v>
                </c:pt>
                <c:pt idx="839">
                  <c:v>1916.7634376519927</c:v>
                </c:pt>
                <c:pt idx="840">
                  <c:v>1530.206855476586</c:v>
                </c:pt>
                <c:pt idx="841">
                  <c:v>2029.1164195728202</c:v>
                </c:pt>
                <c:pt idx="842">
                  <c:v>505.98515975913921</c:v>
                </c:pt>
                <c:pt idx="843">
                  <c:v>1162.7165156092678</c:v>
                </c:pt>
                <c:pt idx="844">
                  <c:v>873.78951955899697</c:v>
                </c:pt>
                <c:pt idx="845">
                  <c:v>1212.0380646646631</c:v>
                </c:pt>
                <c:pt idx="846">
                  <c:v>2374.5066879520255</c:v>
                </c:pt>
                <c:pt idx="847">
                  <c:v>2019.7141895412869</c:v>
                </c:pt>
                <c:pt idx="848">
                  <c:v>1134.5071188616257</c:v>
                </c:pt>
                <c:pt idx="849">
                  <c:v>1421.9151682948163</c:v>
                </c:pt>
                <c:pt idx="850">
                  <c:v>451.37826530712124</c:v>
                </c:pt>
                <c:pt idx="851">
                  <c:v>1102.3140727356022</c:v>
                </c:pt>
                <c:pt idx="852">
                  <c:v>23.541374353558979</c:v>
                </c:pt>
                <c:pt idx="853">
                  <c:v>221.86096956102762</c:v>
                </c:pt>
                <c:pt idx="854">
                  <c:v>1721.8397871360394</c:v>
                </c:pt>
                <c:pt idx="855">
                  <c:v>2259.1427483422326</c:v>
                </c:pt>
                <c:pt idx="856">
                  <c:v>2111.9510563284721</c:v>
                </c:pt>
                <c:pt idx="857">
                  <c:v>1497.9011923858725</c:v>
                </c:pt>
                <c:pt idx="858">
                  <c:v>158.09536624324227</c:v>
                </c:pt>
                <c:pt idx="859">
                  <c:v>716.24447156298902</c:v>
                </c:pt>
                <c:pt idx="860">
                  <c:v>2181.4363203959397</c:v>
                </c:pt>
                <c:pt idx="861">
                  <c:v>513.68111378113804</c:v>
                </c:pt>
                <c:pt idx="862">
                  <c:v>920.49737195617217</c:v>
                </c:pt>
                <c:pt idx="863">
                  <c:v>117.81627109132734</c:v>
                </c:pt>
                <c:pt idx="864">
                  <c:v>1413.8774534286706</c:v>
                </c:pt>
                <c:pt idx="865">
                  <c:v>525.89591150592832</c:v>
                </c:pt>
                <c:pt idx="866">
                  <c:v>303.2358184136329</c:v>
                </c:pt>
                <c:pt idx="867">
                  <c:v>709.82158426224964</c:v>
                </c:pt>
                <c:pt idx="868">
                  <c:v>389.62767411912392</c:v>
                </c:pt>
                <c:pt idx="869">
                  <c:v>742.01968339408722</c:v>
                </c:pt>
                <c:pt idx="870">
                  <c:v>1721.6831929168416</c:v>
                </c:pt>
                <c:pt idx="871">
                  <c:v>-8.5730621501374458</c:v>
                </c:pt>
                <c:pt idx="872">
                  <c:v>735.94572034618636</c:v>
                </c:pt>
                <c:pt idx="873">
                  <c:v>722.84728246531495</c:v>
                </c:pt>
                <c:pt idx="874">
                  <c:v>1259.2792044788916</c:v>
                </c:pt>
                <c:pt idx="875">
                  <c:v>1089.423789371361</c:v>
                </c:pt>
                <c:pt idx="876">
                  <c:v>875.84552590026465</c:v>
                </c:pt>
                <c:pt idx="877">
                  <c:v>666.10375706970672</c:v>
                </c:pt>
                <c:pt idx="878">
                  <c:v>1967.8605888576562</c:v>
                </c:pt>
                <c:pt idx="879">
                  <c:v>1962.1315436121708</c:v>
                </c:pt>
                <c:pt idx="880">
                  <c:v>774.93533589436629</c:v>
                </c:pt>
                <c:pt idx="881">
                  <c:v>859.19937249780833</c:v>
                </c:pt>
                <c:pt idx="882">
                  <c:v>1032.3213302016543</c:v>
                </c:pt>
                <c:pt idx="883">
                  <c:v>2380.9295752527642</c:v>
                </c:pt>
                <c:pt idx="884">
                  <c:v>2192.4286201243003</c:v>
                </c:pt>
                <c:pt idx="885">
                  <c:v>582.28100922044428</c:v>
                </c:pt>
                <c:pt idx="886">
                  <c:v>203.49675612427842</c:v>
                </c:pt>
                <c:pt idx="887">
                  <c:v>1174.2723755991024</c:v>
                </c:pt>
                <c:pt idx="888">
                  <c:v>1012.4722601475792</c:v>
                </c:pt>
                <c:pt idx="889">
                  <c:v>932.82930814321298</c:v>
                </c:pt>
                <c:pt idx="890">
                  <c:v>1128.3893704724669</c:v>
                </c:pt>
                <c:pt idx="891">
                  <c:v>1776.3460891246227</c:v>
                </c:pt>
                <c:pt idx="892">
                  <c:v>921.55125123214771</c:v>
                </c:pt>
                <c:pt idx="893">
                  <c:v>1361.1670841972302</c:v>
                </c:pt>
                <c:pt idx="894">
                  <c:v>1977.1351285376131</c:v>
                </c:pt>
                <c:pt idx="895">
                  <c:v>89.376493891288305</c:v>
                </c:pt>
                <c:pt idx="896">
                  <c:v>134.76848841670966</c:v>
                </c:pt>
                <c:pt idx="897">
                  <c:v>1542.3772563126352</c:v>
                </c:pt>
                <c:pt idx="898">
                  <c:v>977.9627694447197</c:v>
                </c:pt>
                <c:pt idx="899">
                  <c:v>1364.466506822632</c:v>
                </c:pt>
                <c:pt idx="900">
                  <c:v>359.56954394258463</c:v>
                </c:pt>
                <c:pt idx="901">
                  <c:v>1318.0688598208244</c:v>
                </c:pt>
                <c:pt idx="902">
                  <c:v>633.67127103504981</c:v>
                </c:pt>
                <c:pt idx="903">
                  <c:v>1186.9504430134998</c:v>
                </c:pt>
                <c:pt idx="904">
                  <c:v>471.72976082186307</c:v>
                </c:pt>
                <c:pt idx="905">
                  <c:v>1670.3454202123962</c:v>
                </c:pt>
                <c:pt idx="906">
                  <c:v>128.55590754029544</c:v>
                </c:pt>
                <c:pt idx="907">
                  <c:v>2172.409131792595</c:v>
                </c:pt>
                <c:pt idx="908">
                  <c:v>993.04719593941331</c:v>
                </c:pt>
                <c:pt idx="909">
                  <c:v>1499.6777880144209</c:v>
                </c:pt>
                <c:pt idx="910">
                  <c:v>1675.0192377349454</c:v>
                </c:pt>
                <c:pt idx="911">
                  <c:v>-133.63252345384518</c:v>
                </c:pt>
                <c:pt idx="912">
                  <c:v>-83.663149631376996</c:v>
                </c:pt>
                <c:pt idx="913">
                  <c:v>-274.68338079071646</c:v>
                </c:pt>
                <c:pt idx="914">
                  <c:v>1226.4453851204655</c:v>
                </c:pt>
                <c:pt idx="915">
                  <c:v>1864.608704507204</c:v>
                </c:pt>
                <c:pt idx="916">
                  <c:v>-102.775409227647</c:v>
                </c:pt>
                <c:pt idx="917">
                  <c:v>2038.3866988478853</c:v>
                </c:pt>
                <c:pt idx="918">
                  <c:v>815.79564527703428</c:v>
                </c:pt>
                <c:pt idx="919">
                  <c:v>693.80801727611038</c:v>
                </c:pt>
                <c:pt idx="920">
                  <c:v>1329.2449777271736</c:v>
                </c:pt>
                <c:pt idx="921">
                  <c:v>876.46248680527083</c:v>
                </c:pt>
                <c:pt idx="922">
                  <c:v>380.90198714224465</c:v>
                </c:pt>
                <c:pt idx="923">
                  <c:v>2420.1297972111593</c:v>
                </c:pt>
                <c:pt idx="924">
                  <c:v>857.65536612058122</c:v>
                </c:pt>
                <c:pt idx="925">
                  <c:v>2349.8197977471732</c:v>
                </c:pt>
                <c:pt idx="926">
                  <c:v>614.3954457241407</c:v>
                </c:pt>
                <c:pt idx="927">
                  <c:v>1341.9429310577743</c:v>
                </c:pt>
                <c:pt idx="928">
                  <c:v>584.06193443330267</c:v>
                </c:pt>
                <c:pt idx="929">
                  <c:v>450.4809802503442</c:v>
                </c:pt>
                <c:pt idx="930">
                  <c:v>3314.2606429718394</c:v>
                </c:pt>
                <c:pt idx="931">
                  <c:v>794.7261722457547</c:v>
                </c:pt>
                <c:pt idx="932">
                  <c:v>253.02211734650388</c:v>
                </c:pt>
                <c:pt idx="933">
                  <c:v>2322.5402783904547</c:v>
                </c:pt>
                <c:pt idx="934">
                  <c:v>753.18685371822107</c:v>
                </c:pt>
                <c:pt idx="935">
                  <c:v>1252.7291923426408</c:v>
                </c:pt>
                <c:pt idx="936">
                  <c:v>-55.150822771079504</c:v>
                </c:pt>
                <c:pt idx="937">
                  <c:v>325.31414500530849</c:v>
                </c:pt>
                <c:pt idx="938">
                  <c:v>599.50526964841697</c:v>
                </c:pt>
                <c:pt idx="939">
                  <c:v>2991.262803061757</c:v>
                </c:pt>
                <c:pt idx="940">
                  <c:v>2187.5157183804522</c:v>
                </c:pt>
                <c:pt idx="941">
                  <c:v>307.49946690421808</c:v>
                </c:pt>
                <c:pt idx="942">
                  <c:v>2392.7843357568336</c:v>
                </c:pt>
                <c:pt idx="943">
                  <c:v>1516.3727105845319</c:v>
                </c:pt>
                <c:pt idx="944">
                  <c:v>1428.504153243008</c:v>
                </c:pt>
                <c:pt idx="945">
                  <c:v>1004.3758215753091</c:v>
                </c:pt>
                <c:pt idx="946">
                  <c:v>2159.867761821381</c:v>
                </c:pt>
                <c:pt idx="947">
                  <c:v>2225.9482001763727</c:v>
                </c:pt>
                <c:pt idx="948">
                  <c:v>1529.6889874637272</c:v>
                </c:pt>
                <c:pt idx="949">
                  <c:v>2205.4025769764944</c:v>
                </c:pt>
                <c:pt idx="950">
                  <c:v>1459.6598679975514</c:v>
                </c:pt>
                <c:pt idx="951">
                  <c:v>1744.0863632828609</c:v>
                </c:pt>
                <c:pt idx="952">
                  <c:v>1316.742692441921</c:v>
                </c:pt>
                <c:pt idx="953">
                  <c:v>649.13499183982913</c:v>
                </c:pt>
                <c:pt idx="954">
                  <c:v>2159.5633571911158</c:v>
                </c:pt>
                <c:pt idx="955">
                  <c:v>1528.8506730091146</c:v>
                </c:pt>
                <c:pt idx="956">
                  <c:v>113.73717767820739</c:v>
                </c:pt>
                <c:pt idx="957">
                  <c:v>2682.7090174140662</c:v>
                </c:pt>
                <c:pt idx="958">
                  <c:v>522.22668713888265</c:v>
                </c:pt>
                <c:pt idx="959">
                  <c:v>-59.956160556051771</c:v>
                </c:pt>
                <c:pt idx="960">
                  <c:v>995.47021099684321</c:v>
                </c:pt>
                <c:pt idx="961">
                  <c:v>-311.81365152125795</c:v>
                </c:pt>
                <c:pt idx="962">
                  <c:v>1970.5276861594089</c:v>
                </c:pt>
                <c:pt idx="963">
                  <c:v>2644.2679545830752</c:v>
                </c:pt>
                <c:pt idx="964">
                  <c:v>981.65904313665965</c:v>
                </c:pt>
                <c:pt idx="965">
                  <c:v>429.07135591454659</c:v>
                </c:pt>
                <c:pt idx="966">
                  <c:v>-83.759410604822165</c:v>
                </c:pt>
                <c:pt idx="967">
                  <c:v>763.60274983946761</c:v>
                </c:pt>
                <c:pt idx="968">
                  <c:v>476.0116856890225</c:v>
                </c:pt>
                <c:pt idx="969">
                  <c:v>1337.8802736751284</c:v>
                </c:pt>
                <c:pt idx="970">
                  <c:v>2421.3663111792698</c:v>
                </c:pt>
                <c:pt idx="971">
                  <c:v>2441.3804873081958</c:v>
                </c:pt>
                <c:pt idx="972">
                  <c:v>2152.1732362855719</c:v>
                </c:pt>
                <c:pt idx="973">
                  <c:v>2297.3200349259473</c:v>
                </c:pt>
                <c:pt idx="974">
                  <c:v>1078.1507854661099</c:v>
                </c:pt>
                <c:pt idx="975">
                  <c:v>227.40738011437685</c:v>
                </c:pt>
                <c:pt idx="976">
                  <c:v>1363.5717536986681</c:v>
                </c:pt>
                <c:pt idx="977">
                  <c:v>1084.2224084944487</c:v>
                </c:pt>
                <c:pt idx="978">
                  <c:v>1447.6530347718444</c:v>
                </c:pt>
                <c:pt idx="979">
                  <c:v>1031.6350884686799</c:v>
                </c:pt>
                <c:pt idx="980">
                  <c:v>-85.647709759008933</c:v>
                </c:pt>
                <c:pt idx="981">
                  <c:v>1201.888776709395</c:v>
                </c:pt>
                <c:pt idx="982">
                  <c:v>767.06803930585056</c:v>
                </c:pt>
                <c:pt idx="983">
                  <c:v>2428.7342753284665</c:v>
                </c:pt>
                <c:pt idx="984">
                  <c:v>1087.4601494271369</c:v>
                </c:pt>
                <c:pt idx="985">
                  <c:v>2573.0328831192865</c:v>
                </c:pt>
                <c:pt idx="986">
                  <c:v>949.98959994599636</c:v>
                </c:pt>
                <c:pt idx="987">
                  <c:v>1732.3768921168571</c:v>
                </c:pt>
                <c:pt idx="988">
                  <c:v>1232.3841252427928</c:v>
                </c:pt>
                <c:pt idx="989">
                  <c:v>58.516847732277199</c:v>
                </c:pt>
                <c:pt idx="990">
                  <c:v>-456.91785092438937</c:v>
                </c:pt>
                <c:pt idx="991">
                  <c:v>1226.8570945126405</c:v>
                </c:pt>
                <c:pt idx="992">
                  <c:v>1562.7944380648335</c:v>
                </c:pt>
                <c:pt idx="993">
                  <c:v>759.60974101896045</c:v>
                </c:pt>
                <c:pt idx="994">
                  <c:v>655.89025548891186</c:v>
                </c:pt>
                <c:pt idx="995">
                  <c:v>1250.1190902749329</c:v>
                </c:pt>
                <c:pt idx="996">
                  <c:v>291.05874606803235</c:v>
                </c:pt>
                <c:pt idx="997">
                  <c:v>2482.7047579671835</c:v>
                </c:pt>
                <c:pt idx="998">
                  <c:v>2419.7306753044768</c:v>
                </c:pt>
                <c:pt idx="999">
                  <c:v>2562.2804052303559</c:v>
                </c:pt>
              </c:numCache>
            </c:numRef>
          </c:xVal>
          <c:yVal>
            <c:numRef>
              <c:f>Sheet1!$AB$4:$AB$1003</c:f>
              <c:numCache>
                <c:formatCode>General</c:formatCode>
                <c:ptCount val="1000"/>
                <c:pt idx="0">
                  <c:v>-9.8159676088156594E-2</c:v>
                </c:pt>
                <c:pt idx="1">
                  <c:v>1.0981848496513735</c:v>
                </c:pt>
                <c:pt idx="2">
                  <c:v>1.9269082462258467</c:v>
                </c:pt>
                <c:pt idx="3">
                  <c:v>-0.34971202305229476</c:v>
                </c:pt>
                <c:pt idx="4">
                  <c:v>6.9625410397729681E-2</c:v>
                </c:pt>
                <c:pt idx="5">
                  <c:v>-0.45522713355333722</c:v>
                </c:pt>
                <c:pt idx="6">
                  <c:v>0.74014863845861623</c:v>
                </c:pt>
                <c:pt idx="7">
                  <c:v>0.9349805469139264</c:v>
                </c:pt>
                <c:pt idx="8">
                  <c:v>0.17551104183906843</c:v>
                </c:pt>
                <c:pt idx="9">
                  <c:v>1.305042301440841</c:v>
                </c:pt>
                <c:pt idx="10">
                  <c:v>-1.56749605711113</c:v>
                </c:pt>
                <c:pt idx="11">
                  <c:v>1.70973155857571</c:v>
                </c:pt>
                <c:pt idx="12">
                  <c:v>-0.41008226322051911</c:v>
                </c:pt>
                <c:pt idx="13">
                  <c:v>0.79646594318061315</c:v>
                </c:pt>
                <c:pt idx="14">
                  <c:v>-0.30103867151019365</c:v>
                </c:pt>
                <c:pt idx="15">
                  <c:v>-0.83136947188977717</c:v>
                </c:pt>
                <c:pt idx="16">
                  <c:v>-1.212096484852303</c:v>
                </c:pt>
                <c:pt idx="17">
                  <c:v>-0.36634057834994788</c:v>
                </c:pt>
                <c:pt idx="18">
                  <c:v>1.6464659401284852E-2</c:v>
                </c:pt>
                <c:pt idx="19">
                  <c:v>0.1933500236543606</c:v>
                </c:pt>
                <c:pt idx="20">
                  <c:v>-0.62996776637103979</c:v>
                </c:pt>
                <c:pt idx="21">
                  <c:v>-0.15164666213502376</c:v>
                </c:pt>
                <c:pt idx="22">
                  <c:v>0.14611675174957872</c:v>
                </c:pt>
                <c:pt idx="23">
                  <c:v>-0.69655782002027666</c:v>
                </c:pt>
                <c:pt idx="24">
                  <c:v>-0.16027168476000789</c:v>
                </c:pt>
                <c:pt idx="25">
                  <c:v>1.2392097312617902E-2</c:v>
                </c:pt>
                <c:pt idx="26">
                  <c:v>-0.63550380970213705</c:v>
                </c:pt>
                <c:pt idx="27">
                  <c:v>0.98732491003756528</c:v>
                </c:pt>
                <c:pt idx="28">
                  <c:v>0.24704808264114195</c:v>
                </c:pt>
                <c:pt idx="29">
                  <c:v>0.91030349928288889</c:v>
                </c:pt>
                <c:pt idx="30">
                  <c:v>0.30921050947745815</c:v>
                </c:pt>
                <c:pt idx="31">
                  <c:v>-1.4231909443389816</c:v>
                </c:pt>
                <c:pt idx="32">
                  <c:v>-0.36885187289496479</c:v>
                </c:pt>
                <c:pt idx="33">
                  <c:v>-0.35033716469644888</c:v>
                </c:pt>
                <c:pt idx="34">
                  <c:v>1.921274158173967</c:v>
                </c:pt>
                <c:pt idx="35">
                  <c:v>1.0795491204041094</c:v>
                </c:pt>
                <c:pt idx="36">
                  <c:v>-0.47432204840751219</c:v>
                </c:pt>
                <c:pt idx="37">
                  <c:v>-0.25983115705703108</c:v>
                </c:pt>
                <c:pt idx="38">
                  <c:v>-0.18580393138230275</c:v>
                </c:pt>
                <c:pt idx="39">
                  <c:v>0.47702931066135468</c:v>
                </c:pt>
                <c:pt idx="40">
                  <c:v>0.30640805799704429</c:v>
                </c:pt>
                <c:pt idx="41">
                  <c:v>0.1474360832339083</c:v>
                </c:pt>
                <c:pt idx="42">
                  <c:v>-1.1181481431793583</c:v>
                </c:pt>
                <c:pt idx="43">
                  <c:v>0.66967180413437832</c:v>
                </c:pt>
                <c:pt idx="44">
                  <c:v>1.0636471830839638</c:v>
                </c:pt>
                <c:pt idx="45">
                  <c:v>0.35976370021677367</c:v>
                </c:pt>
                <c:pt idx="46">
                  <c:v>-0.2203240465754755</c:v>
                </c:pt>
                <c:pt idx="47">
                  <c:v>-1.6494883649944319</c:v>
                </c:pt>
                <c:pt idx="48">
                  <c:v>-0.76822722788414843</c:v>
                </c:pt>
                <c:pt idx="49">
                  <c:v>0.152031118528828</c:v>
                </c:pt>
                <c:pt idx="50">
                  <c:v>-1.4856096597445011E-2</c:v>
                </c:pt>
                <c:pt idx="51">
                  <c:v>-1.1284703483452965</c:v>
                </c:pt>
                <c:pt idx="52">
                  <c:v>0.23351819023984111</c:v>
                </c:pt>
                <c:pt idx="53">
                  <c:v>-0.73059984591015514</c:v>
                </c:pt>
                <c:pt idx="54">
                  <c:v>0.6435101944318341</c:v>
                </c:pt>
                <c:pt idx="55">
                  <c:v>0.2990929506566507</c:v>
                </c:pt>
                <c:pt idx="56">
                  <c:v>0.28024925243538767</c:v>
                </c:pt>
                <c:pt idx="57">
                  <c:v>-0.47177108806026669</c:v>
                </c:pt>
                <c:pt idx="58">
                  <c:v>-1.6220383468838293</c:v>
                </c:pt>
                <c:pt idx="59">
                  <c:v>-0.12479309782646142</c:v>
                </c:pt>
                <c:pt idx="60">
                  <c:v>0.21698620816502559</c:v>
                </c:pt>
                <c:pt idx="61">
                  <c:v>0.38475021952400512</c:v>
                </c:pt>
                <c:pt idx="62">
                  <c:v>-0.18910417188484266</c:v>
                </c:pt>
                <c:pt idx="63">
                  <c:v>-1.5053362500352478</c:v>
                </c:pt>
                <c:pt idx="64">
                  <c:v>-0.35488116041801016</c:v>
                </c:pt>
                <c:pt idx="65">
                  <c:v>-0.33411981942282026</c:v>
                </c:pt>
                <c:pt idx="66">
                  <c:v>-0.36569728931219497</c:v>
                </c:pt>
                <c:pt idx="67">
                  <c:v>-4.4281748258455142E-2</c:v>
                </c:pt>
                <c:pt idx="68">
                  <c:v>0.39126725220991276</c:v>
                </c:pt>
                <c:pt idx="69">
                  <c:v>0.79973923117156975</c:v>
                </c:pt>
                <c:pt idx="70">
                  <c:v>-0.29870059607642746</c:v>
                </c:pt>
                <c:pt idx="71">
                  <c:v>1.0271696773748753</c:v>
                </c:pt>
                <c:pt idx="72">
                  <c:v>-0.45247888797745939</c:v>
                </c:pt>
                <c:pt idx="73">
                  <c:v>-1.142903395282322</c:v>
                </c:pt>
                <c:pt idx="74">
                  <c:v>0.33434697322538864</c:v>
                </c:pt>
                <c:pt idx="75">
                  <c:v>0.10764147194860407</c:v>
                </c:pt>
                <c:pt idx="76">
                  <c:v>-0.73589243278704375</c:v>
                </c:pt>
                <c:pt idx="77">
                  <c:v>-0.6598431454457695</c:v>
                </c:pt>
                <c:pt idx="78">
                  <c:v>-0.51177253594526584</c:v>
                </c:pt>
                <c:pt idx="79">
                  <c:v>-0.87165392630540151</c:v>
                </c:pt>
                <c:pt idx="80">
                  <c:v>-2.520306854027857</c:v>
                </c:pt>
                <c:pt idx="81">
                  <c:v>0.51391471238328645</c:v>
                </c:pt>
                <c:pt idx="82">
                  <c:v>-2.4569870876731532E-2</c:v>
                </c:pt>
                <c:pt idx="83">
                  <c:v>9.5071687577058084E-2</c:v>
                </c:pt>
                <c:pt idx="84">
                  <c:v>-1.7796115852478594E-4</c:v>
                </c:pt>
                <c:pt idx="85">
                  <c:v>4.599880099539897</c:v>
                </c:pt>
                <c:pt idx="86">
                  <c:v>-7.73046900316776E-2</c:v>
                </c:pt>
                <c:pt idx="87">
                  <c:v>-1.3724316429138501</c:v>
                </c:pt>
                <c:pt idx="88">
                  <c:v>-0.35548053043417477</c:v>
                </c:pt>
                <c:pt idx="89">
                  <c:v>4.1396374804032444E-2</c:v>
                </c:pt>
                <c:pt idx="90">
                  <c:v>0.26832291378478573</c:v>
                </c:pt>
                <c:pt idx="91">
                  <c:v>-0.65274869240571265</c:v>
                </c:pt>
                <c:pt idx="92">
                  <c:v>-1.0929420079157837</c:v>
                </c:pt>
                <c:pt idx="93">
                  <c:v>-0.35183571490405369</c:v>
                </c:pt>
                <c:pt idx="94">
                  <c:v>-1.0624612567552241</c:v>
                </c:pt>
                <c:pt idx="95">
                  <c:v>-4.7155236626609566E-2</c:v>
                </c:pt>
                <c:pt idx="96">
                  <c:v>-0.3038379165693888</c:v>
                </c:pt>
                <c:pt idx="97">
                  <c:v>0.80380361138510847</c:v>
                </c:pt>
                <c:pt idx="98">
                  <c:v>-0.29306920762558553</c:v>
                </c:pt>
                <c:pt idx="99">
                  <c:v>0.87131288991790912</c:v>
                </c:pt>
                <c:pt idx="100">
                  <c:v>0.12438817607401337</c:v>
                </c:pt>
                <c:pt idx="101">
                  <c:v>-1.4779409812606831E-2</c:v>
                </c:pt>
                <c:pt idx="102">
                  <c:v>2.0457246480418174</c:v>
                </c:pt>
                <c:pt idx="103">
                  <c:v>0.36914496636297822</c:v>
                </c:pt>
                <c:pt idx="104">
                  <c:v>0.65999335059309905</c:v>
                </c:pt>
                <c:pt idx="105">
                  <c:v>0.70198659396952301</c:v>
                </c:pt>
                <c:pt idx="106">
                  <c:v>1.0972091462735285</c:v>
                </c:pt>
                <c:pt idx="107">
                  <c:v>-0.12665224948058629</c:v>
                </c:pt>
                <c:pt idx="108">
                  <c:v>-0.45060034406278365</c:v>
                </c:pt>
                <c:pt idx="109">
                  <c:v>-0.42920650412317324</c:v>
                </c:pt>
                <c:pt idx="110">
                  <c:v>-1.4681370694597589</c:v>
                </c:pt>
                <c:pt idx="111">
                  <c:v>-1.2764149376630227</c:v>
                </c:pt>
                <c:pt idx="112">
                  <c:v>-0.49723317197144179</c:v>
                </c:pt>
                <c:pt idx="113">
                  <c:v>-2.6386027318137596E-2</c:v>
                </c:pt>
                <c:pt idx="114">
                  <c:v>-1.1981065753512843E-2</c:v>
                </c:pt>
                <c:pt idx="115">
                  <c:v>0.69984878325887312</c:v>
                </c:pt>
                <c:pt idx="116">
                  <c:v>-1.1625759045706441</c:v>
                </c:pt>
                <c:pt idx="117">
                  <c:v>-0.53065798688435817</c:v>
                </c:pt>
                <c:pt idx="118">
                  <c:v>-1.1055025215588234</c:v>
                </c:pt>
                <c:pt idx="119">
                  <c:v>-1.0056843764095706</c:v>
                </c:pt>
                <c:pt idx="120">
                  <c:v>-0.11757200615174461</c:v>
                </c:pt>
                <c:pt idx="121">
                  <c:v>-0.75127410666041761</c:v>
                </c:pt>
                <c:pt idx="122">
                  <c:v>0.9324670410400856</c:v>
                </c:pt>
                <c:pt idx="123">
                  <c:v>0.1036289437897767</c:v>
                </c:pt>
                <c:pt idx="124">
                  <c:v>0.15962238804634407</c:v>
                </c:pt>
                <c:pt idx="125">
                  <c:v>1.3849611669929258</c:v>
                </c:pt>
                <c:pt idx="126">
                  <c:v>-0.90018530398528818</c:v>
                </c:pt>
                <c:pt idx="127">
                  <c:v>1.5425849469883075</c:v>
                </c:pt>
                <c:pt idx="128">
                  <c:v>-1.2468736314985338</c:v>
                </c:pt>
                <c:pt idx="129">
                  <c:v>-1.2904939829418207</c:v>
                </c:pt>
                <c:pt idx="130">
                  <c:v>-1.1417095250749218</c:v>
                </c:pt>
                <c:pt idx="131">
                  <c:v>0.98142314423866117</c:v>
                </c:pt>
                <c:pt idx="132">
                  <c:v>-0.883447687110681</c:v>
                </c:pt>
                <c:pt idx="133">
                  <c:v>0.10116916129811</c:v>
                </c:pt>
                <c:pt idx="134">
                  <c:v>0.60502889568912399</c:v>
                </c:pt>
                <c:pt idx="135">
                  <c:v>-0.70591490615530084</c:v>
                </c:pt>
                <c:pt idx="136">
                  <c:v>0.5172778673545344</c:v>
                </c:pt>
                <c:pt idx="137">
                  <c:v>-0.42052641099028326</c:v>
                </c:pt>
                <c:pt idx="138">
                  <c:v>-0.9971338516968653</c:v>
                </c:pt>
                <c:pt idx="139">
                  <c:v>0.42974531935225857</c:v>
                </c:pt>
                <c:pt idx="140">
                  <c:v>0.3125946093812691</c:v>
                </c:pt>
                <c:pt idx="141">
                  <c:v>-0.16193028835307063</c:v>
                </c:pt>
                <c:pt idx="142">
                  <c:v>-0.76725894724913257</c:v>
                </c:pt>
                <c:pt idx="143">
                  <c:v>-1.9913537069611489</c:v>
                </c:pt>
                <c:pt idx="144">
                  <c:v>-0.69787194356277138</c:v>
                </c:pt>
                <c:pt idx="145">
                  <c:v>6.2576382017405466E-2</c:v>
                </c:pt>
                <c:pt idx="146">
                  <c:v>0.76696575099855802</c:v>
                </c:pt>
                <c:pt idx="147">
                  <c:v>0.35754954480533008</c:v>
                </c:pt>
                <c:pt idx="148">
                  <c:v>0.67149508672428138</c:v>
                </c:pt>
                <c:pt idx="149">
                  <c:v>-8.6293246313493027E-2</c:v>
                </c:pt>
                <c:pt idx="150">
                  <c:v>-1.1513712334596538</c:v>
                </c:pt>
                <c:pt idx="151">
                  <c:v>0.11933933588105389</c:v>
                </c:pt>
                <c:pt idx="152">
                  <c:v>-0.9767654324446724</c:v>
                </c:pt>
                <c:pt idx="153">
                  <c:v>-8.9591989811212788E-2</c:v>
                </c:pt>
                <c:pt idx="154">
                  <c:v>1.3141601254139443</c:v>
                </c:pt>
                <c:pt idx="155">
                  <c:v>1.7318019900837613</c:v>
                </c:pt>
                <c:pt idx="156">
                  <c:v>0.40160033819927904</c:v>
                </c:pt>
                <c:pt idx="157">
                  <c:v>1.1815804980048941E-2</c:v>
                </c:pt>
                <c:pt idx="158">
                  <c:v>-0.17939055587851796</c:v>
                </c:pt>
                <c:pt idx="159">
                  <c:v>1.1228807152005227</c:v>
                </c:pt>
                <c:pt idx="160">
                  <c:v>0.84946768119299976</c:v>
                </c:pt>
                <c:pt idx="161">
                  <c:v>-1.5639758898607463</c:v>
                </c:pt>
                <c:pt idx="162">
                  <c:v>0.34446780262804266</c:v>
                </c:pt>
                <c:pt idx="163">
                  <c:v>-1.1025287568975728</c:v>
                </c:pt>
                <c:pt idx="164">
                  <c:v>-1.1967579310092828</c:v>
                </c:pt>
                <c:pt idx="165">
                  <c:v>-0.6286739959543991</c:v>
                </c:pt>
                <c:pt idx="166">
                  <c:v>-0.68123300297743894</c:v>
                </c:pt>
                <c:pt idx="167">
                  <c:v>-0.21414950112737074</c:v>
                </c:pt>
                <c:pt idx="168">
                  <c:v>0.27841123943722818</c:v>
                </c:pt>
                <c:pt idx="169">
                  <c:v>0.14938968698990301</c:v>
                </c:pt>
                <c:pt idx="170">
                  <c:v>-6.8280230426246993E-2</c:v>
                </c:pt>
                <c:pt idx="171">
                  <c:v>2.5054621861359312</c:v>
                </c:pt>
                <c:pt idx="172">
                  <c:v>-1.5637095408086035</c:v>
                </c:pt>
                <c:pt idx="173">
                  <c:v>-1.7617415017236613</c:v>
                </c:pt>
                <c:pt idx="174">
                  <c:v>-0.33400032004902913</c:v>
                </c:pt>
                <c:pt idx="175">
                  <c:v>0.21438751082773669</c:v>
                </c:pt>
                <c:pt idx="176">
                  <c:v>9.1180686304020986E-3</c:v>
                </c:pt>
                <c:pt idx="177">
                  <c:v>-0.4364265685119546</c:v>
                </c:pt>
                <c:pt idx="178">
                  <c:v>-0.15699731254911778</c:v>
                </c:pt>
                <c:pt idx="179">
                  <c:v>1.0297338999750387</c:v>
                </c:pt>
                <c:pt idx="180">
                  <c:v>0.12797996470138809</c:v>
                </c:pt>
                <c:pt idx="181">
                  <c:v>-0.75939031991435202</c:v>
                </c:pt>
                <c:pt idx="182">
                  <c:v>3.9965578128657676E-2</c:v>
                </c:pt>
                <c:pt idx="183">
                  <c:v>0.93415667522859958</c:v>
                </c:pt>
                <c:pt idx="184">
                  <c:v>-1.9354130577214581</c:v>
                </c:pt>
                <c:pt idx="185">
                  <c:v>-0.6274879781270668</c:v>
                </c:pt>
                <c:pt idx="186">
                  <c:v>1.3115761474250445</c:v>
                </c:pt>
                <c:pt idx="187">
                  <c:v>-0.23515434443163655</c:v>
                </c:pt>
                <c:pt idx="188">
                  <c:v>-0.48971090694880082</c:v>
                </c:pt>
                <c:pt idx="189">
                  <c:v>-0.36276085023665883</c:v>
                </c:pt>
                <c:pt idx="190">
                  <c:v>-1.0883826629420987</c:v>
                </c:pt>
                <c:pt idx="191">
                  <c:v>-1.0526901325152169</c:v>
                </c:pt>
                <c:pt idx="192">
                  <c:v>-7.9849719373687622E-2</c:v>
                </c:pt>
                <c:pt idx="193">
                  <c:v>-1.1979813157672352</c:v>
                </c:pt>
                <c:pt idx="194">
                  <c:v>-0.73752733848989527</c:v>
                </c:pt>
                <c:pt idx="195">
                  <c:v>7.5206038843012565E-2</c:v>
                </c:pt>
                <c:pt idx="196">
                  <c:v>-2.1678872422969182E-2</c:v>
                </c:pt>
                <c:pt idx="197">
                  <c:v>0.14451610907948484</c:v>
                </c:pt>
                <c:pt idx="198">
                  <c:v>-1.3774068050280774</c:v>
                </c:pt>
                <c:pt idx="199">
                  <c:v>0.10193972936997327</c:v>
                </c:pt>
                <c:pt idx="200">
                  <c:v>0.73924620510627748</c:v>
                </c:pt>
                <c:pt idx="201">
                  <c:v>1.3730922352253414</c:v>
                </c:pt>
                <c:pt idx="202">
                  <c:v>-0.34458181935622567</c:v>
                </c:pt>
                <c:pt idx="203">
                  <c:v>-0.17836889466530639</c:v>
                </c:pt>
                <c:pt idx="204">
                  <c:v>-0.85826052574790956</c:v>
                </c:pt>
                <c:pt idx="205">
                  <c:v>-7.4031364990182966E-2</c:v>
                </c:pt>
                <c:pt idx="206">
                  <c:v>0.12149328230796709</c:v>
                </c:pt>
                <c:pt idx="207">
                  <c:v>-0.43217985310822515</c:v>
                </c:pt>
                <c:pt idx="208">
                  <c:v>0.15115165909659747</c:v>
                </c:pt>
                <c:pt idx="209">
                  <c:v>-0.59858722076900595</c:v>
                </c:pt>
                <c:pt idx="210">
                  <c:v>-0.43647086548648117</c:v>
                </c:pt>
                <c:pt idx="211">
                  <c:v>0.11215287396449589</c:v>
                </c:pt>
                <c:pt idx="212">
                  <c:v>2.2709039212081996</c:v>
                </c:pt>
                <c:pt idx="213">
                  <c:v>-0.19800390958528372</c:v>
                </c:pt>
                <c:pt idx="214">
                  <c:v>-0.69127298979116647</c:v>
                </c:pt>
                <c:pt idx="215">
                  <c:v>-2.0788272273646915</c:v>
                </c:pt>
                <c:pt idx="216">
                  <c:v>-0.33813714318660648</c:v>
                </c:pt>
                <c:pt idx="217">
                  <c:v>-0.19446447809765516</c:v>
                </c:pt>
                <c:pt idx="218">
                  <c:v>1.0930630783120123</c:v>
                </c:pt>
                <c:pt idx="219">
                  <c:v>-0.12353637484813525</c:v>
                </c:pt>
                <c:pt idx="220">
                  <c:v>-1.2963279440733617</c:v>
                </c:pt>
                <c:pt idx="221">
                  <c:v>-0.28261564669096428</c:v>
                </c:pt>
                <c:pt idx="222">
                  <c:v>0.37938101526351803</c:v>
                </c:pt>
                <c:pt idx="223">
                  <c:v>-0.39321997802749165</c:v>
                </c:pt>
                <c:pt idx="224">
                  <c:v>-0.34531606170149665</c:v>
                </c:pt>
                <c:pt idx="225">
                  <c:v>-0.81578375047868423</c:v>
                </c:pt>
                <c:pt idx="226">
                  <c:v>-0.87877958378298093</c:v>
                </c:pt>
                <c:pt idx="227">
                  <c:v>-0.81334504011922082</c:v>
                </c:pt>
                <c:pt idx="228">
                  <c:v>-9.1990869484055562E-2</c:v>
                </c:pt>
                <c:pt idx="229">
                  <c:v>0.63914065998563396</c:v>
                </c:pt>
                <c:pt idx="230">
                  <c:v>0.56317583250624603</c:v>
                </c:pt>
                <c:pt idx="231">
                  <c:v>0.16321503482541433</c:v>
                </c:pt>
                <c:pt idx="232">
                  <c:v>1.2317438451207543</c:v>
                </c:pt>
                <c:pt idx="233">
                  <c:v>-1.025028393989712</c:v>
                </c:pt>
                <c:pt idx="234">
                  <c:v>6.0063620708811112E-2</c:v>
                </c:pt>
                <c:pt idx="235">
                  <c:v>2.0393196568566845</c:v>
                </c:pt>
                <c:pt idx="236">
                  <c:v>-0.16170379729505852</c:v>
                </c:pt>
                <c:pt idx="237">
                  <c:v>2.3066655620329577</c:v>
                </c:pt>
                <c:pt idx="238">
                  <c:v>-0.16769545900492513</c:v>
                </c:pt>
                <c:pt idx="239">
                  <c:v>-0.46487738018872093</c:v>
                </c:pt>
                <c:pt idx="240">
                  <c:v>1.3346454496654302E-2</c:v>
                </c:pt>
                <c:pt idx="241">
                  <c:v>-2.2993162703014711</c:v>
                </c:pt>
                <c:pt idx="242">
                  <c:v>1.7237698673999509</c:v>
                </c:pt>
                <c:pt idx="243">
                  <c:v>-0.48012579258584559</c:v>
                </c:pt>
                <c:pt idx="244">
                  <c:v>0.50513513345891237</c:v>
                </c:pt>
                <c:pt idx="245">
                  <c:v>-0.80469369608883878</c:v>
                </c:pt>
                <c:pt idx="246">
                  <c:v>-1.1355064515180329</c:v>
                </c:pt>
                <c:pt idx="247">
                  <c:v>5.6159263773751314E-2</c:v>
                </c:pt>
                <c:pt idx="248">
                  <c:v>-2.1823351695637525</c:v>
                </c:pt>
                <c:pt idx="249">
                  <c:v>-0.52894777035200613</c:v>
                </c:pt>
                <c:pt idx="250">
                  <c:v>1.2149369296670942</c:v>
                </c:pt>
                <c:pt idx="251">
                  <c:v>-0.71716114510355311</c:v>
                </c:pt>
                <c:pt idx="252">
                  <c:v>-1.1912851979944343</c:v>
                </c:pt>
                <c:pt idx="253">
                  <c:v>1.9035533013130719</c:v>
                </c:pt>
                <c:pt idx="254">
                  <c:v>-0.43145833153893143</c:v>
                </c:pt>
                <c:pt idx="255">
                  <c:v>-8.2621386762020174E-2</c:v>
                </c:pt>
                <c:pt idx="256">
                  <c:v>1.6568249204432952</c:v>
                </c:pt>
                <c:pt idx="257">
                  <c:v>-0.36057823988187138</c:v>
                </c:pt>
                <c:pt idx="258">
                  <c:v>-9.6756093231046933E-2</c:v>
                </c:pt>
                <c:pt idx="259">
                  <c:v>0.46529392695707494</c:v>
                </c:pt>
                <c:pt idx="260">
                  <c:v>-1.2213175754165702</c:v>
                </c:pt>
                <c:pt idx="261">
                  <c:v>0.32353409895436741</c:v>
                </c:pt>
                <c:pt idx="262">
                  <c:v>-0.6968076161598874</c:v>
                </c:pt>
                <c:pt idx="263">
                  <c:v>-9.8012042330698101E-2</c:v>
                </c:pt>
                <c:pt idx="264">
                  <c:v>0.62042505399338999</c:v>
                </c:pt>
                <c:pt idx="265">
                  <c:v>0.29999667862803103</c:v>
                </c:pt>
                <c:pt idx="266">
                  <c:v>0.38926848866324659</c:v>
                </c:pt>
                <c:pt idx="267">
                  <c:v>-1.0916870036939563</c:v>
                </c:pt>
                <c:pt idx="268">
                  <c:v>0.42697827656811044</c:v>
                </c:pt>
                <c:pt idx="269">
                  <c:v>1.5713622409365899</c:v>
                </c:pt>
                <c:pt idx="270">
                  <c:v>1.5911983060499451</c:v>
                </c:pt>
                <c:pt idx="271">
                  <c:v>0.33231350460919989</c:v>
                </c:pt>
                <c:pt idx="272">
                  <c:v>-0.65252550451440261</c:v>
                </c:pt>
                <c:pt idx="273">
                  <c:v>-1.7385342914063528</c:v>
                </c:pt>
                <c:pt idx="274">
                  <c:v>-1.0109266754720034</c:v>
                </c:pt>
                <c:pt idx="275">
                  <c:v>0.35682381695006565</c:v>
                </c:pt>
                <c:pt idx="276">
                  <c:v>0.47165424663152256</c:v>
                </c:pt>
                <c:pt idx="277">
                  <c:v>-0.78793241581632634</c:v>
                </c:pt>
                <c:pt idx="278">
                  <c:v>-0.40218551792650453</c:v>
                </c:pt>
                <c:pt idx="279">
                  <c:v>-1.1780937047797668</c:v>
                </c:pt>
                <c:pt idx="280">
                  <c:v>0.82034433719620103</c:v>
                </c:pt>
                <c:pt idx="281">
                  <c:v>-0.1163805464515682</c:v>
                </c:pt>
                <c:pt idx="282">
                  <c:v>-8.3673468009150889E-2</c:v>
                </c:pt>
                <c:pt idx="283">
                  <c:v>0.564554232410024</c:v>
                </c:pt>
                <c:pt idx="284">
                  <c:v>-0.76669517026942535</c:v>
                </c:pt>
                <c:pt idx="285">
                  <c:v>0.36439107157853962</c:v>
                </c:pt>
                <c:pt idx="286">
                  <c:v>1.6019661390315592</c:v>
                </c:pt>
                <c:pt idx="287">
                  <c:v>0.78625452012115271</c:v>
                </c:pt>
                <c:pt idx="288">
                  <c:v>-9.233432843169187E-2</c:v>
                </c:pt>
                <c:pt idx="289">
                  <c:v>0.87196102679602328</c:v>
                </c:pt>
                <c:pt idx="290">
                  <c:v>-0.2303131110732988</c:v>
                </c:pt>
                <c:pt idx="291">
                  <c:v>-9.2013668004953628E-2</c:v>
                </c:pt>
                <c:pt idx="292">
                  <c:v>-1.4353194497333672</c:v>
                </c:pt>
                <c:pt idx="293">
                  <c:v>0.12453456591056102</c:v>
                </c:pt>
                <c:pt idx="294">
                  <c:v>2.3477525829585746</c:v>
                </c:pt>
                <c:pt idx="295">
                  <c:v>-0.64837045232911128</c:v>
                </c:pt>
                <c:pt idx="296">
                  <c:v>-1.2392740787319696</c:v>
                </c:pt>
                <c:pt idx="297">
                  <c:v>1.0273712562562189</c:v>
                </c:pt>
                <c:pt idx="298">
                  <c:v>0.19854719603081777</c:v>
                </c:pt>
                <c:pt idx="299">
                  <c:v>-0.90697068502630729</c:v>
                </c:pt>
                <c:pt idx="300">
                  <c:v>0.47621940024620901</c:v>
                </c:pt>
                <c:pt idx="301">
                  <c:v>1.8845585601901698</c:v>
                </c:pt>
                <c:pt idx="302">
                  <c:v>-2.1239943938382071</c:v>
                </c:pt>
                <c:pt idx="303">
                  <c:v>-1.218364677843389</c:v>
                </c:pt>
                <c:pt idx="304">
                  <c:v>0.1308856381356247</c:v>
                </c:pt>
                <c:pt idx="305">
                  <c:v>-1.4487815993512268E-2</c:v>
                </c:pt>
                <c:pt idx="306">
                  <c:v>-0.31619388825300537</c:v>
                </c:pt>
                <c:pt idx="307">
                  <c:v>-0.46420190903190733</c:v>
                </c:pt>
                <c:pt idx="308">
                  <c:v>-0.14899903217361246</c:v>
                </c:pt>
                <c:pt idx="309">
                  <c:v>9.7563193214634553E-2</c:v>
                </c:pt>
                <c:pt idx="310">
                  <c:v>0.15021035694774246</c:v>
                </c:pt>
                <c:pt idx="311">
                  <c:v>0.81931606737801221</c:v>
                </c:pt>
                <c:pt idx="312">
                  <c:v>-0.67509029559268408</c:v>
                </c:pt>
                <c:pt idx="313">
                  <c:v>-0.71340078171858967</c:v>
                </c:pt>
                <c:pt idx="314">
                  <c:v>-2.6295431204554385E-2</c:v>
                </c:pt>
                <c:pt idx="315">
                  <c:v>3.3639019580608163</c:v>
                </c:pt>
                <c:pt idx="316">
                  <c:v>-9.1166967256278139E-2</c:v>
                </c:pt>
                <c:pt idx="317">
                  <c:v>4.276581386863057E-2</c:v>
                </c:pt>
                <c:pt idx="318">
                  <c:v>-0.98601864069511747</c:v>
                </c:pt>
                <c:pt idx="319">
                  <c:v>-1.0864353625920919</c:v>
                </c:pt>
                <c:pt idx="320">
                  <c:v>0.14554762581549319</c:v>
                </c:pt>
                <c:pt idx="321">
                  <c:v>1.957660803887358</c:v>
                </c:pt>
                <c:pt idx="322">
                  <c:v>0.8976980925493323</c:v>
                </c:pt>
                <c:pt idx="323">
                  <c:v>0.95103825685458365</c:v>
                </c:pt>
                <c:pt idx="324">
                  <c:v>0.1346415600098903</c:v>
                </c:pt>
                <c:pt idx="325">
                  <c:v>-0.16638896055921346</c:v>
                </c:pt>
                <c:pt idx="326">
                  <c:v>-0.2900935492349625</c:v>
                </c:pt>
                <c:pt idx="327">
                  <c:v>-0.82661176147080884</c:v>
                </c:pt>
                <c:pt idx="328">
                  <c:v>1.915736016029316</c:v>
                </c:pt>
                <c:pt idx="329">
                  <c:v>0.28741296124740168</c:v>
                </c:pt>
                <c:pt idx="330">
                  <c:v>0.25523849772634472</c:v>
                </c:pt>
                <c:pt idx="331">
                  <c:v>6.0777721633464808E-2</c:v>
                </c:pt>
                <c:pt idx="332">
                  <c:v>-0.46607976506842452</c:v>
                </c:pt>
                <c:pt idx="333">
                  <c:v>0.73255306994489955</c:v>
                </c:pt>
                <c:pt idx="334">
                  <c:v>0.48589542437084066</c:v>
                </c:pt>
                <c:pt idx="335">
                  <c:v>0.8238563295387068</c:v>
                </c:pt>
                <c:pt idx="336">
                  <c:v>0.82137785243305472</c:v>
                </c:pt>
                <c:pt idx="337">
                  <c:v>-0.63284517928673678</c:v>
                </c:pt>
                <c:pt idx="338">
                  <c:v>-1.4046314688531736</c:v>
                </c:pt>
                <c:pt idx="339">
                  <c:v>0.56364411895122402</c:v>
                </c:pt>
                <c:pt idx="340">
                  <c:v>0.54819904380500739</c:v>
                </c:pt>
                <c:pt idx="341">
                  <c:v>1.2258205256714453E-2</c:v>
                </c:pt>
                <c:pt idx="342">
                  <c:v>-0.31686573235307947</c:v>
                </c:pt>
                <c:pt idx="343">
                  <c:v>0.49871524052182137</c:v>
                </c:pt>
                <c:pt idx="344">
                  <c:v>-1.0043900132269332</c:v>
                </c:pt>
                <c:pt idx="345">
                  <c:v>-1.0415846499201378</c:v>
                </c:pt>
                <c:pt idx="346">
                  <c:v>0.65271760579314009</c:v>
                </c:pt>
                <c:pt idx="347">
                  <c:v>-0.63190659228740986</c:v>
                </c:pt>
                <c:pt idx="348">
                  <c:v>0.58653485727665822</c:v>
                </c:pt>
                <c:pt idx="349">
                  <c:v>-1.1407123368021388</c:v>
                </c:pt>
                <c:pt idx="350">
                  <c:v>1.054922208155997</c:v>
                </c:pt>
                <c:pt idx="351">
                  <c:v>0.35585553432701644</c:v>
                </c:pt>
                <c:pt idx="352">
                  <c:v>3.8836743818380444</c:v>
                </c:pt>
                <c:pt idx="353">
                  <c:v>-0.80553798310468205</c:v>
                </c:pt>
                <c:pt idx="354">
                  <c:v>1.2397703019665418</c:v>
                </c:pt>
                <c:pt idx="355">
                  <c:v>1.0711413103349785</c:v>
                </c:pt>
                <c:pt idx="356">
                  <c:v>-0.90058047227664739</c:v>
                </c:pt>
                <c:pt idx="357">
                  <c:v>0.98102953558536243</c:v>
                </c:pt>
                <c:pt idx="358">
                  <c:v>-7.4977122829802317E-2</c:v>
                </c:pt>
                <c:pt idx="359">
                  <c:v>1.4643048227047166</c:v>
                </c:pt>
                <c:pt idx="360">
                  <c:v>-0.35489297387058227</c:v>
                </c:pt>
                <c:pt idx="361">
                  <c:v>-0.49356285826845686</c:v>
                </c:pt>
                <c:pt idx="362">
                  <c:v>-0.2694007814397904</c:v>
                </c:pt>
                <c:pt idx="363">
                  <c:v>0.43983521847251267</c:v>
                </c:pt>
                <c:pt idx="364">
                  <c:v>0.78514854905207154</c:v>
                </c:pt>
                <c:pt idx="365">
                  <c:v>-0.92547226267776161</c:v>
                </c:pt>
                <c:pt idx="366">
                  <c:v>2.0470878454936555E-2</c:v>
                </c:pt>
                <c:pt idx="367">
                  <c:v>1.2572178400064675</c:v>
                </c:pt>
                <c:pt idx="368">
                  <c:v>0.20273126497953636</c:v>
                </c:pt>
                <c:pt idx="369">
                  <c:v>2.6766121366909715E-2</c:v>
                </c:pt>
                <c:pt idx="370">
                  <c:v>-0.6279105250454754</c:v>
                </c:pt>
                <c:pt idx="371">
                  <c:v>-1.082420884736514</c:v>
                </c:pt>
                <c:pt idx="372">
                  <c:v>0.93791702523881504</c:v>
                </c:pt>
                <c:pt idx="373">
                  <c:v>0.52579969713516916</c:v>
                </c:pt>
                <c:pt idx="374">
                  <c:v>-0.92685195089086958</c:v>
                </c:pt>
                <c:pt idx="375">
                  <c:v>1.1081536868111028</c:v>
                </c:pt>
                <c:pt idx="376">
                  <c:v>-1.1242333755237564</c:v>
                </c:pt>
                <c:pt idx="377">
                  <c:v>-0.27082990298659815</c:v>
                </c:pt>
                <c:pt idx="378">
                  <c:v>-0.36929761853460319</c:v>
                </c:pt>
                <c:pt idx="379">
                  <c:v>-0.61795580918548254</c:v>
                </c:pt>
                <c:pt idx="380">
                  <c:v>-0.4735725695201502</c:v>
                </c:pt>
                <c:pt idx="381">
                  <c:v>-0.60831908699285719</c:v>
                </c:pt>
                <c:pt idx="382">
                  <c:v>1.5059333300546456</c:v>
                </c:pt>
                <c:pt idx="383">
                  <c:v>1.0702036060518398</c:v>
                </c:pt>
                <c:pt idx="384">
                  <c:v>0.50735005979013492</c:v>
                </c:pt>
                <c:pt idx="385">
                  <c:v>-0.38802456666708018</c:v>
                </c:pt>
                <c:pt idx="386">
                  <c:v>-6.2771392537378956E-2</c:v>
                </c:pt>
                <c:pt idx="387">
                  <c:v>-0.46027664813950542</c:v>
                </c:pt>
                <c:pt idx="388">
                  <c:v>-3.8381441508816082E-2</c:v>
                </c:pt>
                <c:pt idx="389">
                  <c:v>-0.40498145983468153</c:v>
                </c:pt>
                <c:pt idx="390">
                  <c:v>-0.34903461193631657</c:v>
                </c:pt>
                <c:pt idx="391">
                  <c:v>8.9523008501233056E-2</c:v>
                </c:pt>
                <c:pt idx="392">
                  <c:v>8.3152084920949956E-2</c:v>
                </c:pt>
                <c:pt idx="393">
                  <c:v>0.10945059769179359</c:v>
                </c:pt>
                <c:pt idx="394">
                  <c:v>4.7131282852876613</c:v>
                </c:pt>
                <c:pt idx="395">
                  <c:v>-1.9422035861100473</c:v>
                </c:pt>
                <c:pt idx="396">
                  <c:v>0.10891611063747364</c:v>
                </c:pt>
                <c:pt idx="397">
                  <c:v>0.90010291856130775</c:v>
                </c:pt>
                <c:pt idx="398">
                  <c:v>-1.1198139337291173</c:v>
                </c:pt>
                <c:pt idx="399">
                  <c:v>6.9697505860278022E-2</c:v>
                </c:pt>
                <c:pt idx="400">
                  <c:v>-0.49518586906337658</c:v>
                </c:pt>
                <c:pt idx="401">
                  <c:v>-0.44291068582388027</c:v>
                </c:pt>
                <c:pt idx="402">
                  <c:v>-0.30342085335060148</c:v>
                </c:pt>
                <c:pt idx="403">
                  <c:v>-1.2415988278877121</c:v>
                </c:pt>
                <c:pt idx="404">
                  <c:v>0.12664445030892763</c:v>
                </c:pt>
                <c:pt idx="405">
                  <c:v>-5.1354477401572791E-2</c:v>
                </c:pt>
                <c:pt idx="406">
                  <c:v>3.0182111208414731E-2</c:v>
                </c:pt>
                <c:pt idx="407">
                  <c:v>-0.72031278288806544</c:v>
                </c:pt>
                <c:pt idx="408">
                  <c:v>-0.33482147932247031</c:v>
                </c:pt>
                <c:pt idx="409">
                  <c:v>-0.47449251873725906</c:v>
                </c:pt>
                <c:pt idx="410">
                  <c:v>-1.3378003755595467</c:v>
                </c:pt>
                <c:pt idx="411">
                  <c:v>-0.84195960058003072</c:v>
                </c:pt>
                <c:pt idx="412">
                  <c:v>0.15514441685144026</c:v>
                </c:pt>
                <c:pt idx="413">
                  <c:v>-0.17414968618805954</c:v>
                </c:pt>
                <c:pt idx="414">
                  <c:v>-0.1101511995839356</c:v>
                </c:pt>
                <c:pt idx="415">
                  <c:v>1.1149778994628838</c:v>
                </c:pt>
                <c:pt idx="416">
                  <c:v>0.97020650640232386</c:v>
                </c:pt>
                <c:pt idx="417">
                  <c:v>-0.23026222031161359</c:v>
                </c:pt>
                <c:pt idx="418">
                  <c:v>4.900540081735679</c:v>
                </c:pt>
                <c:pt idx="419">
                  <c:v>0.33362332721053578</c:v>
                </c:pt>
                <c:pt idx="420">
                  <c:v>-0.30620368542368442</c:v>
                </c:pt>
                <c:pt idx="421">
                  <c:v>2.5382277012274255</c:v>
                </c:pt>
                <c:pt idx="422">
                  <c:v>-1.8742444052746097</c:v>
                </c:pt>
                <c:pt idx="423">
                  <c:v>-2.7163171933908491E-3</c:v>
                </c:pt>
                <c:pt idx="424">
                  <c:v>-0.18727633717217307</c:v>
                </c:pt>
                <c:pt idx="425">
                  <c:v>-0.52393877678217426</c:v>
                </c:pt>
                <c:pt idx="426">
                  <c:v>0.4917488289412898</c:v>
                </c:pt>
                <c:pt idx="427">
                  <c:v>9.1670185748418676E-2</c:v>
                </c:pt>
                <c:pt idx="428">
                  <c:v>-0.51965716500666559</c:v>
                </c:pt>
                <c:pt idx="429">
                  <c:v>-6.6201662038563203E-2</c:v>
                </c:pt>
                <c:pt idx="430">
                  <c:v>-1.7442760363545806</c:v>
                </c:pt>
                <c:pt idx="431">
                  <c:v>-0.77996056025955285</c:v>
                </c:pt>
                <c:pt idx="432">
                  <c:v>0.14040575424822094</c:v>
                </c:pt>
                <c:pt idx="433">
                  <c:v>-0.27140404491334358</c:v>
                </c:pt>
                <c:pt idx="434">
                  <c:v>1.4373250108537825</c:v>
                </c:pt>
                <c:pt idx="435">
                  <c:v>-1.5815804424140849</c:v>
                </c:pt>
                <c:pt idx="436">
                  <c:v>-1.504313697362988</c:v>
                </c:pt>
                <c:pt idx="437">
                  <c:v>2.4546908521992483</c:v>
                </c:pt>
                <c:pt idx="438">
                  <c:v>0.37352066265737655</c:v>
                </c:pt>
                <c:pt idx="439">
                  <c:v>0.83564565645576827</c:v>
                </c:pt>
                <c:pt idx="440">
                  <c:v>-0.79522924205376133</c:v>
                </c:pt>
                <c:pt idx="441">
                  <c:v>-0.76130535580702186</c:v>
                </c:pt>
                <c:pt idx="442">
                  <c:v>-1.0102981733091991</c:v>
                </c:pt>
                <c:pt idx="443">
                  <c:v>2.091479979770559</c:v>
                </c:pt>
                <c:pt idx="444">
                  <c:v>-0.58979884404953875</c:v>
                </c:pt>
                <c:pt idx="445">
                  <c:v>-0.13731813323419903</c:v>
                </c:pt>
                <c:pt idx="446">
                  <c:v>0.8184365412979332</c:v>
                </c:pt>
                <c:pt idx="447">
                  <c:v>0.53849692034361785</c:v>
                </c:pt>
                <c:pt idx="448">
                  <c:v>-5.134476593523081E-2</c:v>
                </c:pt>
                <c:pt idx="449">
                  <c:v>0.44150138624259977</c:v>
                </c:pt>
                <c:pt idx="450">
                  <c:v>0.35779728795066046</c:v>
                </c:pt>
                <c:pt idx="451">
                  <c:v>-1.1999615910959029</c:v>
                </c:pt>
                <c:pt idx="452">
                  <c:v>-0.94802366115299308</c:v>
                </c:pt>
                <c:pt idx="453">
                  <c:v>-0.18626614841467445</c:v>
                </c:pt>
                <c:pt idx="454">
                  <c:v>-0.2310530225954901</c:v>
                </c:pt>
                <c:pt idx="455">
                  <c:v>-0.70720116859718674</c:v>
                </c:pt>
                <c:pt idx="456">
                  <c:v>0.4170118876159975</c:v>
                </c:pt>
                <c:pt idx="457">
                  <c:v>-1.1984468951917107</c:v>
                </c:pt>
                <c:pt idx="458">
                  <c:v>-0.35512774625295435</c:v>
                </c:pt>
                <c:pt idx="459">
                  <c:v>-5.4004201352797147E-2</c:v>
                </c:pt>
                <c:pt idx="460">
                  <c:v>-3.0110158437014596E-2</c:v>
                </c:pt>
                <c:pt idx="461">
                  <c:v>1.2610927852014795</c:v>
                </c:pt>
                <c:pt idx="462">
                  <c:v>-0.27966588679438359</c:v>
                </c:pt>
                <c:pt idx="463">
                  <c:v>-8.3391107131462069E-2</c:v>
                </c:pt>
                <c:pt idx="464">
                  <c:v>-0.74475291409639344</c:v>
                </c:pt>
                <c:pt idx="465">
                  <c:v>-8.7187625821513473E-2</c:v>
                </c:pt>
                <c:pt idx="466">
                  <c:v>8.4840886033317173E-2</c:v>
                </c:pt>
                <c:pt idx="467">
                  <c:v>1.4156377818273824</c:v>
                </c:pt>
                <c:pt idx="468">
                  <c:v>0.74243115993149167</c:v>
                </c:pt>
                <c:pt idx="469">
                  <c:v>-1.0027570541035462</c:v>
                </c:pt>
                <c:pt idx="470">
                  <c:v>-0.48893558096421541</c:v>
                </c:pt>
                <c:pt idx="471">
                  <c:v>-0.84372749099750588</c:v>
                </c:pt>
                <c:pt idx="472">
                  <c:v>-0.56028754926448843</c:v>
                </c:pt>
                <c:pt idx="473">
                  <c:v>-1.0061624026425069</c:v>
                </c:pt>
                <c:pt idx="474">
                  <c:v>0.46713867792074432</c:v>
                </c:pt>
                <c:pt idx="475">
                  <c:v>0.12939401770534556</c:v>
                </c:pt>
                <c:pt idx="476">
                  <c:v>-1.8329428782017172</c:v>
                </c:pt>
                <c:pt idx="477">
                  <c:v>0.18405262333032238</c:v>
                </c:pt>
                <c:pt idx="478">
                  <c:v>-0.36680743599314708</c:v>
                </c:pt>
                <c:pt idx="479">
                  <c:v>1.642844772503715</c:v>
                </c:pt>
                <c:pt idx="480">
                  <c:v>-0.84932919605532797</c:v>
                </c:pt>
                <c:pt idx="481">
                  <c:v>0.4905953400735531</c:v>
                </c:pt>
                <c:pt idx="482">
                  <c:v>-0.10699906651474525</c:v>
                </c:pt>
                <c:pt idx="483">
                  <c:v>-0.36178292857847449</c:v>
                </c:pt>
                <c:pt idx="484">
                  <c:v>0.12762942034720079</c:v>
                </c:pt>
                <c:pt idx="485">
                  <c:v>-1.1949589253215323</c:v>
                </c:pt>
                <c:pt idx="486">
                  <c:v>9.5950782044242344E-3</c:v>
                </c:pt>
                <c:pt idx="487">
                  <c:v>-1.7740871776956988</c:v>
                </c:pt>
                <c:pt idx="488">
                  <c:v>-0.23989300951138878</c:v>
                </c:pt>
                <c:pt idx="489">
                  <c:v>-6.1013169937103082E-2</c:v>
                </c:pt>
                <c:pt idx="490">
                  <c:v>0.32764838981436084</c:v>
                </c:pt>
                <c:pt idx="491">
                  <c:v>0.34652756029381993</c:v>
                </c:pt>
                <c:pt idx="492">
                  <c:v>-0.68509276281048725</c:v>
                </c:pt>
                <c:pt idx="493">
                  <c:v>-0.81999947629647307</c:v>
                </c:pt>
                <c:pt idx="494">
                  <c:v>-0.30366133112065802</c:v>
                </c:pt>
                <c:pt idx="495">
                  <c:v>2.4988837918200368</c:v>
                </c:pt>
                <c:pt idx="496">
                  <c:v>-1.1608807525125784</c:v>
                </c:pt>
                <c:pt idx="497">
                  <c:v>-0.48781094749189957</c:v>
                </c:pt>
                <c:pt idx="498">
                  <c:v>-1.1828620504714975</c:v>
                </c:pt>
                <c:pt idx="499">
                  <c:v>-8.1854780295106386E-2</c:v>
                </c:pt>
                <c:pt idx="500">
                  <c:v>-0.64602978062504168</c:v>
                </c:pt>
                <c:pt idx="501">
                  <c:v>-0.89457864341182902</c:v>
                </c:pt>
                <c:pt idx="502">
                  <c:v>-0.41604060662818071</c:v>
                </c:pt>
                <c:pt idx="503">
                  <c:v>2.3736338223579227E-2</c:v>
                </c:pt>
                <c:pt idx="504">
                  <c:v>-1.0152866507790652</c:v>
                </c:pt>
                <c:pt idx="505">
                  <c:v>-1.233203353771041</c:v>
                </c:pt>
                <c:pt idx="506">
                  <c:v>0.41304918743666791</c:v>
                </c:pt>
                <c:pt idx="507">
                  <c:v>0.19352395198397726</c:v>
                </c:pt>
                <c:pt idx="508">
                  <c:v>-0.48232426804862638</c:v>
                </c:pt>
                <c:pt idx="509">
                  <c:v>0.55364477853752214</c:v>
                </c:pt>
                <c:pt idx="510">
                  <c:v>-8.0518567061979393E-2</c:v>
                </c:pt>
                <c:pt idx="511">
                  <c:v>-0.15408664745495534</c:v>
                </c:pt>
                <c:pt idx="512">
                  <c:v>1.5428434350854789</c:v>
                </c:pt>
                <c:pt idx="513">
                  <c:v>-0.19058570400383687</c:v>
                </c:pt>
                <c:pt idx="514">
                  <c:v>0.82015923328673168</c:v>
                </c:pt>
                <c:pt idx="515">
                  <c:v>-1.0792590403046567</c:v>
                </c:pt>
                <c:pt idx="516">
                  <c:v>0.2055528165136693</c:v>
                </c:pt>
                <c:pt idx="517">
                  <c:v>5.7880953424533498E-2</c:v>
                </c:pt>
                <c:pt idx="518">
                  <c:v>1.2934491487381909</c:v>
                </c:pt>
                <c:pt idx="519">
                  <c:v>1.2729388485274507</c:v>
                </c:pt>
                <c:pt idx="520">
                  <c:v>-0.61618132662797009</c:v>
                </c:pt>
                <c:pt idx="521">
                  <c:v>-1.3586657550016694</c:v>
                </c:pt>
                <c:pt idx="522">
                  <c:v>1.0338730633549376</c:v>
                </c:pt>
                <c:pt idx="523">
                  <c:v>2.8100346472333517</c:v>
                </c:pt>
                <c:pt idx="524">
                  <c:v>0.27241460686881047</c:v>
                </c:pt>
                <c:pt idx="525">
                  <c:v>-0.33549978326036367</c:v>
                </c:pt>
                <c:pt idx="526">
                  <c:v>-0.38223831139622372</c:v>
                </c:pt>
                <c:pt idx="527">
                  <c:v>4.7743011439632242E-2</c:v>
                </c:pt>
                <c:pt idx="528">
                  <c:v>0.25244998798976531</c:v>
                </c:pt>
                <c:pt idx="529">
                  <c:v>-0.56879094344248038</c:v>
                </c:pt>
                <c:pt idx="530">
                  <c:v>0.28020043844180037</c:v>
                </c:pt>
                <c:pt idx="531">
                  <c:v>-0.72459547415322423</c:v>
                </c:pt>
                <c:pt idx="532">
                  <c:v>1.6968267618172255</c:v>
                </c:pt>
                <c:pt idx="533">
                  <c:v>0.73805091703981052</c:v>
                </c:pt>
                <c:pt idx="534">
                  <c:v>-1.2398513081596823</c:v>
                </c:pt>
                <c:pt idx="535">
                  <c:v>-1.0837177486273144</c:v>
                </c:pt>
                <c:pt idx="536">
                  <c:v>0.4466167297598031</c:v>
                </c:pt>
                <c:pt idx="537">
                  <c:v>1.3462838409343714</c:v>
                </c:pt>
                <c:pt idx="538">
                  <c:v>1.6039649541919194</c:v>
                </c:pt>
                <c:pt idx="539">
                  <c:v>6.6583200846524887E-2</c:v>
                </c:pt>
                <c:pt idx="540">
                  <c:v>-0.48984940901948543</c:v>
                </c:pt>
                <c:pt idx="541">
                  <c:v>-0.46976115758237624</c:v>
                </c:pt>
                <c:pt idx="542">
                  <c:v>0.46602970841934566</c:v>
                </c:pt>
                <c:pt idx="543">
                  <c:v>0.55963623861446876</c:v>
                </c:pt>
                <c:pt idx="544">
                  <c:v>-1.139837828359717</c:v>
                </c:pt>
                <c:pt idx="545">
                  <c:v>0.19652215058839156</c:v>
                </c:pt>
                <c:pt idx="546">
                  <c:v>0.19336808658018492</c:v>
                </c:pt>
                <c:pt idx="547">
                  <c:v>0.88112261460824171</c:v>
                </c:pt>
                <c:pt idx="548">
                  <c:v>0.1475323229644222</c:v>
                </c:pt>
                <c:pt idx="549">
                  <c:v>-1.2496837204413347</c:v>
                </c:pt>
                <c:pt idx="550">
                  <c:v>-1.0255303706857042</c:v>
                </c:pt>
                <c:pt idx="551">
                  <c:v>0.22573787908569476</c:v>
                </c:pt>
                <c:pt idx="552">
                  <c:v>0.80836766414363159</c:v>
                </c:pt>
                <c:pt idx="553">
                  <c:v>-0.67925199039050665</c:v>
                </c:pt>
                <c:pt idx="554">
                  <c:v>0.65388631157816224</c:v>
                </c:pt>
                <c:pt idx="555">
                  <c:v>1.508434805476695</c:v>
                </c:pt>
                <c:pt idx="556">
                  <c:v>0.69128013009643074</c:v>
                </c:pt>
                <c:pt idx="557">
                  <c:v>-2.7660102074278544E-2</c:v>
                </c:pt>
                <c:pt idx="558">
                  <c:v>-0.49355696638333396</c:v>
                </c:pt>
                <c:pt idx="559">
                  <c:v>-0.45241456646294831</c:v>
                </c:pt>
                <c:pt idx="560">
                  <c:v>8.7671325784500223E-2</c:v>
                </c:pt>
                <c:pt idx="561">
                  <c:v>1.9434732845311515E-2</c:v>
                </c:pt>
                <c:pt idx="562">
                  <c:v>-0.10601906509124741</c:v>
                </c:pt>
                <c:pt idx="563">
                  <c:v>-0.88929080836383234</c:v>
                </c:pt>
                <c:pt idx="564">
                  <c:v>0.61106328472818261</c:v>
                </c:pt>
                <c:pt idx="565">
                  <c:v>-0.20280120180560396</c:v>
                </c:pt>
                <c:pt idx="566">
                  <c:v>1.231423594640138</c:v>
                </c:pt>
                <c:pt idx="567">
                  <c:v>-1.0090795629981044</c:v>
                </c:pt>
                <c:pt idx="568">
                  <c:v>-0.67040243156994883</c:v>
                </c:pt>
                <c:pt idx="569">
                  <c:v>0.17075052152338857</c:v>
                </c:pt>
                <c:pt idx="570">
                  <c:v>-0.49269181400205486</c:v>
                </c:pt>
                <c:pt idx="571">
                  <c:v>0.50635529987661088</c:v>
                </c:pt>
                <c:pt idx="572">
                  <c:v>-4.3833759817234821E-2</c:v>
                </c:pt>
                <c:pt idx="573">
                  <c:v>-1.0657350659714988</c:v>
                </c:pt>
                <c:pt idx="574">
                  <c:v>0.29647062975023197</c:v>
                </c:pt>
                <c:pt idx="575">
                  <c:v>0.39392066412087245</c:v>
                </c:pt>
                <c:pt idx="576">
                  <c:v>1.5734278142431826</c:v>
                </c:pt>
                <c:pt idx="577">
                  <c:v>3.5843521261383224E-2</c:v>
                </c:pt>
                <c:pt idx="578">
                  <c:v>2.328927906403917</c:v>
                </c:pt>
                <c:pt idx="579">
                  <c:v>-2.8225855042658551E-2</c:v>
                </c:pt>
                <c:pt idx="580">
                  <c:v>5.7327414295862233</c:v>
                </c:pt>
                <c:pt idx="581">
                  <c:v>0.36525239097944312</c:v>
                </c:pt>
                <c:pt idx="582">
                  <c:v>1.4107854372735107</c:v>
                </c:pt>
                <c:pt idx="583">
                  <c:v>1.1495060750044486</c:v>
                </c:pt>
                <c:pt idx="584">
                  <c:v>-0.62351868416644229</c:v>
                </c:pt>
                <c:pt idx="585">
                  <c:v>0.27199405477078198</c:v>
                </c:pt>
                <c:pt idx="586">
                  <c:v>2.6873262952702661</c:v>
                </c:pt>
                <c:pt idx="587">
                  <c:v>-0.6379978118888483</c:v>
                </c:pt>
                <c:pt idx="588">
                  <c:v>-0.16082227876242114</c:v>
                </c:pt>
                <c:pt idx="589">
                  <c:v>1.079102837719639</c:v>
                </c:pt>
                <c:pt idx="590">
                  <c:v>1.0706467336260372</c:v>
                </c:pt>
                <c:pt idx="591">
                  <c:v>-0.43982524739543533</c:v>
                </c:pt>
                <c:pt idx="592">
                  <c:v>0.45634575970776997</c:v>
                </c:pt>
                <c:pt idx="593">
                  <c:v>5.0326053658150087</c:v>
                </c:pt>
                <c:pt idx="594">
                  <c:v>-1.933410375429971</c:v>
                </c:pt>
                <c:pt idx="595">
                  <c:v>-0.58802896326008025</c:v>
                </c:pt>
                <c:pt idx="596">
                  <c:v>0.22978007723441712</c:v>
                </c:pt>
                <c:pt idx="597">
                  <c:v>-0.44890169958293835</c:v>
                </c:pt>
                <c:pt idx="598">
                  <c:v>-0.3308757673664417</c:v>
                </c:pt>
                <c:pt idx="599">
                  <c:v>0.95191277885191083</c:v>
                </c:pt>
                <c:pt idx="600">
                  <c:v>8.1745177313021666E-2</c:v>
                </c:pt>
                <c:pt idx="601">
                  <c:v>0.5731570884811753</c:v>
                </c:pt>
                <c:pt idx="602">
                  <c:v>0.67606691622362602</c:v>
                </c:pt>
                <c:pt idx="603">
                  <c:v>0.40119299755319665</c:v>
                </c:pt>
                <c:pt idx="604">
                  <c:v>1.4216329632983078</c:v>
                </c:pt>
                <c:pt idx="605">
                  <c:v>1.6138819426563746</c:v>
                </c:pt>
                <c:pt idx="606">
                  <c:v>-1.3062643249669859</c:v>
                </c:pt>
                <c:pt idx="607">
                  <c:v>2.0871386535237715</c:v>
                </c:pt>
                <c:pt idx="608">
                  <c:v>1.7430819187941295</c:v>
                </c:pt>
                <c:pt idx="609">
                  <c:v>-7.1620033020183091E-2</c:v>
                </c:pt>
                <c:pt idx="610">
                  <c:v>-0.79913705169840044</c:v>
                </c:pt>
                <c:pt idx="611">
                  <c:v>-1.7702435803839383E-2</c:v>
                </c:pt>
                <c:pt idx="612">
                  <c:v>-0.70781158547893497</c:v>
                </c:pt>
                <c:pt idx="613">
                  <c:v>0.11562244545693032</c:v>
                </c:pt>
                <c:pt idx="614">
                  <c:v>-0.39015914556366532</c:v>
                </c:pt>
                <c:pt idx="615">
                  <c:v>-0.35578575579849492</c:v>
                </c:pt>
                <c:pt idx="616">
                  <c:v>1.0579826789064544</c:v>
                </c:pt>
                <c:pt idx="617">
                  <c:v>1.1571806349998073</c:v>
                </c:pt>
                <c:pt idx="618">
                  <c:v>-2.5881372053285001E-2</c:v>
                </c:pt>
                <c:pt idx="619">
                  <c:v>0.83619311285876108</c:v>
                </c:pt>
                <c:pt idx="620">
                  <c:v>-0.72141674568204806</c:v>
                </c:pt>
                <c:pt idx="621">
                  <c:v>1.8467556464995906E-2</c:v>
                </c:pt>
                <c:pt idx="622">
                  <c:v>-1.0879614688080479</c:v>
                </c:pt>
                <c:pt idx="623">
                  <c:v>-1.0619674443863005</c:v>
                </c:pt>
                <c:pt idx="624">
                  <c:v>-0.84234312360844976</c:v>
                </c:pt>
                <c:pt idx="625">
                  <c:v>0.50714771563909677</c:v>
                </c:pt>
                <c:pt idx="626">
                  <c:v>0.77531310820793076</c:v>
                </c:pt>
                <c:pt idx="627">
                  <c:v>0.7986706646943621</c:v>
                </c:pt>
                <c:pt idx="628">
                  <c:v>0.68205177445474408</c:v>
                </c:pt>
                <c:pt idx="629">
                  <c:v>-0.40015997000187203</c:v>
                </c:pt>
                <c:pt idx="630">
                  <c:v>-0.56700434377218945</c:v>
                </c:pt>
                <c:pt idx="631">
                  <c:v>2.4259928117142802E-2</c:v>
                </c:pt>
                <c:pt idx="632">
                  <c:v>0.34940001407300597</c:v>
                </c:pt>
                <c:pt idx="633">
                  <c:v>-1.392627749510124</c:v>
                </c:pt>
                <c:pt idx="634">
                  <c:v>1.8250715859634909E-2</c:v>
                </c:pt>
                <c:pt idx="635">
                  <c:v>-0.1868392513492762</c:v>
                </c:pt>
                <c:pt idx="636">
                  <c:v>-0.10735501537295425</c:v>
                </c:pt>
                <c:pt idx="637">
                  <c:v>1.1265440568440348</c:v>
                </c:pt>
                <c:pt idx="638">
                  <c:v>-0.82712788122788217</c:v>
                </c:pt>
                <c:pt idx="639">
                  <c:v>0.26739009946651443</c:v>
                </c:pt>
                <c:pt idx="640">
                  <c:v>-0.28327575263265992</c:v>
                </c:pt>
                <c:pt idx="641">
                  <c:v>-0.53997290253130459</c:v>
                </c:pt>
                <c:pt idx="642">
                  <c:v>-0.653090822163931</c:v>
                </c:pt>
                <c:pt idx="643">
                  <c:v>-1.0193887218933366</c:v>
                </c:pt>
                <c:pt idx="644">
                  <c:v>0.83927048213743571</c:v>
                </c:pt>
                <c:pt idx="645">
                  <c:v>-0.49445373501513518</c:v>
                </c:pt>
                <c:pt idx="646">
                  <c:v>-1.7394975157811059</c:v>
                </c:pt>
                <c:pt idx="647">
                  <c:v>0.73871037480802637</c:v>
                </c:pt>
                <c:pt idx="648">
                  <c:v>-0.24699862254618782</c:v>
                </c:pt>
                <c:pt idx="649">
                  <c:v>0.96786825781622376</c:v>
                </c:pt>
                <c:pt idx="650">
                  <c:v>1.3246900019656314</c:v>
                </c:pt>
                <c:pt idx="651">
                  <c:v>-0.48959001797316459</c:v>
                </c:pt>
                <c:pt idx="652">
                  <c:v>-0.9470883917123738</c:v>
                </c:pt>
                <c:pt idx="653">
                  <c:v>0.26578098659242233</c:v>
                </c:pt>
                <c:pt idx="654">
                  <c:v>0.67000378423299367</c:v>
                </c:pt>
                <c:pt idx="655">
                  <c:v>0.73088789789902309</c:v>
                </c:pt>
                <c:pt idx="656">
                  <c:v>0.53661345218354073</c:v>
                </c:pt>
                <c:pt idx="657">
                  <c:v>-0.81321775680333885</c:v>
                </c:pt>
                <c:pt idx="658">
                  <c:v>0.72095531484317155</c:v>
                </c:pt>
                <c:pt idx="659">
                  <c:v>0.77501863507917768</c:v>
                </c:pt>
                <c:pt idx="660">
                  <c:v>-1.0158381108616852</c:v>
                </c:pt>
                <c:pt idx="661">
                  <c:v>-0.53902960677885525</c:v>
                </c:pt>
                <c:pt idx="662">
                  <c:v>6.7454852622904515E-2</c:v>
                </c:pt>
                <c:pt idx="663">
                  <c:v>-0.56681328252539342</c:v>
                </c:pt>
                <c:pt idx="664">
                  <c:v>1.6438703399073558</c:v>
                </c:pt>
                <c:pt idx="665">
                  <c:v>0.1232506746196856</c:v>
                </c:pt>
                <c:pt idx="666">
                  <c:v>-0.30434921819563188</c:v>
                </c:pt>
                <c:pt idx="667">
                  <c:v>0.37757280671660548</c:v>
                </c:pt>
                <c:pt idx="668">
                  <c:v>0.96864410577153981</c:v>
                </c:pt>
                <c:pt idx="669">
                  <c:v>-0.19177495196874728</c:v>
                </c:pt>
                <c:pt idx="670">
                  <c:v>0.11934770792045742</c:v>
                </c:pt>
                <c:pt idx="671">
                  <c:v>-0.47801949441590214</c:v>
                </c:pt>
                <c:pt idx="672">
                  <c:v>0.41669203205897226</c:v>
                </c:pt>
                <c:pt idx="673">
                  <c:v>-0.33934534381406994</c:v>
                </c:pt>
                <c:pt idx="674">
                  <c:v>0.40097067014013588</c:v>
                </c:pt>
                <c:pt idx="675">
                  <c:v>1.270516621794862</c:v>
                </c:pt>
                <c:pt idx="676">
                  <c:v>0.39401928379715595</c:v>
                </c:pt>
                <c:pt idx="677">
                  <c:v>6.1421088788426802E-2</c:v>
                </c:pt>
                <c:pt idx="678">
                  <c:v>-1.2413595142660441</c:v>
                </c:pt>
                <c:pt idx="679">
                  <c:v>0.12373814791939006</c:v>
                </c:pt>
                <c:pt idx="680">
                  <c:v>1.1329958761423979</c:v>
                </c:pt>
                <c:pt idx="681">
                  <c:v>1.4952567091476758</c:v>
                </c:pt>
                <c:pt idx="682">
                  <c:v>4.82735799665112</c:v>
                </c:pt>
                <c:pt idx="683">
                  <c:v>0.46078303472539522</c:v>
                </c:pt>
                <c:pt idx="684">
                  <c:v>-8.4984937116231327E-2</c:v>
                </c:pt>
                <c:pt idx="685">
                  <c:v>-0.38630032181733792</c:v>
                </c:pt>
                <c:pt idx="686">
                  <c:v>-1.8678080706611733</c:v>
                </c:pt>
                <c:pt idx="687">
                  <c:v>-1.3152040986024836</c:v>
                </c:pt>
                <c:pt idx="688">
                  <c:v>-0.18259811251606026</c:v>
                </c:pt>
                <c:pt idx="689">
                  <c:v>-9.3302138989606528E-2</c:v>
                </c:pt>
                <c:pt idx="690">
                  <c:v>-1.4865880487915877</c:v>
                </c:pt>
                <c:pt idx="691">
                  <c:v>-0.83027048391471581</c:v>
                </c:pt>
                <c:pt idx="692">
                  <c:v>-0.83400732192659999</c:v>
                </c:pt>
                <c:pt idx="693">
                  <c:v>-0.99338742787271239</c:v>
                </c:pt>
                <c:pt idx="694">
                  <c:v>0.91184955012177416</c:v>
                </c:pt>
                <c:pt idx="695">
                  <c:v>-1.1846298709183725</c:v>
                </c:pt>
                <c:pt idx="696">
                  <c:v>0.8954058483075259</c:v>
                </c:pt>
                <c:pt idx="697">
                  <c:v>5.5613254408883629E-2</c:v>
                </c:pt>
                <c:pt idx="698">
                  <c:v>0.13421198664011585</c:v>
                </c:pt>
                <c:pt idx="699">
                  <c:v>0.70109645988479252</c:v>
                </c:pt>
                <c:pt idx="700">
                  <c:v>-0.35170419194819225</c:v>
                </c:pt>
                <c:pt idx="701">
                  <c:v>-9.7504467197469816E-2</c:v>
                </c:pt>
                <c:pt idx="702">
                  <c:v>0.21080781034613175</c:v>
                </c:pt>
                <c:pt idx="703">
                  <c:v>-0.14253295413811667</c:v>
                </c:pt>
                <c:pt idx="704">
                  <c:v>-0.9476456189469169</c:v>
                </c:pt>
                <c:pt idx="705">
                  <c:v>2.1562953007203589</c:v>
                </c:pt>
                <c:pt idx="706">
                  <c:v>0.67193697841886868</c:v>
                </c:pt>
                <c:pt idx="707">
                  <c:v>0.43143096696007788</c:v>
                </c:pt>
                <c:pt idx="708">
                  <c:v>0.87019120509414027</c:v>
                </c:pt>
                <c:pt idx="709">
                  <c:v>-1.2625771627020235</c:v>
                </c:pt>
                <c:pt idx="710">
                  <c:v>-0.704830425317029</c:v>
                </c:pt>
                <c:pt idx="711">
                  <c:v>0.1049090485768457</c:v>
                </c:pt>
                <c:pt idx="712">
                  <c:v>-0.90133922388100385</c:v>
                </c:pt>
                <c:pt idx="713">
                  <c:v>-1.7967488949752284</c:v>
                </c:pt>
                <c:pt idx="714">
                  <c:v>-9.0907210770650795E-2</c:v>
                </c:pt>
                <c:pt idx="715">
                  <c:v>1.1119278221626527</c:v>
                </c:pt>
                <c:pt idx="716">
                  <c:v>1.1297219417725364</c:v>
                </c:pt>
                <c:pt idx="717">
                  <c:v>-0.14511262096651309</c:v>
                </c:pt>
                <c:pt idx="718">
                  <c:v>7.7068500950762717E-2</c:v>
                </c:pt>
                <c:pt idx="719">
                  <c:v>-0.39988478636358726</c:v>
                </c:pt>
                <c:pt idx="720">
                  <c:v>4.3381632126577641E-2</c:v>
                </c:pt>
                <c:pt idx="721">
                  <c:v>0.30313352050150844</c:v>
                </c:pt>
                <c:pt idx="722">
                  <c:v>-0.27783818032763885</c:v>
                </c:pt>
                <c:pt idx="723">
                  <c:v>0.40755473254938857</c:v>
                </c:pt>
                <c:pt idx="724">
                  <c:v>0.28216752703095072</c:v>
                </c:pt>
                <c:pt idx="725">
                  <c:v>0.30723869692791772</c:v>
                </c:pt>
                <c:pt idx="726">
                  <c:v>-0.24913756560883488</c:v>
                </c:pt>
                <c:pt idx="727">
                  <c:v>0.56796052301652311</c:v>
                </c:pt>
                <c:pt idx="728">
                  <c:v>-0.50814955306896903</c:v>
                </c:pt>
                <c:pt idx="729">
                  <c:v>0.23742552767915462</c:v>
                </c:pt>
                <c:pt idx="730">
                  <c:v>2.0920962116869632</c:v>
                </c:pt>
                <c:pt idx="731">
                  <c:v>-0.73157503205881302</c:v>
                </c:pt>
                <c:pt idx="732">
                  <c:v>2.423961495463387</c:v>
                </c:pt>
                <c:pt idx="733">
                  <c:v>2.858121446864216</c:v>
                </c:pt>
                <c:pt idx="734">
                  <c:v>0.98492891284360007</c:v>
                </c:pt>
                <c:pt idx="735">
                  <c:v>0.36529084259755057</c:v>
                </c:pt>
                <c:pt idx="736">
                  <c:v>-0.49548397022058727</c:v>
                </c:pt>
                <c:pt idx="737">
                  <c:v>0.23246223890987641</c:v>
                </c:pt>
                <c:pt idx="738">
                  <c:v>0.49701670192960762</c:v>
                </c:pt>
                <c:pt idx="739">
                  <c:v>0.27039596892014062</c:v>
                </c:pt>
                <c:pt idx="740">
                  <c:v>-1.3778846763781176</c:v>
                </c:pt>
                <c:pt idx="741">
                  <c:v>-1.0207728973150831</c:v>
                </c:pt>
                <c:pt idx="742">
                  <c:v>0.31932384096765787</c:v>
                </c:pt>
                <c:pt idx="743">
                  <c:v>-0.74286258282439677</c:v>
                </c:pt>
                <c:pt idx="744">
                  <c:v>0.16639140319844004</c:v>
                </c:pt>
                <c:pt idx="745">
                  <c:v>0.44370822101400487</c:v>
                </c:pt>
                <c:pt idx="746">
                  <c:v>-2.5008968733032244</c:v>
                </c:pt>
                <c:pt idx="747">
                  <c:v>-0.20577132444134599</c:v>
                </c:pt>
                <c:pt idx="748">
                  <c:v>-0.61895136018761621</c:v>
                </c:pt>
                <c:pt idx="749">
                  <c:v>-1.4598809776435002</c:v>
                </c:pt>
                <c:pt idx="750">
                  <c:v>-5.7562233858574674E-2</c:v>
                </c:pt>
                <c:pt idx="751">
                  <c:v>-0.2443024791226463</c:v>
                </c:pt>
                <c:pt idx="752">
                  <c:v>0.12059670524615693</c:v>
                </c:pt>
                <c:pt idx="753">
                  <c:v>0.71955625081911467</c:v>
                </c:pt>
                <c:pt idx="754">
                  <c:v>-0.19046306577551975</c:v>
                </c:pt>
                <c:pt idx="755">
                  <c:v>-1.4813927206073461</c:v>
                </c:pt>
                <c:pt idx="756">
                  <c:v>2.122392416242299E-2</c:v>
                </c:pt>
                <c:pt idx="757">
                  <c:v>0.44211561492898682</c:v>
                </c:pt>
                <c:pt idx="758">
                  <c:v>-7.9465749789938825E-2</c:v>
                </c:pt>
                <c:pt idx="759">
                  <c:v>-0.17554092288251774</c:v>
                </c:pt>
                <c:pt idx="760">
                  <c:v>-0.93667291121588092</c:v>
                </c:pt>
                <c:pt idx="761">
                  <c:v>0.24945910207199701</c:v>
                </c:pt>
                <c:pt idx="762">
                  <c:v>-0.70478776528271136</c:v>
                </c:pt>
                <c:pt idx="763">
                  <c:v>-0.30850017084784315</c:v>
                </c:pt>
                <c:pt idx="764">
                  <c:v>0.70157309256955536</c:v>
                </c:pt>
                <c:pt idx="765">
                  <c:v>0.30418779048256034</c:v>
                </c:pt>
                <c:pt idx="766">
                  <c:v>0.93517930585019782</c:v>
                </c:pt>
                <c:pt idx="767">
                  <c:v>-0.34058779982303239</c:v>
                </c:pt>
                <c:pt idx="768">
                  <c:v>-0.49503557819152738</c:v>
                </c:pt>
                <c:pt idx="769">
                  <c:v>-0.14745159613199535</c:v>
                </c:pt>
                <c:pt idx="770">
                  <c:v>0.66882402551921372</c:v>
                </c:pt>
                <c:pt idx="771">
                  <c:v>-0.40768615135844949</c:v>
                </c:pt>
                <c:pt idx="772">
                  <c:v>-0.56603673578033809</c:v>
                </c:pt>
                <c:pt idx="773">
                  <c:v>-0.35259716729532237</c:v>
                </c:pt>
                <c:pt idx="774">
                  <c:v>0.87657122112475294</c:v>
                </c:pt>
                <c:pt idx="775">
                  <c:v>-1.6335899855064422</c:v>
                </c:pt>
                <c:pt idx="776">
                  <c:v>4.2071216302390912E-3</c:v>
                </c:pt>
                <c:pt idx="777">
                  <c:v>-0.66907440608854241</c:v>
                </c:pt>
                <c:pt idx="778">
                  <c:v>0.62938909577430668</c:v>
                </c:pt>
                <c:pt idx="779">
                  <c:v>6.0390749365253155E-2</c:v>
                </c:pt>
                <c:pt idx="780">
                  <c:v>1.1900693623379441</c:v>
                </c:pt>
                <c:pt idx="781">
                  <c:v>0.70559090528590995</c:v>
                </c:pt>
                <c:pt idx="782">
                  <c:v>5.1158965259908324</c:v>
                </c:pt>
                <c:pt idx="783">
                  <c:v>-4.5367688325296536E-2</c:v>
                </c:pt>
                <c:pt idx="784">
                  <c:v>-0.81077165320350464</c:v>
                </c:pt>
                <c:pt idx="785">
                  <c:v>-0.41674598246684458</c:v>
                </c:pt>
                <c:pt idx="786">
                  <c:v>0.77468743297694231</c:v>
                </c:pt>
                <c:pt idx="787">
                  <c:v>0.83204317110948145</c:v>
                </c:pt>
                <c:pt idx="788">
                  <c:v>1.6342000870059308</c:v>
                </c:pt>
                <c:pt idx="789">
                  <c:v>-0.19294977231899368</c:v>
                </c:pt>
                <c:pt idx="790">
                  <c:v>3.8416018139886231E-2</c:v>
                </c:pt>
                <c:pt idx="791">
                  <c:v>0.69798051102720116</c:v>
                </c:pt>
                <c:pt idx="792">
                  <c:v>1.1228317198693496</c:v>
                </c:pt>
                <c:pt idx="793">
                  <c:v>-1.2216170221835847</c:v>
                </c:pt>
                <c:pt idx="794">
                  <c:v>-0.7671965579133857</c:v>
                </c:pt>
                <c:pt idx="795">
                  <c:v>-0.96192691744388603</c:v>
                </c:pt>
                <c:pt idx="796">
                  <c:v>1.9587422393514378</c:v>
                </c:pt>
                <c:pt idx="797">
                  <c:v>-0.81935732961033259</c:v>
                </c:pt>
                <c:pt idx="798">
                  <c:v>3.046105819935354E-2</c:v>
                </c:pt>
                <c:pt idx="799">
                  <c:v>-0.59586354460331081</c:v>
                </c:pt>
                <c:pt idx="800">
                  <c:v>-7.9559169199925908E-2</c:v>
                </c:pt>
                <c:pt idx="801">
                  <c:v>-0.15932173713619169</c:v>
                </c:pt>
                <c:pt idx="802">
                  <c:v>0.85948752976168974</c:v>
                </c:pt>
                <c:pt idx="803">
                  <c:v>-0.94443986277119207</c:v>
                </c:pt>
                <c:pt idx="804">
                  <c:v>-0.15352338078574704</c:v>
                </c:pt>
                <c:pt idx="805">
                  <c:v>-0.64197473393667714</c:v>
                </c:pt>
                <c:pt idx="806">
                  <c:v>-1.2401655228363675</c:v>
                </c:pt>
                <c:pt idx="807">
                  <c:v>0.81424642018580673</c:v>
                </c:pt>
                <c:pt idx="808">
                  <c:v>-1.7596364400143094</c:v>
                </c:pt>
                <c:pt idx="809">
                  <c:v>-1.4808364607038353</c:v>
                </c:pt>
                <c:pt idx="810">
                  <c:v>0.61661970230987628</c:v>
                </c:pt>
                <c:pt idx="811">
                  <c:v>0.28322851421293876</c:v>
                </c:pt>
                <c:pt idx="812">
                  <c:v>-0.68405104247728943</c:v>
                </c:pt>
                <c:pt idx="813">
                  <c:v>-0.57648712524201873</c:v>
                </c:pt>
                <c:pt idx="814">
                  <c:v>-0.41883680331983386</c:v>
                </c:pt>
                <c:pt idx="815">
                  <c:v>-0.2598324616050558</c:v>
                </c:pt>
                <c:pt idx="816">
                  <c:v>-0.16700407808978712</c:v>
                </c:pt>
                <c:pt idx="817">
                  <c:v>-0.17420053329400959</c:v>
                </c:pt>
                <c:pt idx="818">
                  <c:v>0.35487741467797357</c:v>
                </c:pt>
                <c:pt idx="819">
                  <c:v>0.87545555626476901</c:v>
                </c:pt>
                <c:pt idx="820">
                  <c:v>-0.93456994916043046</c:v>
                </c:pt>
                <c:pt idx="821">
                  <c:v>-0.40871627305756847</c:v>
                </c:pt>
                <c:pt idx="822">
                  <c:v>1.5585349453161941</c:v>
                </c:pt>
                <c:pt idx="823">
                  <c:v>3.9634496935853629E-2</c:v>
                </c:pt>
                <c:pt idx="824">
                  <c:v>2.2425421395177662E-2</c:v>
                </c:pt>
                <c:pt idx="825">
                  <c:v>0.21817835189460358</c:v>
                </c:pt>
                <c:pt idx="826">
                  <c:v>0.35606746325972732</c:v>
                </c:pt>
                <c:pt idx="827">
                  <c:v>-1.340778198054229</c:v>
                </c:pt>
                <c:pt idx="828">
                  <c:v>0.3282923570045661</c:v>
                </c:pt>
                <c:pt idx="829">
                  <c:v>-0.75283789738421647</c:v>
                </c:pt>
                <c:pt idx="830">
                  <c:v>-0.85286906831910558</c:v>
                </c:pt>
                <c:pt idx="831">
                  <c:v>-0.48545490050589929</c:v>
                </c:pt>
                <c:pt idx="832">
                  <c:v>-0.80020967463101667</c:v>
                </c:pt>
                <c:pt idx="833">
                  <c:v>0.49178283414603952</c:v>
                </c:pt>
                <c:pt idx="834">
                  <c:v>-0.70976709345985889</c:v>
                </c:pt>
                <c:pt idx="835">
                  <c:v>0.21903067502759718</c:v>
                </c:pt>
                <c:pt idx="836">
                  <c:v>-1.3567060238603175</c:v>
                </c:pt>
                <c:pt idx="837">
                  <c:v>-8.0854452960969284E-3</c:v>
                </c:pt>
                <c:pt idx="838">
                  <c:v>-0.33516289587285725</c:v>
                </c:pt>
                <c:pt idx="839">
                  <c:v>-1.132561449933807</c:v>
                </c:pt>
                <c:pt idx="840">
                  <c:v>-0.40185608806500556</c:v>
                </c:pt>
                <c:pt idx="841">
                  <c:v>1.4425275679352909</c:v>
                </c:pt>
                <c:pt idx="842">
                  <c:v>-0.19681750121361247</c:v>
                </c:pt>
                <c:pt idx="843">
                  <c:v>-0.24431420875622484</c:v>
                </c:pt>
                <c:pt idx="844">
                  <c:v>0.70769343413175256</c:v>
                </c:pt>
                <c:pt idx="845">
                  <c:v>1.0620964824915339E-2</c:v>
                </c:pt>
                <c:pt idx="846">
                  <c:v>-1.1618072126893575</c:v>
                </c:pt>
                <c:pt idx="847">
                  <c:v>0.37946139359850334</c:v>
                </c:pt>
                <c:pt idx="848">
                  <c:v>-0.25361495115758637</c:v>
                </c:pt>
                <c:pt idx="849">
                  <c:v>1.2399823151354197</c:v>
                </c:pt>
                <c:pt idx="850">
                  <c:v>0.32186519885642739</c:v>
                </c:pt>
                <c:pt idx="851">
                  <c:v>-0.43526343418797275</c:v>
                </c:pt>
                <c:pt idx="852">
                  <c:v>0.49781887848804834</c:v>
                </c:pt>
                <c:pt idx="853">
                  <c:v>-1.5294869933126069E-2</c:v>
                </c:pt>
                <c:pt idx="854">
                  <c:v>0.33262585050794985</c:v>
                </c:pt>
                <c:pt idx="855">
                  <c:v>-0.7285590325849236</c:v>
                </c:pt>
                <c:pt idx="856">
                  <c:v>0.22458096104911371</c:v>
                </c:pt>
                <c:pt idx="857">
                  <c:v>-3.6921577463194112E-2</c:v>
                </c:pt>
                <c:pt idx="858">
                  <c:v>0.14945209854486757</c:v>
                </c:pt>
                <c:pt idx="859">
                  <c:v>-0.40377972014785357</c:v>
                </c:pt>
                <c:pt idx="860">
                  <c:v>1.6402306442169188</c:v>
                </c:pt>
                <c:pt idx="861">
                  <c:v>-0.27383091908522994</c:v>
                </c:pt>
                <c:pt idx="862">
                  <c:v>0.63270410671752919</c:v>
                </c:pt>
                <c:pt idx="863">
                  <c:v>0.27564250525155293</c:v>
                </c:pt>
                <c:pt idx="864">
                  <c:v>-0.38409547631645402</c:v>
                </c:pt>
                <c:pt idx="865">
                  <c:v>-0.11963816146032175</c:v>
                </c:pt>
                <c:pt idx="866">
                  <c:v>0.29726606461112631</c:v>
                </c:pt>
                <c:pt idx="867">
                  <c:v>7.8999022193418506E-2</c:v>
                </c:pt>
                <c:pt idx="868">
                  <c:v>0.38600889346338074</c:v>
                </c:pt>
                <c:pt idx="869">
                  <c:v>-0.87119831184843011</c:v>
                </c:pt>
                <c:pt idx="870">
                  <c:v>-0.87208667931609041</c:v>
                </c:pt>
                <c:pt idx="871">
                  <c:v>0.45512547489610705</c:v>
                </c:pt>
                <c:pt idx="872">
                  <c:v>0.3388595400899066</c:v>
                </c:pt>
                <c:pt idx="873">
                  <c:v>-0.68152809100213541</c:v>
                </c:pt>
                <c:pt idx="874">
                  <c:v>-0.24805735485484309</c:v>
                </c:pt>
                <c:pt idx="875">
                  <c:v>0.40604326053945461</c:v>
                </c:pt>
                <c:pt idx="876">
                  <c:v>-0.78021813225660419</c:v>
                </c:pt>
                <c:pt idx="877">
                  <c:v>-0.75179666181298876</c:v>
                </c:pt>
                <c:pt idx="878">
                  <c:v>0.84977426308151505</c:v>
                </c:pt>
                <c:pt idx="879">
                  <c:v>-0.46759702972070843</c:v>
                </c:pt>
                <c:pt idx="880">
                  <c:v>1.0469120563745093</c:v>
                </c:pt>
                <c:pt idx="881">
                  <c:v>-0.39053698528664998</c:v>
                </c:pt>
                <c:pt idx="882">
                  <c:v>-0.10281271114752497</c:v>
                </c:pt>
                <c:pt idx="883">
                  <c:v>-1.292592840875614</c:v>
                </c:pt>
                <c:pt idx="884">
                  <c:v>6.6373532139045413E-2</c:v>
                </c:pt>
                <c:pt idx="885">
                  <c:v>0.22305510938204148</c:v>
                </c:pt>
                <c:pt idx="886">
                  <c:v>7.382689802980788E-2</c:v>
                </c:pt>
                <c:pt idx="887">
                  <c:v>-0.18448590793068689</c:v>
                </c:pt>
                <c:pt idx="888">
                  <c:v>-0.33012894932278497</c:v>
                </c:pt>
                <c:pt idx="889">
                  <c:v>-1.1241650176834583</c:v>
                </c:pt>
                <c:pt idx="890">
                  <c:v>0.76780630782626969</c:v>
                </c:pt>
                <c:pt idx="891">
                  <c:v>-1.0975514602846805</c:v>
                </c:pt>
                <c:pt idx="892">
                  <c:v>-0.9955257126568845</c:v>
                </c:pt>
                <c:pt idx="893">
                  <c:v>0.28849057385618238</c:v>
                </c:pt>
                <c:pt idx="894">
                  <c:v>-1.0029044060703076</c:v>
                </c:pt>
                <c:pt idx="895">
                  <c:v>0.21349847682131107</c:v>
                </c:pt>
                <c:pt idx="896">
                  <c:v>0.10033205476882599</c:v>
                </c:pt>
                <c:pt idx="897">
                  <c:v>-0.87393818926828359</c:v>
                </c:pt>
                <c:pt idx="898">
                  <c:v>-0.54970983185108135</c:v>
                </c:pt>
                <c:pt idx="899">
                  <c:v>-1.1995551188507019</c:v>
                </c:pt>
                <c:pt idx="900">
                  <c:v>0.23407895307556875</c:v>
                </c:pt>
                <c:pt idx="901">
                  <c:v>0.6050389897717261</c:v>
                </c:pt>
                <c:pt idx="902">
                  <c:v>-0.79087788536367121</c:v>
                </c:pt>
                <c:pt idx="903">
                  <c:v>1.276182777647876</c:v>
                </c:pt>
                <c:pt idx="904">
                  <c:v>-0.29996682671560071</c:v>
                </c:pt>
                <c:pt idx="905">
                  <c:v>-0.40324608495903025</c:v>
                </c:pt>
                <c:pt idx="906">
                  <c:v>0.49624575431049589</c:v>
                </c:pt>
                <c:pt idx="907">
                  <c:v>-0.95688447520932474</c:v>
                </c:pt>
                <c:pt idx="908">
                  <c:v>-0.80200036286838783</c:v>
                </c:pt>
                <c:pt idx="909">
                  <c:v>-0.1087625394288837</c:v>
                </c:pt>
                <c:pt idx="910">
                  <c:v>-0.48311549821493077</c:v>
                </c:pt>
                <c:pt idx="911">
                  <c:v>1.369280786638513</c:v>
                </c:pt>
                <c:pt idx="912">
                  <c:v>0.74128121043921891</c:v>
                </c:pt>
                <c:pt idx="913">
                  <c:v>0.83323434935357987</c:v>
                </c:pt>
                <c:pt idx="914">
                  <c:v>-0.78563335209048546</c:v>
                </c:pt>
                <c:pt idx="915">
                  <c:v>-1.2441277247307181</c:v>
                </c:pt>
                <c:pt idx="916">
                  <c:v>0.54173271046285787</c:v>
                </c:pt>
                <c:pt idx="917">
                  <c:v>-1.928820996895299</c:v>
                </c:pt>
                <c:pt idx="918">
                  <c:v>-0.76625728015464289</c:v>
                </c:pt>
                <c:pt idx="919">
                  <c:v>-0.58750296289897519</c:v>
                </c:pt>
                <c:pt idx="920">
                  <c:v>1.3383930410782419</c:v>
                </c:pt>
                <c:pt idx="921">
                  <c:v>0.10301578326484596</c:v>
                </c:pt>
                <c:pt idx="922">
                  <c:v>0.22548988714178259</c:v>
                </c:pt>
                <c:pt idx="923">
                  <c:v>-1.5415127893956619</c:v>
                </c:pt>
                <c:pt idx="924">
                  <c:v>-0.3033399004401669</c:v>
                </c:pt>
                <c:pt idx="925">
                  <c:v>-2.2190725911322811</c:v>
                </c:pt>
                <c:pt idx="926">
                  <c:v>0.2763358016923651</c:v>
                </c:pt>
                <c:pt idx="927">
                  <c:v>-0.32050145427803745</c:v>
                </c:pt>
                <c:pt idx="928">
                  <c:v>-0.28161144811859268</c:v>
                </c:pt>
                <c:pt idx="929">
                  <c:v>-0.12899130763652725</c:v>
                </c:pt>
                <c:pt idx="930">
                  <c:v>-3.2057265257536005</c:v>
                </c:pt>
                <c:pt idx="931">
                  <c:v>-4.37722448433331E-2</c:v>
                </c:pt>
                <c:pt idx="932">
                  <c:v>0.77759728788881788</c:v>
                </c:pt>
                <c:pt idx="933">
                  <c:v>3.1407453614397909E-2</c:v>
                </c:pt>
                <c:pt idx="934">
                  <c:v>-0.50046744014829614</c:v>
                </c:pt>
                <c:pt idx="935">
                  <c:v>8.0111268928685003E-2</c:v>
                </c:pt>
                <c:pt idx="936">
                  <c:v>1.3436445363584018</c:v>
                </c:pt>
                <c:pt idx="937">
                  <c:v>-0.12030372808320566</c:v>
                </c:pt>
                <c:pt idx="938">
                  <c:v>-0.30457221518956779</c:v>
                </c:pt>
                <c:pt idx="939">
                  <c:v>3.3844842682994734</c:v>
                </c:pt>
                <c:pt idx="940">
                  <c:v>-1.4644778077997966</c:v>
                </c:pt>
                <c:pt idx="941">
                  <c:v>-0.19591813681618717</c:v>
                </c:pt>
                <c:pt idx="942">
                  <c:v>1.6216508411140864</c:v>
                </c:pt>
                <c:pt idx="943">
                  <c:v>1.0778747188361382</c:v>
                </c:pt>
                <c:pt idx="944">
                  <c:v>-1.2612268251227967</c:v>
                </c:pt>
                <c:pt idx="945">
                  <c:v>-1.385945670157622</c:v>
                </c:pt>
                <c:pt idx="946">
                  <c:v>-0.37947375645480252</c:v>
                </c:pt>
                <c:pt idx="947">
                  <c:v>-0.82955257548103556</c:v>
                </c:pt>
                <c:pt idx="948">
                  <c:v>-0.25095233359351654</c:v>
                </c:pt>
                <c:pt idx="949">
                  <c:v>3.0865413280181881</c:v>
                </c:pt>
                <c:pt idx="950">
                  <c:v>-0.5310679845574815</c:v>
                </c:pt>
                <c:pt idx="951">
                  <c:v>-1.9719414150948795</c:v>
                </c:pt>
                <c:pt idx="952">
                  <c:v>-1.0240959927152331</c:v>
                </c:pt>
                <c:pt idx="953">
                  <c:v>-0.7357267381979653</c:v>
                </c:pt>
                <c:pt idx="954">
                  <c:v>-1.2854091741840004</c:v>
                </c:pt>
                <c:pt idx="955">
                  <c:v>-4.0171714366522795E-2</c:v>
                </c:pt>
                <c:pt idx="956">
                  <c:v>0.25624301653184123</c:v>
                </c:pt>
                <c:pt idx="957">
                  <c:v>2.8394297046324377</c:v>
                </c:pt>
                <c:pt idx="958">
                  <c:v>-0.53262383250400269</c:v>
                </c:pt>
                <c:pt idx="959">
                  <c:v>0.50122206117925494</c:v>
                </c:pt>
                <c:pt idx="960">
                  <c:v>0.8207181363287166</c:v>
                </c:pt>
                <c:pt idx="961">
                  <c:v>0.6698690354778799</c:v>
                </c:pt>
                <c:pt idx="962">
                  <c:v>1.6569548153347107</c:v>
                </c:pt>
                <c:pt idx="963">
                  <c:v>2.0197552722854168</c:v>
                </c:pt>
                <c:pt idx="964">
                  <c:v>-1.3986461866151987</c:v>
                </c:pt>
                <c:pt idx="965">
                  <c:v>-3.4102978220232741E-2</c:v>
                </c:pt>
                <c:pt idx="966">
                  <c:v>0.83701722836492609</c:v>
                </c:pt>
                <c:pt idx="967">
                  <c:v>6.7876116656953756E-2</c:v>
                </c:pt>
                <c:pt idx="968">
                  <c:v>-0.13344943197908166</c:v>
                </c:pt>
                <c:pt idx="969">
                  <c:v>0.38341124703278084</c:v>
                </c:pt>
                <c:pt idx="970">
                  <c:v>-2.3623869427799433</c:v>
                </c:pt>
                <c:pt idx="971">
                  <c:v>-0.53502264601247274</c:v>
                </c:pt>
                <c:pt idx="972">
                  <c:v>3.6095927674721469</c:v>
                </c:pt>
                <c:pt idx="973">
                  <c:v>1.6703283612225313</c:v>
                </c:pt>
                <c:pt idx="974">
                  <c:v>-1.5412762307281376</c:v>
                </c:pt>
                <c:pt idx="975">
                  <c:v>0.34583889891122876</c:v>
                </c:pt>
                <c:pt idx="976">
                  <c:v>0.30381098442292925</c:v>
                </c:pt>
                <c:pt idx="977">
                  <c:v>-1.0142925084804619</c:v>
                </c:pt>
                <c:pt idx="978">
                  <c:v>0.24002175877786167</c:v>
                </c:pt>
                <c:pt idx="979">
                  <c:v>-1.198821641245116</c:v>
                </c:pt>
                <c:pt idx="980">
                  <c:v>0.47977457463912065</c:v>
                </c:pt>
                <c:pt idx="981">
                  <c:v>0.21851862158446311</c:v>
                </c:pt>
                <c:pt idx="982">
                  <c:v>1.1612772368075773E-3</c:v>
                </c:pt>
                <c:pt idx="983">
                  <c:v>0.46474644902394702</c:v>
                </c:pt>
                <c:pt idx="984">
                  <c:v>0.24858671234397001</c:v>
                </c:pt>
                <c:pt idx="985">
                  <c:v>-1.2115907591528383</c:v>
                </c:pt>
                <c:pt idx="986">
                  <c:v>-0.65378615324664913</c:v>
                </c:pt>
                <c:pt idx="987">
                  <c:v>1.7076357805752236</c:v>
                </c:pt>
                <c:pt idx="988">
                  <c:v>-1.0485384067996473</c:v>
                </c:pt>
                <c:pt idx="989">
                  <c:v>0.2603572265164612</c:v>
                </c:pt>
                <c:pt idx="990">
                  <c:v>1.0853986859343783</c:v>
                </c:pt>
                <c:pt idx="991">
                  <c:v>-0.25931493478813888</c:v>
                </c:pt>
                <c:pt idx="992">
                  <c:v>0.52293445328249444</c:v>
                </c:pt>
                <c:pt idx="993">
                  <c:v>-0.83128399795367358</c:v>
                </c:pt>
                <c:pt idx="994">
                  <c:v>-3.4969451629790343E-3</c:v>
                </c:pt>
                <c:pt idx="995">
                  <c:v>-0.72455094781572926</c:v>
                </c:pt>
                <c:pt idx="996">
                  <c:v>-8.6711096976716667E-2</c:v>
                </c:pt>
                <c:pt idx="997">
                  <c:v>0.11209266059546331</c:v>
                </c:pt>
                <c:pt idx="998">
                  <c:v>-1.5982265067279735</c:v>
                </c:pt>
                <c:pt idx="999">
                  <c:v>-0.17418678559681894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5-D248-9BED-778FA34F7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247296"/>
        <c:axId val="1643326768"/>
      </c:scatterChart>
      <c:valAx>
        <c:axId val="1643247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326768"/>
        <c:crosses val="autoZero"/>
        <c:crossBetween val="midCat"/>
      </c:valAx>
      <c:valAx>
        <c:axId val="16433267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Studentized 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247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Residuals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Sheet1!$Z$3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Sheet1!$Y$4:$Y$1003</c:f>
              <c:numCache>
                <c:formatCode>General</c:formatCode>
                <c:ptCount val="1000"/>
                <c:pt idx="0">
                  <c:v>272.88403074622096</c:v>
                </c:pt>
                <c:pt idx="1">
                  <c:v>2014.9767699406943</c:v>
                </c:pt>
                <c:pt idx="2">
                  <c:v>1964.1047988586693</c:v>
                </c:pt>
                <c:pt idx="3">
                  <c:v>631.24139255481782</c:v>
                </c:pt>
                <c:pt idx="4">
                  <c:v>66.47516037517363</c:v>
                </c:pt>
                <c:pt idx="5">
                  <c:v>1014.6132225811589</c:v>
                </c:pt>
                <c:pt idx="6">
                  <c:v>1198.3426707274389</c:v>
                </c:pt>
                <c:pt idx="7">
                  <c:v>1458.9409661821499</c:v>
                </c:pt>
                <c:pt idx="8">
                  <c:v>1992.735994558976</c:v>
                </c:pt>
                <c:pt idx="9">
                  <c:v>1910.6213664021643</c:v>
                </c:pt>
                <c:pt idx="10">
                  <c:v>2092.4186181789787</c:v>
                </c:pt>
                <c:pt idx="11">
                  <c:v>2158.2694821604691</c:v>
                </c:pt>
                <c:pt idx="12">
                  <c:v>646.73025315897348</c:v>
                </c:pt>
                <c:pt idx="13">
                  <c:v>1325.2746867415717</c:v>
                </c:pt>
                <c:pt idx="14">
                  <c:v>1686.6744356172649</c:v>
                </c:pt>
                <c:pt idx="15">
                  <c:v>1001.3288011366317</c:v>
                </c:pt>
                <c:pt idx="16">
                  <c:v>881.18224157677196</c:v>
                </c:pt>
                <c:pt idx="17">
                  <c:v>1426.2192641149516</c:v>
                </c:pt>
                <c:pt idx="18">
                  <c:v>219.73828350402215</c:v>
                </c:pt>
                <c:pt idx="19">
                  <c:v>943.5465267431648</c:v>
                </c:pt>
                <c:pt idx="20">
                  <c:v>1287.0600439439752</c:v>
                </c:pt>
                <c:pt idx="21">
                  <c:v>1271.3905886813568</c:v>
                </c:pt>
                <c:pt idx="22">
                  <c:v>748.07475851793106</c:v>
                </c:pt>
                <c:pt idx="23">
                  <c:v>797.27916911107604</c:v>
                </c:pt>
                <c:pt idx="24">
                  <c:v>246.88924953904001</c:v>
                </c:pt>
                <c:pt idx="25">
                  <c:v>581.65719575244702</c:v>
                </c:pt>
                <c:pt idx="26">
                  <c:v>1780.918839563953</c:v>
                </c:pt>
                <c:pt idx="27">
                  <c:v>1923.3708800301974</c:v>
                </c:pt>
                <c:pt idx="28">
                  <c:v>2609.9012871280702</c:v>
                </c:pt>
                <c:pt idx="29">
                  <c:v>1766.9923282748546</c:v>
                </c:pt>
                <c:pt idx="30">
                  <c:v>1539.7617193083147</c:v>
                </c:pt>
                <c:pt idx="31">
                  <c:v>1478.6070215189707</c:v>
                </c:pt>
                <c:pt idx="32">
                  <c:v>621.44930990156831</c:v>
                </c:pt>
                <c:pt idx="33">
                  <c:v>1129.2008959761979</c:v>
                </c:pt>
                <c:pt idx="34">
                  <c:v>1209.6777228725487</c:v>
                </c:pt>
                <c:pt idx="35">
                  <c:v>167.09323134473124</c:v>
                </c:pt>
                <c:pt idx="36">
                  <c:v>1094.0448739704366</c:v>
                </c:pt>
                <c:pt idx="37">
                  <c:v>1419.8703549606605</c:v>
                </c:pt>
                <c:pt idx="38">
                  <c:v>723.91147124843951</c:v>
                </c:pt>
                <c:pt idx="39">
                  <c:v>565.13089190279015</c:v>
                </c:pt>
                <c:pt idx="40">
                  <c:v>1121.1434762472879</c:v>
                </c:pt>
                <c:pt idx="41">
                  <c:v>1616.3199273905173</c:v>
                </c:pt>
                <c:pt idx="42">
                  <c:v>2194.932151711414</c:v>
                </c:pt>
                <c:pt idx="43">
                  <c:v>1888.7562473329335</c:v>
                </c:pt>
                <c:pt idx="44">
                  <c:v>1294.6295415691764</c:v>
                </c:pt>
                <c:pt idx="45">
                  <c:v>95.009770062467908</c:v>
                </c:pt>
                <c:pt idx="46">
                  <c:v>1717.5663741245326</c:v>
                </c:pt>
                <c:pt idx="47">
                  <c:v>1806.9100927418781</c:v>
                </c:pt>
                <c:pt idx="48">
                  <c:v>869.73130363468204</c:v>
                </c:pt>
                <c:pt idx="49">
                  <c:v>877.35723992923522</c:v>
                </c:pt>
                <c:pt idx="50">
                  <c:v>231.91825694774315</c:v>
                </c:pt>
                <c:pt idx="51">
                  <c:v>1170.1161010498447</c:v>
                </c:pt>
                <c:pt idx="52">
                  <c:v>109.81084857343791</c:v>
                </c:pt>
                <c:pt idx="53">
                  <c:v>855.7872528684868</c:v>
                </c:pt>
                <c:pt idx="54">
                  <c:v>1937.6383460845468</c:v>
                </c:pt>
                <c:pt idx="55">
                  <c:v>567.85560049993569</c:v>
                </c:pt>
                <c:pt idx="56">
                  <c:v>847.9989982920456</c:v>
                </c:pt>
                <c:pt idx="57">
                  <c:v>1708.7065249740986</c:v>
                </c:pt>
                <c:pt idx="58">
                  <c:v>1590.9255502297151</c:v>
                </c:pt>
                <c:pt idx="59">
                  <c:v>596.51141904680117</c:v>
                </c:pt>
                <c:pt idx="60">
                  <c:v>271.48141913065734</c:v>
                </c:pt>
                <c:pt idx="61">
                  <c:v>140.56039884076046</c:v>
                </c:pt>
                <c:pt idx="62">
                  <c:v>906.93412402548233</c:v>
                </c:pt>
                <c:pt idx="63">
                  <c:v>2440.876523392998</c:v>
                </c:pt>
                <c:pt idx="64">
                  <c:v>2303.3828850059658</c:v>
                </c:pt>
                <c:pt idx="65">
                  <c:v>718.13023878436275</c:v>
                </c:pt>
                <c:pt idx="66">
                  <c:v>435.87255681258119</c:v>
                </c:pt>
                <c:pt idx="67">
                  <c:v>1957.3456548298136</c:v>
                </c:pt>
                <c:pt idx="68">
                  <c:v>1470.3170144444184</c:v>
                </c:pt>
                <c:pt idx="69">
                  <c:v>1999.9821887700436</c:v>
                </c:pt>
                <c:pt idx="70">
                  <c:v>1641.9137871338394</c:v>
                </c:pt>
                <c:pt idx="71">
                  <c:v>1233.0090421574123</c:v>
                </c:pt>
                <c:pt idx="72">
                  <c:v>1001.8539444322032</c:v>
                </c:pt>
                <c:pt idx="73">
                  <c:v>1132.558486461686</c:v>
                </c:pt>
                <c:pt idx="74">
                  <c:v>160.46003761966671</c:v>
                </c:pt>
                <c:pt idx="75">
                  <c:v>930.00056361644715</c:v>
                </c:pt>
                <c:pt idx="76">
                  <c:v>823.79915826940532</c:v>
                </c:pt>
                <c:pt idx="77">
                  <c:v>1546.448313676912</c:v>
                </c:pt>
                <c:pt idx="78">
                  <c:v>2087.521460878892</c:v>
                </c:pt>
                <c:pt idx="79">
                  <c:v>1513.4908654001226</c:v>
                </c:pt>
                <c:pt idx="80">
                  <c:v>1998.3182101061848</c:v>
                </c:pt>
                <c:pt idx="81">
                  <c:v>-53.154959658017162</c:v>
                </c:pt>
                <c:pt idx="82">
                  <c:v>807.55509895684895</c:v>
                </c:pt>
                <c:pt idx="83">
                  <c:v>1591.9962773960754</c:v>
                </c:pt>
                <c:pt idx="84">
                  <c:v>357.60406365226055</c:v>
                </c:pt>
                <c:pt idx="85">
                  <c:v>2977.7154114488503</c:v>
                </c:pt>
                <c:pt idx="86">
                  <c:v>1953.0637299626537</c:v>
                </c:pt>
                <c:pt idx="87">
                  <c:v>1927.3721807596967</c:v>
                </c:pt>
                <c:pt idx="88">
                  <c:v>1797.7198976067493</c:v>
                </c:pt>
                <c:pt idx="89">
                  <c:v>81.899727314573738</c:v>
                </c:pt>
                <c:pt idx="90">
                  <c:v>298.322916669785</c:v>
                </c:pt>
                <c:pt idx="91">
                  <c:v>866.69125849282796</c:v>
                </c:pt>
                <c:pt idx="92">
                  <c:v>1160.9552952591735</c:v>
                </c:pt>
                <c:pt idx="93">
                  <c:v>486.71649785692131</c:v>
                </c:pt>
                <c:pt idx="94">
                  <c:v>1321.5706380934571</c:v>
                </c:pt>
                <c:pt idx="95">
                  <c:v>198.82935425113232</c:v>
                </c:pt>
                <c:pt idx="96">
                  <c:v>1759.2183896559845</c:v>
                </c:pt>
                <c:pt idx="97">
                  <c:v>-62.097122989631487</c:v>
                </c:pt>
                <c:pt idx="98">
                  <c:v>1569.975381046353</c:v>
                </c:pt>
                <c:pt idx="99">
                  <c:v>2349.7098918730326</c:v>
                </c:pt>
                <c:pt idx="100">
                  <c:v>845.00525956445063</c:v>
                </c:pt>
                <c:pt idx="101">
                  <c:v>1070.2101376523046</c:v>
                </c:pt>
                <c:pt idx="102">
                  <c:v>2958.7019447588382</c:v>
                </c:pt>
                <c:pt idx="103">
                  <c:v>-44.59110992369807</c:v>
                </c:pt>
                <c:pt idx="104">
                  <c:v>881.22422926653303</c:v>
                </c:pt>
                <c:pt idx="105">
                  <c:v>829.72135048723703</c:v>
                </c:pt>
                <c:pt idx="106">
                  <c:v>3378.0753865282659</c:v>
                </c:pt>
                <c:pt idx="107">
                  <c:v>2751.7237792038159</c:v>
                </c:pt>
                <c:pt idx="108">
                  <c:v>1393.6206804328426</c:v>
                </c:pt>
                <c:pt idx="109">
                  <c:v>665.40739394145089</c:v>
                </c:pt>
                <c:pt idx="110">
                  <c:v>1766.1452408719219</c:v>
                </c:pt>
                <c:pt idx="111">
                  <c:v>1778.4020954658909</c:v>
                </c:pt>
                <c:pt idx="112">
                  <c:v>555.22729573147376</c:v>
                </c:pt>
                <c:pt idx="113">
                  <c:v>217.23728384972134</c:v>
                </c:pt>
                <c:pt idx="114">
                  <c:v>1601.5786902261602</c:v>
                </c:pt>
                <c:pt idx="115">
                  <c:v>2774.755394513712</c:v>
                </c:pt>
                <c:pt idx="116">
                  <c:v>1635.0459065200666</c:v>
                </c:pt>
                <c:pt idx="117">
                  <c:v>2223.8963353075469</c:v>
                </c:pt>
                <c:pt idx="118">
                  <c:v>1776.5137963117036</c:v>
                </c:pt>
                <c:pt idx="119">
                  <c:v>1103.2002448244959</c:v>
                </c:pt>
                <c:pt idx="120">
                  <c:v>208.655157738828</c:v>
                </c:pt>
                <c:pt idx="121">
                  <c:v>1826.2559357802338</c:v>
                </c:pt>
                <c:pt idx="122">
                  <c:v>1461.0192553504139</c:v>
                </c:pt>
                <c:pt idx="123">
                  <c:v>2011.988720104182</c:v>
                </c:pt>
                <c:pt idx="124">
                  <c:v>916.50583574759526</c:v>
                </c:pt>
                <c:pt idx="125">
                  <c:v>2300.3407429392073</c:v>
                </c:pt>
                <c:pt idx="126">
                  <c:v>1092.4954326565974</c:v>
                </c:pt>
                <c:pt idx="127">
                  <c:v>1688.0883521139613</c:v>
                </c:pt>
                <c:pt idx="128">
                  <c:v>1338.8906675957353</c:v>
                </c:pt>
                <c:pt idx="129">
                  <c:v>1874.2264335174982</c:v>
                </c:pt>
                <c:pt idx="130">
                  <c:v>1221.4991994557586</c:v>
                </c:pt>
                <c:pt idx="131">
                  <c:v>-86.278686635697341</c:v>
                </c:pt>
                <c:pt idx="132">
                  <c:v>904.04523816621418</c:v>
                </c:pt>
                <c:pt idx="133">
                  <c:v>790.58380179415872</c:v>
                </c:pt>
                <c:pt idx="134">
                  <c:v>2096.6855355018538</c:v>
                </c:pt>
                <c:pt idx="135">
                  <c:v>796.74445320783298</c:v>
                </c:pt>
                <c:pt idx="136">
                  <c:v>1746.6620121404871</c:v>
                </c:pt>
                <c:pt idx="137">
                  <c:v>952.2877681462578</c:v>
                </c:pt>
                <c:pt idx="138">
                  <c:v>1737.9764725072682</c:v>
                </c:pt>
                <c:pt idx="139">
                  <c:v>584.02964208504613</c:v>
                </c:pt>
                <c:pt idx="140">
                  <c:v>-61.737085768910447</c:v>
                </c:pt>
                <c:pt idx="141">
                  <c:v>964.18884592439781</c:v>
                </c:pt>
                <c:pt idx="142">
                  <c:v>1646.0198606924355</c:v>
                </c:pt>
                <c:pt idx="143">
                  <c:v>1667.9064687979544</c:v>
                </c:pt>
                <c:pt idx="144">
                  <c:v>1356.0380719271377</c:v>
                </c:pt>
                <c:pt idx="145">
                  <c:v>1659.281674270399</c:v>
                </c:pt>
                <c:pt idx="146">
                  <c:v>1669.6429971220718</c:v>
                </c:pt>
                <c:pt idx="147">
                  <c:v>-111.3392589619661</c:v>
                </c:pt>
                <c:pt idx="148">
                  <c:v>-298.86494443678231</c:v>
                </c:pt>
                <c:pt idx="149">
                  <c:v>460.48479781410862</c:v>
                </c:pt>
                <c:pt idx="150">
                  <c:v>1505.3667659554749</c:v>
                </c:pt>
                <c:pt idx="151">
                  <c:v>1320.8671115565101</c:v>
                </c:pt>
                <c:pt idx="152">
                  <c:v>1120.6607575550656</c:v>
                </c:pt>
                <c:pt idx="153">
                  <c:v>1177.7406088582081</c:v>
                </c:pt>
                <c:pt idx="154">
                  <c:v>-540.41538583400006</c:v>
                </c:pt>
                <c:pt idx="155">
                  <c:v>2370.2247630848656</c:v>
                </c:pt>
                <c:pt idx="156">
                  <c:v>1773.3039470578651</c:v>
                </c:pt>
                <c:pt idx="157">
                  <c:v>1066.2182322784206</c:v>
                </c:pt>
                <c:pt idx="158">
                  <c:v>733.570371009788</c:v>
                </c:pt>
                <c:pt idx="159">
                  <c:v>-195.62417305421314</c:v>
                </c:pt>
                <c:pt idx="160">
                  <c:v>2146.0309731224929</c:v>
                </c:pt>
                <c:pt idx="161">
                  <c:v>1774.0573054201654</c:v>
                </c:pt>
                <c:pt idx="162">
                  <c:v>2168.3433174516799</c:v>
                </c:pt>
                <c:pt idx="163">
                  <c:v>865.14071373236584</c:v>
                </c:pt>
                <c:pt idx="164">
                  <c:v>1591.0767095123012</c:v>
                </c:pt>
                <c:pt idx="165">
                  <c:v>998.24758524372373</c:v>
                </c:pt>
                <c:pt idx="166">
                  <c:v>1555.4153609477532</c:v>
                </c:pt>
                <c:pt idx="167">
                  <c:v>444.27556278262142</c:v>
                </c:pt>
                <c:pt idx="168">
                  <c:v>373.72247264691481</c:v>
                </c:pt>
                <c:pt idx="169">
                  <c:v>1742.3394588903388</c:v>
                </c:pt>
                <c:pt idx="170">
                  <c:v>555.07947446059575</c:v>
                </c:pt>
                <c:pt idx="171">
                  <c:v>2223.1056207313645</c:v>
                </c:pt>
                <c:pt idx="172">
                  <c:v>2152.9965431958999</c:v>
                </c:pt>
                <c:pt idx="173">
                  <c:v>1597.7625669814211</c:v>
                </c:pt>
                <c:pt idx="174">
                  <c:v>456.11204691011613</c:v>
                </c:pt>
                <c:pt idx="175">
                  <c:v>1032.2266095884202</c:v>
                </c:pt>
                <c:pt idx="176">
                  <c:v>468.93411019840806</c:v>
                </c:pt>
                <c:pt idx="177">
                  <c:v>851.90007762909681</c:v>
                </c:pt>
                <c:pt idx="178">
                  <c:v>915.44814193444768</c:v>
                </c:pt>
                <c:pt idx="179">
                  <c:v>2131.0442360874345</c:v>
                </c:pt>
                <c:pt idx="180">
                  <c:v>379.05567567781901</c:v>
                </c:pt>
                <c:pt idx="181">
                  <c:v>1040.085504299602</c:v>
                </c:pt>
                <c:pt idx="182">
                  <c:v>204.37323287166856</c:v>
                </c:pt>
                <c:pt idx="183">
                  <c:v>-478.70578885748233</c:v>
                </c:pt>
                <c:pt idx="184">
                  <c:v>1958.4352699202309</c:v>
                </c:pt>
                <c:pt idx="185">
                  <c:v>2241.1987134587075</c:v>
                </c:pt>
                <c:pt idx="186">
                  <c:v>2100.71152825733</c:v>
                </c:pt>
                <c:pt idx="187">
                  <c:v>671.99112500646902</c:v>
                </c:pt>
                <c:pt idx="188">
                  <c:v>781.35569126229257</c:v>
                </c:pt>
                <c:pt idx="189">
                  <c:v>478.77646159059901</c:v>
                </c:pt>
                <c:pt idx="190">
                  <c:v>2369.3776756819325</c:v>
                </c:pt>
                <c:pt idx="191">
                  <c:v>2453.3385494605695</c:v>
                </c:pt>
                <c:pt idx="192">
                  <c:v>2629.9847440849644</c:v>
                </c:pt>
                <c:pt idx="193">
                  <c:v>1197.4025919020055</c:v>
                </c:pt>
                <c:pt idx="194">
                  <c:v>1589.4784298513898</c:v>
                </c:pt>
                <c:pt idx="195">
                  <c:v>1004.2852955243654</c:v>
                </c:pt>
                <c:pt idx="196">
                  <c:v>272.00755399883093</c:v>
                </c:pt>
                <c:pt idx="197">
                  <c:v>266.28676474884884</c:v>
                </c:pt>
                <c:pt idx="198">
                  <c:v>1680.2936051857041</c:v>
                </c:pt>
                <c:pt idx="199">
                  <c:v>299.72552828534828</c:v>
                </c:pt>
                <c:pt idx="200">
                  <c:v>1223.3640891883283</c:v>
                </c:pt>
                <c:pt idx="201">
                  <c:v>1837.732382687007</c:v>
                </c:pt>
                <c:pt idx="202">
                  <c:v>774.97479165131426</c:v>
                </c:pt>
                <c:pt idx="203">
                  <c:v>481.2609133404049</c:v>
                </c:pt>
                <c:pt idx="204">
                  <c:v>2323.9860503218188</c:v>
                </c:pt>
                <c:pt idx="205">
                  <c:v>207.5612111584216</c:v>
                </c:pt>
                <c:pt idx="206">
                  <c:v>1423.2549947710434</c:v>
                </c:pt>
                <c:pt idx="207">
                  <c:v>816.20724279518822</c:v>
                </c:pt>
                <c:pt idx="208">
                  <c:v>1526.3897406592453</c:v>
                </c:pt>
                <c:pt idx="209">
                  <c:v>1318.6134521190108</c:v>
                </c:pt>
                <c:pt idx="210">
                  <c:v>731.49498484532296</c:v>
                </c:pt>
                <c:pt idx="211">
                  <c:v>1994.1189013117746</c:v>
                </c:pt>
                <c:pt idx="212">
                  <c:v>2001.2035833198497</c:v>
                </c:pt>
                <c:pt idx="213">
                  <c:v>349.40025113866267</c:v>
                </c:pt>
                <c:pt idx="214">
                  <c:v>1110.0226251029044</c:v>
                </c:pt>
                <c:pt idx="215">
                  <c:v>1485.0299088197103</c:v>
                </c:pt>
                <c:pt idx="216">
                  <c:v>382.70409173547733</c:v>
                </c:pt>
                <c:pt idx="217">
                  <c:v>584.94810652219735</c:v>
                </c:pt>
                <c:pt idx="218">
                  <c:v>2395.3736295151552</c:v>
                </c:pt>
                <c:pt idx="219">
                  <c:v>1031.070791307729</c:v>
                </c:pt>
                <c:pt idx="220">
                  <c:v>1306.4327417758122</c:v>
                </c:pt>
                <c:pt idx="221">
                  <c:v>1169.9695732431378</c:v>
                </c:pt>
                <c:pt idx="222">
                  <c:v>1833.5943845143242</c:v>
                </c:pt>
                <c:pt idx="223">
                  <c:v>843.11696041026403</c:v>
                </c:pt>
                <c:pt idx="224">
                  <c:v>1526.3366400016014</c:v>
                </c:pt>
                <c:pt idx="225">
                  <c:v>690.80429217525398</c:v>
                </c:pt>
                <c:pt idx="226">
                  <c:v>1376.9804661543251</c:v>
                </c:pt>
                <c:pt idx="227">
                  <c:v>1799.1950588825716</c:v>
                </c:pt>
                <c:pt idx="228">
                  <c:v>842.96044623029547</c:v>
                </c:pt>
                <c:pt idx="229">
                  <c:v>3082.1742393695167</c:v>
                </c:pt>
                <c:pt idx="230">
                  <c:v>1265.3595940360069</c:v>
                </c:pt>
                <c:pt idx="231">
                  <c:v>346.72376934110611</c:v>
                </c:pt>
                <c:pt idx="232">
                  <c:v>1623.8594791065682</c:v>
                </c:pt>
                <c:pt idx="233">
                  <c:v>1549.2799612074771</c:v>
                </c:pt>
                <c:pt idx="234">
                  <c:v>950.63954478597202</c:v>
                </c:pt>
                <c:pt idx="235">
                  <c:v>1397.9403306791914</c:v>
                </c:pt>
                <c:pt idx="236">
                  <c:v>1741.8354949751406</c:v>
                </c:pt>
                <c:pt idx="237">
                  <c:v>1637.8885978390958</c:v>
                </c:pt>
                <c:pt idx="238">
                  <c:v>552.57847480629471</c:v>
                </c:pt>
                <c:pt idx="239">
                  <c:v>2508.7563443908621</c:v>
                </c:pt>
                <c:pt idx="240">
                  <c:v>953.5005816609937</c:v>
                </c:pt>
                <c:pt idx="241">
                  <c:v>2487.0940567756711</c:v>
                </c:pt>
                <c:pt idx="242">
                  <c:v>2410.9030493228811</c:v>
                </c:pt>
                <c:pt idx="243">
                  <c:v>973.91919189938199</c:v>
                </c:pt>
                <c:pt idx="244">
                  <c:v>1502.4706048134942</c:v>
                </c:pt>
                <c:pt idx="245">
                  <c:v>1807.8565980765256</c:v>
                </c:pt>
                <c:pt idx="246">
                  <c:v>1467.7073473846192</c:v>
                </c:pt>
                <c:pt idx="247">
                  <c:v>930.43487896950614</c:v>
                </c:pt>
                <c:pt idx="248">
                  <c:v>1699.1261521776864</c:v>
                </c:pt>
                <c:pt idx="249">
                  <c:v>506.93671809960068</c:v>
                </c:pt>
                <c:pt idx="250">
                  <c:v>-560.06236133351331</c:v>
                </c:pt>
                <c:pt idx="251">
                  <c:v>1101.8579664546858</c:v>
                </c:pt>
                <c:pt idx="252">
                  <c:v>1182.9095118931575</c:v>
                </c:pt>
                <c:pt idx="253">
                  <c:v>1511.0997716199627</c:v>
                </c:pt>
                <c:pt idx="254">
                  <c:v>2378.9475470579455</c:v>
                </c:pt>
                <c:pt idx="255">
                  <c:v>1124.179191804832</c:v>
                </c:pt>
                <c:pt idx="256">
                  <c:v>715.29272320497944</c:v>
                </c:pt>
                <c:pt idx="257">
                  <c:v>431.94622770781183</c:v>
                </c:pt>
                <c:pt idx="258">
                  <c:v>1597.9668269216511</c:v>
                </c:pt>
                <c:pt idx="259">
                  <c:v>-94.211559493327911</c:v>
                </c:pt>
                <c:pt idx="260">
                  <c:v>1390.3060583499062</c:v>
                </c:pt>
                <c:pt idx="261">
                  <c:v>1892.6938794231332</c:v>
                </c:pt>
                <c:pt idx="262">
                  <c:v>1320.5796239960478</c:v>
                </c:pt>
                <c:pt idx="263">
                  <c:v>1477.283019525735</c:v>
                </c:pt>
                <c:pt idx="264">
                  <c:v>847.91261371354335</c:v>
                </c:pt>
                <c:pt idx="265">
                  <c:v>538.43845410318295</c:v>
                </c:pt>
                <c:pt idx="266">
                  <c:v>645.68687530339776</c:v>
                </c:pt>
                <c:pt idx="267">
                  <c:v>956.28363393914469</c:v>
                </c:pt>
                <c:pt idx="268">
                  <c:v>377.17848949151511</c:v>
                </c:pt>
                <c:pt idx="269">
                  <c:v>524.56251153891571</c:v>
                </c:pt>
                <c:pt idx="270">
                  <c:v>1833.8661276310245</c:v>
                </c:pt>
                <c:pt idx="271">
                  <c:v>-4.2185876227191557</c:v>
                </c:pt>
                <c:pt idx="272">
                  <c:v>559.46976484168545</c:v>
                </c:pt>
                <c:pt idx="273">
                  <c:v>1427.1276621396114</c:v>
                </c:pt>
                <c:pt idx="274">
                  <c:v>1143.9938744914264</c:v>
                </c:pt>
                <c:pt idx="275">
                  <c:v>-57.815198122472054</c:v>
                </c:pt>
                <c:pt idx="276">
                  <c:v>1374.3911723960041</c:v>
                </c:pt>
                <c:pt idx="277">
                  <c:v>1955.0480981770356</c:v>
                </c:pt>
                <c:pt idx="278">
                  <c:v>850.27808665499902</c:v>
                </c:pt>
                <c:pt idx="279">
                  <c:v>864.59722488080206</c:v>
                </c:pt>
                <c:pt idx="280">
                  <c:v>1172.7623900422111</c:v>
                </c:pt>
                <c:pt idx="281">
                  <c:v>329.43522610818917</c:v>
                </c:pt>
                <c:pt idx="282">
                  <c:v>204.96475399140917</c:v>
                </c:pt>
                <c:pt idx="283">
                  <c:v>-125.33244996680207</c:v>
                </c:pt>
                <c:pt idx="284">
                  <c:v>1000.7668612745988</c:v>
                </c:pt>
                <c:pt idx="285">
                  <c:v>-32.051099259256034</c:v>
                </c:pt>
                <c:pt idx="286">
                  <c:v>2168.4316115556999</c:v>
                </c:pt>
                <c:pt idx="287">
                  <c:v>1774.3813457337765</c:v>
                </c:pt>
                <c:pt idx="288">
                  <c:v>356.38156565583159</c:v>
                </c:pt>
                <c:pt idx="289">
                  <c:v>-304.2785412635377</c:v>
                </c:pt>
                <c:pt idx="290">
                  <c:v>788.33700577946183</c:v>
                </c:pt>
                <c:pt idx="291">
                  <c:v>1017.3862653380497</c:v>
                </c:pt>
                <c:pt idx="292">
                  <c:v>2291.8716138181226</c:v>
                </c:pt>
                <c:pt idx="293">
                  <c:v>603.26094777338221</c:v>
                </c:pt>
                <c:pt idx="294">
                  <c:v>1463.8062680475673</c:v>
                </c:pt>
                <c:pt idx="295">
                  <c:v>1090.3544702230176</c:v>
                </c:pt>
                <c:pt idx="296">
                  <c:v>1576.6056059250161</c:v>
                </c:pt>
                <c:pt idx="297">
                  <c:v>1612.8906987781434</c:v>
                </c:pt>
                <c:pt idx="298">
                  <c:v>554.82527082099182</c:v>
                </c:pt>
                <c:pt idx="299">
                  <c:v>1152.011703441369</c:v>
                </c:pt>
                <c:pt idx="300">
                  <c:v>568.08528674745799</c:v>
                </c:pt>
                <c:pt idx="301">
                  <c:v>1705.9430975194828</c:v>
                </c:pt>
                <c:pt idx="302">
                  <c:v>2121.148414872293</c:v>
                </c:pt>
                <c:pt idx="303">
                  <c:v>1010.7987088760483</c:v>
                </c:pt>
                <c:pt idx="304">
                  <c:v>2592.2538793004728</c:v>
                </c:pt>
                <c:pt idx="305">
                  <c:v>528.86018084983675</c:v>
                </c:pt>
                <c:pt idx="306">
                  <c:v>1594.4638812554965</c:v>
                </c:pt>
                <c:pt idx="307">
                  <c:v>1162.5615417895096</c:v>
                </c:pt>
                <c:pt idx="308">
                  <c:v>1033.8818844833768</c:v>
                </c:pt>
                <c:pt idx="309">
                  <c:v>105.97835847764253</c:v>
                </c:pt>
                <c:pt idx="310">
                  <c:v>782.78201419104244</c:v>
                </c:pt>
                <c:pt idx="311">
                  <c:v>3210.1855635850798</c:v>
                </c:pt>
                <c:pt idx="312">
                  <c:v>1345.3124514498518</c:v>
                </c:pt>
                <c:pt idx="313">
                  <c:v>617.23659668295932</c:v>
                </c:pt>
                <c:pt idx="314">
                  <c:v>1561.1713436441119</c:v>
                </c:pt>
                <c:pt idx="315">
                  <c:v>2024.4117842196233</c:v>
                </c:pt>
                <c:pt idx="316">
                  <c:v>566.70818409657818</c:v>
                </c:pt>
                <c:pt idx="317">
                  <c:v>1341.2857217948983</c:v>
                </c:pt>
                <c:pt idx="318">
                  <c:v>1306.9326333979864</c:v>
                </c:pt>
                <c:pt idx="319">
                  <c:v>919.29575144854834</c:v>
                </c:pt>
                <c:pt idx="320">
                  <c:v>1886.0797655353772</c:v>
                </c:pt>
                <c:pt idx="321">
                  <c:v>195.84531086504177</c:v>
                </c:pt>
                <c:pt idx="322">
                  <c:v>2218.5430717265444</c:v>
                </c:pt>
                <c:pt idx="323">
                  <c:v>-222.56193156678574</c:v>
                </c:pt>
                <c:pt idx="324">
                  <c:v>419.02900689269751</c:v>
                </c:pt>
                <c:pt idx="325">
                  <c:v>934.5028594147434</c:v>
                </c:pt>
                <c:pt idx="326">
                  <c:v>577.01523366456649</c:v>
                </c:pt>
                <c:pt idx="327">
                  <c:v>772.28064502466668</c:v>
                </c:pt>
                <c:pt idx="328">
                  <c:v>2427.5436986093077</c:v>
                </c:pt>
                <c:pt idx="329">
                  <c:v>1189.0430021079162</c:v>
                </c:pt>
                <c:pt idx="330">
                  <c:v>3.7379965480978399</c:v>
                </c:pt>
                <c:pt idx="331">
                  <c:v>1822.4650215142883</c:v>
                </c:pt>
                <c:pt idx="332">
                  <c:v>764.78641901008427</c:v>
                </c:pt>
                <c:pt idx="333">
                  <c:v>1165.8484921402571</c:v>
                </c:pt>
                <c:pt idx="334">
                  <c:v>524.71367082150141</c:v>
                </c:pt>
                <c:pt idx="335">
                  <c:v>2373.5156738546157</c:v>
                </c:pt>
                <c:pt idx="336">
                  <c:v>121.2382671155919</c:v>
                </c:pt>
                <c:pt idx="337">
                  <c:v>1307.7869500522127</c:v>
                </c:pt>
                <c:pt idx="338">
                  <c:v>1494.8374359308318</c:v>
                </c:pt>
                <c:pt idx="339">
                  <c:v>1182.917286849332</c:v>
                </c:pt>
                <c:pt idx="340">
                  <c:v>853.53571350389052</c:v>
                </c:pt>
                <c:pt idx="341">
                  <c:v>322.5044803158508</c:v>
                </c:pt>
                <c:pt idx="342">
                  <c:v>957.68364444247732</c:v>
                </c:pt>
                <c:pt idx="343">
                  <c:v>1302.187369661802</c:v>
                </c:pt>
                <c:pt idx="344">
                  <c:v>1532.5514528249387</c:v>
                </c:pt>
                <c:pt idx="345">
                  <c:v>1379.7601804207682</c:v>
                </c:pt>
                <c:pt idx="346">
                  <c:v>2227.9152208269079</c:v>
                </c:pt>
                <c:pt idx="347">
                  <c:v>1391.9672031893836</c:v>
                </c:pt>
                <c:pt idx="348">
                  <c:v>658.96332726033802</c:v>
                </c:pt>
                <c:pt idx="349">
                  <c:v>1489.6765023834694</c:v>
                </c:pt>
                <c:pt idx="350">
                  <c:v>959.00240341235121</c:v>
                </c:pt>
                <c:pt idx="351">
                  <c:v>221.87924593760198</c:v>
                </c:pt>
                <c:pt idx="352">
                  <c:v>2800.0711620521865</c:v>
                </c:pt>
                <c:pt idx="353">
                  <c:v>956.93832212901975</c:v>
                </c:pt>
                <c:pt idx="354">
                  <c:v>936.4593786448786</c:v>
                </c:pt>
                <c:pt idx="355">
                  <c:v>1816.3227583512094</c:v>
                </c:pt>
                <c:pt idx="356">
                  <c:v>2764.4256271108184</c:v>
                </c:pt>
                <c:pt idx="357">
                  <c:v>1546.4176308682845</c:v>
                </c:pt>
                <c:pt idx="358">
                  <c:v>1729.9649900273098</c:v>
                </c:pt>
                <c:pt idx="359">
                  <c:v>1621.1025473405839</c:v>
                </c:pt>
                <c:pt idx="360">
                  <c:v>2608.0305274509801</c:v>
                </c:pt>
                <c:pt idx="361">
                  <c:v>661.76755891886251</c:v>
                </c:pt>
                <c:pt idx="362">
                  <c:v>1172.0201446477931</c:v>
                </c:pt>
                <c:pt idx="363">
                  <c:v>731.48831333577118</c:v>
                </c:pt>
                <c:pt idx="364">
                  <c:v>1801.5762089840728</c:v>
                </c:pt>
                <c:pt idx="365">
                  <c:v>2429.5407343484108</c:v>
                </c:pt>
                <c:pt idx="366">
                  <c:v>809.4616744876098</c:v>
                </c:pt>
                <c:pt idx="367">
                  <c:v>1614.3380110697185</c:v>
                </c:pt>
                <c:pt idx="368">
                  <c:v>1921.5016607133184</c:v>
                </c:pt>
                <c:pt idx="369">
                  <c:v>176.55899761170593</c:v>
                </c:pt>
                <c:pt idx="370">
                  <c:v>1565.6543023138145</c:v>
                </c:pt>
                <c:pt idx="371">
                  <c:v>1468.047498689137</c:v>
                </c:pt>
                <c:pt idx="372">
                  <c:v>1908.2958488911186</c:v>
                </c:pt>
                <c:pt idx="373">
                  <c:v>23.541374353558979</c:v>
                </c:pt>
                <c:pt idx="374">
                  <c:v>1086.4135027392711</c:v>
                </c:pt>
                <c:pt idx="375">
                  <c:v>-495.8334883261204</c:v>
                </c:pt>
                <c:pt idx="376">
                  <c:v>1895.2577442560005</c:v>
                </c:pt>
                <c:pt idx="377">
                  <c:v>421.58570831687251</c:v>
                </c:pt>
                <c:pt idx="378">
                  <c:v>2717.6679428882894</c:v>
                </c:pt>
                <c:pt idx="379">
                  <c:v>1765.808984143805</c:v>
                </c:pt>
                <c:pt idx="380">
                  <c:v>1003.6794584470533</c:v>
                </c:pt>
                <c:pt idx="381">
                  <c:v>1899.0694668313326</c:v>
                </c:pt>
                <c:pt idx="382">
                  <c:v>1857.7767516211234</c:v>
                </c:pt>
                <c:pt idx="383">
                  <c:v>610.20100888210618</c:v>
                </c:pt>
                <c:pt idx="384">
                  <c:v>1698.289200366662</c:v>
                </c:pt>
                <c:pt idx="385">
                  <c:v>589.4826946687499</c:v>
                </c:pt>
                <c:pt idx="386">
                  <c:v>364.42897586348164</c:v>
                </c:pt>
                <c:pt idx="387">
                  <c:v>2215.084453769713</c:v>
                </c:pt>
                <c:pt idx="388">
                  <c:v>1670.0180418870764</c:v>
                </c:pt>
                <c:pt idx="389">
                  <c:v>739.47318340442257</c:v>
                </c:pt>
                <c:pt idx="390">
                  <c:v>476.6354991570193</c:v>
                </c:pt>
                <c:pt idx="391">
                  <c:v>1030.645177817893</c:v>
                </c:pt>
                <c:pt idx="392">
                  <c:v>962.69540827200126</c:v>
                </c:pt>
                <c:pt idx="393">
                  <c:v>171.34033193082138</c:v>
                </c:pt>
                <c:pt idx="394">
                  <c:v>2501.3424429927131</c:v>
                </c:pt>
                <c:pt idx="395">
                  <c:v>1396.2594349455298</c:v>
                </c:pt>
                <c:pt idx="396">
                  <c:v>1637.6318622666799</c:v>
                </c:pt>
                <c:pt idx="397">
                  <c:v>1241.680890858516</c:v>
                </c:pt>
                <c:pt idx="398">
                  <c:v>973.45078916473085</c:v>
                </c:pt>
                <c:pt idx="399">
                  <c:v>68.861622679455081</c:v>
                </c:pt>
                <c:pt idx="400">
                  <c:v>696.86714225527248</c:v>
                </c:pt>
                <c:pt idx="401">
                  <c:v>2587.9719544333134</c:v>
                </c:pt>
                <c:pt idx="402">
                  <c:v>1792.2388841647789</c:v>
                </c:pt>
                <c:pt idx="403">
                  <c:v>1635.8857613348905</c:v>
                </c:pt>
                <c:pt idx="404">
                  <c:v>1559.6306060991753</c:v>
                </c:pt>
                <c:pt idx="405">
                  <c:v>689.99449514360208</c:v>
                </c:pt>
                <c:pt idx="406">
                  <c:v>1199.7112615226663</c:v>
                </c:pt>
                <c:pt idx="407">
                  <c:v>853.41006318598829</c:v>
                </c:pt>
                <c:pt idx="408">
                  <c:v>774.57276674083232</c:v>
                </c:pt>
                <c:pt idx="409">
                  <c:v>833.93072569413812</c:v>
                </c:pt>
                <c:pt idx="410">
                  <c:v>1623.706779463771</c:v>
                </c:pt>
                <c:pt idx="411">
                  <c:v>1302.7483979904625</c:v>
                </c:pt>
                <c:pt idx="412">
                  <c:v>333.7897006356074</c:v>
                </c:pt>
                <c:pt idx="413">
                  <c:v>983.81754504733658</c:v>
                </c:pt>
                <c:pt idx="414">
                  <c:v>1728.4066011312552</c:v>
                </c:pt>
                <c:pt idx="415">
                  <c:v>-300.62759327306668</c:v>
                </c:pt>
                <c:pt idx="416">
                  <c:v>-363.09381744417516</c:v>
                </c:pt>
                <c:pt idx="417">
                  <c:v>1381.2623910214845</c:v>
                </c:pt>
                <c:pt idx="418">
                  <c:v>2747.9289045188684</c:v>
                </c:pt>
                <c:pt idx="419">
                  <c:v>2129.9649278860047</c:v>
                </c:pt>
                <c:pt idx="420">
                  <c:v>623.95060954175847</c:v>
                </c:pt>
                <c:pt idx="421">
                  <c:v>1802.3112909697988</c:v>
                </c:pt>
                <c:pt idx="422">
                  <c:v>1266.5554796211291</c:v>
                </c:pt>
                <c:pt idx="423">
                  <c:v>1345.1743255204781</c:v>
                </c:pt>
                <c:pt idx="424">
                  <c:v>949.75337269707757</c:v>
                </c:pt>
                <c:pt idx="425">
                  <c:v>1837.1642709888843</c:v>
                </c:pt>
                <c:pt idx="426">
                  <c:v>-183.05157005562543</c:v>
                </c:pt>
                <c:pt idx="427">
                  <c:v>1303.6098671935683</c:v>
                </c:pt>
                <c:pt idx="428">
                  <c:v>2082.592814691282</c:v>
                </c:pt>
                <c:pt idx="429">
                  <c:v>824.84074109164567</c:v>
                </c:pt>
                <c:pt idx="430">
                  <c:v>2084.5931192626758</c:v>
                </c:pt>
                <c:pt idx="431">
                  <c:v>1858.0626988213749</c:v>
                </c:pt>
                <c:pt idx="432">
                  <c:v>392.77792702668768</c:v>
                </c:pt>
                <c:pt idx="433">
                  <c:v>1166.9395357168642</c:v>
                </c:pt>
                <c:pt idx="434">
                  <c:v>2788.3197031964214</c:v>
                </c:pt>
                <c:pt idx="435">
                  <c:v>1184.0489588089281</c:v>
                </c:pt>
                <c:pt idx="436">
                  <c:v>2667.1875644757642</c:v>
                </c:pt>
                <c:pt idx="437">
                  <c:v>2017.5732271077072</c:v>
                </c:pt>
                <c:pt idx="438">
                  <c:v>2326.6625321193751</c:v>
                </c:pt>
                <c:pt idx="439">
                  <c:v>1010.4177941665221</c:v>
                </c:pt>
                <c:pt idx="440">
                  <c:v>812.62594336685561</c:v>
                </c:pt>
                <c:pt idx="441">
                  <c:v>1296.5892869369991</c:v>
                </c:pt>
                <c:pt idx="442">
                  <c:v>1118.1414815241903</c:v>
                </c:pt>
                <c:pt idx="443">
                  <c:v>1668.3157262965451</c:v>
                </c:pt>
                <c:pt idx="444">
                  <c:v>967.44394084047622</c:v>
                </c:pt>
                <c:pt idx="445">
                  <c:v>278.21297146655371</c:v>
                </c:pt>
                <c:pt idx="446">
                  <c:v>2381.6331017897119</c:v>
                </c:pt>
                <c:pt idx="447">
                  <c:v>784.23500451388918</c:v>
                </c:pt>
                <c:pt idx="448">
                  <c:v>969.02203459929547</c:v>
                </c:pt>
                <c:pt idx="449">
                  <c:v>-38.546536220254154</c:v>
                </c:pt>
                <c:pt idx="450">
                  <c:v>-94.211559493327911</c:v>
                </c:pt>
                <c:pt idx="451">
                  <c:v>1531.4380572419175</c:v>
                </c:pt>
                <c:pt idx="452">
                  <c:v>1695.0968905899199</c:v>
                </c:pt>
                <c:pt idx="453">
                  <c:v>1133.6123657376613</c:v>
                </c:pt>
                <c:pt idx="454">
                  <c:v>1038.7790417834633</c:v>
                </c:pt>
                <c:pt idx="455">
                  <c:v>1302.7806903387191</c:v>
                </c:pt>
                <c:pt idx="456">
                  <c:v>1989.1653711849381</c:v>
                </c:pt>
                <c:pt idx="457">
                  <c:v>1656.4163769904853</c:v>
                </c:pt>
                <c:pt idx="458">
                  <c:v>2580.8865348071067</c:v>
                </c:pt>
                <c:pt idx="459">
                  <c:v>498.69437674607985</c:v>
                </c:pt>
                <c:pt idx="460">
                  <c:v>660.22528101371495</c:v>
                </c:pt>
                <c:pt idx="461">
                  <c:v>1619.3542144618714</c:v>
                </c:pt>
                <c:pt idx="462">
                  <c:v>502.59798801594394</c:v>
                </c:pt>
                <c:pt idx="463">
                  <c:v>418.18198866918243</c:v>
                </c:pt>
                <c:pt idx="464">
                  <c:v>992.86121237575799</c:v>
                </c:pt>
                <c:pt idx="465">
                  <c:v>1562.3546877751617</c:v>
                </c:pt>
                <c:pt idx="466">
                  <c:v>123.90283248453198</c:v>
                </c:pt>
                <c:pt idx="467">
                  <c:v>-274.93604407010952</c:v>
                </c:pt>
                <c:pt idx="468">
                  <c:v>1745.7672590165221</c:v>
                </c:pt>
                <c:pt idx="469">
                  <c:v>1911.3552757618495</c:v>
                </c:pt>
                <c:pt idx="470">
                  <c:v>1882.5167424836195</c:v>
                </c:pt>
                <c:pt idx="471">
                  <c:v>1120.2824439577703</c:v>
                </c:pt>
                <c:pt idx="472">
                  <c:v>1083.6763877100723</c:v>
                </c:pt>
                <c:pt idx="473">
                  <c:v>851.30502848010065</c:v>
                </c:pt>
                <c:pt idx="474">
                  <c:v>-79.224822458269671</c:v>
                </c:pt>
                <c:pt idx="475">
                  <c:v>684.20258471955094</c:v>
                </c:pt>
                <c:pt idx="476">
                  <c:v>2267.9775377325191</c:v>
                </c:pt>
                <c:pt idx="477">
                  <c:v>752.15125081882002</c:v>
                </c:pt>
                <c:pt idx="478">
                  <c:v>480.83276791775614</c:v>
                </c:pt>
                <c:pt idx="479">
                  <c:v>2613.1764534540584</c:v>
                </c:pt>
                <c:pt idx="480">
                  <c:v>1957.0431597250672</c:v>
                </c:pt>
                <c:pt idx="481">
                  <c:v>64.958011409590881</c:v>
                </c:pt>
                <c:pt idx="482">
                  <c:v>388.23222591225232</c:v>
                </c:pt>
                <c:pt idx="483">
                  <c:v>584.31459771269579</c:v>
                </c:pt>
                <c:pt idx="484">
                  <c:v>1741.3007790718971</c:v>
                </c:pt>
                <c:pt idx="485">
                  <c:v>1449.2271681116606</c:v>
                </c:pt>
                <c:pt idx="486">
                  <c:v>2171.4418981877898</c:v>
                </c:pt>
                <c:pt idx="487">
                  <c:v>2076.029269528357</c:v>
                </c:pt>
                <c:pt idx="488">
                  <c:v>292.41757234233756</c:v>
                </c:pt>
                <c:pt idx="489">
                  <c:v>789.14636589752604</c:v>
                </c:pt>
                <c:pt idx="490">
                  <c:v>1296.7705040027561</c:v>
                </c:pt>
                <c:pt idx="491">
                  <c:v>989.20916093866413</c:v>
                </c:pt>
                <c:pt idx="492">
                  <c:v>1857.4756191599658</c:v>
                </c:pt>
                <c:pt idx="493">
                  <c:v>2316.7007022453718</c:v>
                </c:pt>
                <c:pt idx="494">
                  <c:v>2806.9810995351372</c:v>
                </c:pt>
                <c:pt idx="495">
                  <c:v>2198.8515074250395</c:v>
                </c:pt>
                <c:pt idx="496">
                  <c:v>1533.3747597352676</c:v>
                </c:pt>
                <c:pt idx="497">
                  <c:v>513.47938577372156</c:v>
                </c:pt>
                <c:pt idx="498">
                  <c:v>2754.7143609731415</c:v>
                </c:pt>
                <c:pt idx="499">
                  <c:v>366.78314581950684</c:v>
                </c:pt>
                <c:pt idx="500">
                  <c:v>1446.9253619138021</c:v>
                </c:pt>
                <c:pt idx="501">
                  <c:v>1813.014930511657</c:v>
                </c:pt>
                <c:pt idx="502">
                  <c:v>2685.5384988403089</c:v>
                </c:pt>
                <c:pt idx="503">
                  <c:v>254.8615781536185</c:v>
                </c:pt>
                <c:pt idx="504">
                  <c:v>2720.0963928823317</c:v>
                </c:pt>
                <c:pt idx="505">
                  <c:v>1672.6211705636415</c:v>
                </c:pt>
                <c:pt idx="506">
                  <c:v>1355.1225104937862</c:v>
                </c:pt>
                <c:pt idx="507">
                  <c:v>665.15473066205777</c:v>
                </c:pt>
                <c:pt idx="508">
                  <c:v>2050.2303463840717</c:v>
                </c:pt>
                <c:pt idx="509">
                  <c:v>553.78269642614964</c:v>
                </c:pt>
                <c:pt idx="510">
                  <c:v>967.32082245538686</c:v>
                </c:pt>
                <c:pt idx="511">
                  <c:v>1561.4265388563183</c:v>
                </c:pt>
                <c:pt idx="512">
                  <c:v>2056.9170099320872</c:v>
                </c:pt>
                <c:pt idx="513">
                  <c:v>354.16915700861608</c:v>
                </c:pt>
                <c:pt idx="514">
                  <c:v>1642.4564699065072</c:v>
                </c:pt>
                <c:pt idx="515">
                  <c:v>999.2226629841216</c:v>
                </c:pt>
                <c:pt idx="516">
                  <c:v>1733.9601642334851</c:v>
                </c:pt>
                <c:pt idx="517">
                  <c:v>817.12681067896165</c:v>
                </c:pt>
                <c:pt idx="518">
                  <c:v>-217.13005836345593</c:v>
                </c:pt>
                <c:pt idx="519">
                  <c:v>1775.2284331367091</c:v>
                </c:pt>
                <c:pt idx="520">
                  <c:v>1128.0842315608863</c:v>
                </c:pt>
                <c:pt idx="521">
                  <c:v>1845.2169242198966</c:v>
                </c:pt>
                <c:pt idx="522">
                  <c:v>2121.1308753951962</c:v>
                </c:pt>
                <c:pt idx="523">
                  <c:v>2075.3792128143609</c:v>
                </c:pt>
                <c:pt idx="524">
                  <c:v>1945.0522474826957</c:v>
                </c:pt>
                <c:pt idx="525">
                  <c:v>1050.5631621527916</c:v>
                </c:pt>
                <c:pt idx="526">
                  <c:v>1755.8162103685058</c:v>
                </c:pt>
                <c:pt idx="527">
                  <c:v>565.22715287623555</c:v>
                </c:pt>
                <c:pt idx="528">
                  <c:v>1255.768914350607</c:v>
                </c:pt>
                <c:pt idx="529">
                  <c:v>1412.3466595623922</c:v>
                </c:pt>
                <c:pt idx="530">
                  <c:v>1211.1884453289174</c:v>
                </c:pt>
                <c:pt idx="531">
                  <c:v>1293.7381264569203</c:v>
                </c:pt>
                <c:pt idx="532">
                  <c:v>1570.3995660499991</c:v>
                </c:pt>
                <c:pt idx="533">
                  <c:v>1277.9501734252797</c:v>
                </c:pt>
                <c:pt idx="534">
                  <c:v>2170.2681693590148</c:v>
                </c:pt>
                <c:pt idx="535">
                  <c:v>2431.6816967819905</c:v>
                </c:pt>
                <c:pt idx="536">
                  <c:v>205.88321842855981</c:v>
                </c:pt>
                <c:pt idx="537">
                  <c:v>1469.3651542123887</c:v>
                </c:pt>
                <c:pt idx="538">
                  <c:v>1275.4657216754738</c:v>
                </c:pt>
                <c:pt idx="539">
                  <c:v>1128.1707280134092</c:v>
                </c:pt>
                <c:pt idx="540">
                  <c:v>1130.3325679357938</c:v>
                </c:pt>
                <c:pt idx="541">
                  <c:v>848.23338519486424</c:v>
                </c:pt>
                <c:pt idx="542">
                  <c:v>-53.533273255312395</c:v>
                </c:pt>
                <c:pt idx="543">
                  <c:v>-227.22217003124052</c:v>
                </c:pt>
                <c:pt idx="544">
                  <c:v>2097.9387854863285</c:v>
                </c:pt>
                <c:pt idx="545">
                  <c:v>163.33490941293195</c:v>
                </c:pt>
                <c:pt idx="546">
                  <c:v>817.98637035654951</c:v>
                </c:pt>
                <c:pt idx="547">
                  <c:v>1088.8660990544086</c:v>
                </c:pt>
                <c:pt idx="548">
                  <c:v>446.39281390301454</c:v>
                </c:pt>
                <c:pt idx="549">
                  <c:v>1323.8347189121264</c:v>
                </c:pt>
                <c:pt idx="550">
                  <c:v>981.45621168262028</c:v>
                </c:pt>
                <c:pt idx="551">
                  <c:v>1577.7405467169026</c:v>
                </c:pt>
                <c:pt idx="552">
                  <c:v>929.35161034907355</c:v>
                </c:pt>
                <c:pt idx="553">
                  <c:v>879.66448106370581</c:v>
                </c:pt>
                <c:pt idx="554">
                  <c:v>2124.0140832231928</c:v>
                </c:pt>
                <c:pt idx="555">
                  <c:v>2076.3702269117703</c:v>
                </c:pt>
                <c:pt idx="556">
                  <c:v>81.347360060212566</c:v>
                </c:pt>
                <c:pt idx="557">
                  <c:v>1061.5126681124966</c:v>
                </c:pt>
                <c:pt idx="558">
                  <c:v>853.11824604121557</c:v>
                </c:pt>
                <c:pt idx="559">
                  <c:v>1495.7767778567872</c:v>
                </c:pt>
                <c:pt idx="560">
                  <c:v>2408.3783383553941</c:v>
                </c:pt>
                <c:pt idx="561">
                  <c:v>1826.939276415088</c:v>
                </c:pt>
                <c:pt idx="562">
                  <c:v>235.61119262797496</c:v>
                </c:pt>
                <c:pt idx="563">
                  <c:v>1146.841696959797</c:v>
                </c:pt>
                <c:pt idx="564">
                  <c:v>577.87053103158314</c:v>
                </c:pt>
                <c:pt idx="565">
                  <c:v>1697.0946632285004</c:v>
                </c:pt>
                <c:pt idx="566">
                  <c:v>2071.1935489206462</c:v>
                </c:pt>
                <c:pt idx="567">
                  <c:v>2511.52828370113</c:v>
                </c:pt>
                <c:pt idx="568">
                  <c:v>1200.534568432995</c:v>
                </c:pt>
                <c:pt idx="569">
                  <c:v>1223.69073061417</c:v>
                </c:pt>
                <c:pt idx="570">
                  <c:v>1094.7777898518409</c:v>
                </c:pt>
                <c:pt idx="571">
                  <c:v>206.26153202585516</c:v>
                </c:pt>
                <c:pt idx="572">
                  <c:v>1500.4527607650043</c:v>
                </c:pt>
                <c:pt idx="573">
                  <c:v>1307.4864291385379</c:v>
                </c:pt>
                <c:pt idx="574">
                  <c:v>96.965073971959384</c:v>
                </c:pt>
                <c:pt idx="575">
                  <c:v>100.97605918315145</c:v>
                </c:pt>
                <c:pt idx="576">
                  <c:v>2167.7280850187531</c:v>
                </c:pt>
                <c:pt idx="577">
                  <c:v>167.97797494743526</c:v>
                </c:pt>
                <c:pt idx="578">
                  <c:v>2074.1409703741701</c:v>
                </c:pt>
                <c:pt idx="579">
                  <c:v>757.46877858538073</c:v>
                </c:pt>
                <c:pt idx="580">
                  <c:v>2993.9483577935239</c:v>
                </c:pt>
                <c:pt idx="581">
                  <c:v>10.695599752080454</c:v>
                </c:pt>
                <c:pt idx="582">
                  <c:v>1241.2103227381974</c:v>
                </c:pt>
                <c:pt idx="583">
                  <c:v>1308.7929716939063</c:v>
                </c:pt>
                <c:pt idx="584">
                  <c:v>1948.8628666114055</c:v>
                </c:pt>
                <c:pt idx="585">
                  <c:v>423.12971469409973</c:v>
                </c:pt>
                <c:pt idx="586">
                  <c:v>2274.4004250332587</c:v>
                </c:pt>
                <c:pt idx="587">
                  <c:v>1474.7341622371521</c:v>
                </c:pt>
                <c:pt idx="588">
                  <c:v>326.73583645817968</c:v>
                </c:pt>
                <c:pt idx="589">
                  <c:v>1916.1971662999704</c:v>
                </c:pt>
                <c:pt idx="590">
                  <c:v>-558.81615202389776</c:v>
                </c:pt>
                <c:pt idx="591">
                  <c:v>1167.2690801465055</c:v>
                </c:pt>
                <c:pt idx="592">
                  <c:v>1100.8277984918968</c:v>
                </c:pt>
                <c:pt idx="593">
                  <c:v>2999.9314948045921</c:v>
                </c:pt>
                <c:pt idx="594">
                  <c:v>1741.6902056370755</c:v>
                </c:pt>
                <c:pt idx="595">
                  <c:v>2768.4437757307014</c:v>
                </c:pt>
                <c:pt idx="596">
                  <c:v>93.634707445261427</c:v>
                </c:pt>
                <c:pt idx="597">
                  <c:v>1199.7105699359538</c:v>
                </c:pt>
                <c:pt idx="598">
                  <c:v>1658.8261795369663</c:v>
                </c:pt>
                <c:pt idx="599">
                  <c:v>1124.1623439144478</c:v>
                </c:pt>
                <c:pt idx="600">
                  <c:v>568.02848153096079</c:v>
                </c:pt>
                <c:pt idx="601">
                  <c:v>679.09735294206303</c:v>
                </c:pt>
                <c:pt idx="602">
                  <c:v>934.31841621129888</c:v>
                </c:pt>
                <c:pt idx="603">
                  <c:v>220.40698575990012</c:v>
                </c:pt>
                <c:pt idx="604">
                  <c:v>-492.0680029856299</c:v>
                </c:pt>
                <c:pt idx="605">
                  <c:v>231.03461679166134</c:v>
                </c:pt>
                <c:pt idx="606">
                  <c:v>1373.944750596781</c:v>
                </c:pt>
                <c:pt idx="607">
                  <c:v>1730.2137587303023</c:v>
                </c:pt>
                <c:pt idx="608">
                  <c:v>2510.8973068244418</c:v>
                </c:pt>
                <c:pt idx="609">
                  <c:v>1732.6493721330357</c:v>
                </c:pt>
                <c:pt idx="610">
                  <c:v>1955.9082189331812</c:v>
                </c:pt>
                <c:pt idx="611">
                  <c:v>694.99569099147016</c:v>
                </c:pt>
                <c:pt idx="612">
                  <c:v>2274.7439143494839</c:v>
                </c:pt>
                <c:pt idx="613">
                  <c:v>1739.3920374368149</c:v>
                </c:pt>
                <c:pt idx="614">
                  <c:v>622.85192151713159</c:v>
                </c:pt>
                <c:pt idx="615">
                  <c:v>1471.094519127814</c:v>
                </c:pt>
                <c:pt idx="616">
                  <c:v>2765.5605679027044</c:v>
                </c:pt>
                <c:pt idx="617">
                  <c:v>2516.5137351052367</c:v>
                </c:pt>
                <c:pt idx="618">
                  <c:v>1795.8785272741165</c:v>
                </c:pt>
                <c:pt idx="619">
                  <c:v>-408.05402854935011</c:v>
                </c:pt>
                <c:pt idx="620">
                  <c:v>1909.4457972272889</c:v>
                </c:pt>
                <c:pt idx="621">
                  <c:v>213.98409845916075</c:v>
                </c:pt>
                <c:pt idx="622">
                  <c:v>2042.4048474677693</c:v>
                </c:pt>
                <c:pt idx="623">
                  <c:v>2033.550978240175</c:v>
                </c:pt>
                <c:pt idx="624">
                  <c:v>837.2130445690068</c:v>
                </c:pt>
                <c:pt idx="625">
                  <c:v>2358.8889740402788</c:v>
                </c:pt>
                <c:pt idx="626">
                  <c:v>369.29846143137905</c:v>
                </c:pt>
                <c:pt idx="627">
                  <c:v>122.13302023955606</c:v>
                </c:pt>
                <c:pt idx="628">
                  <c:v>968.44526182687332</c:v>
                </c:pt>
                <c:pt idx="629">
                  <c:v>752.53216552834624</c:v>
                </c:pt>
                <c:pt idx="630">
                  <c:v>1035.1280937929921</c:v>
                </c:pt>
                <c:pt idx="631">
                  <c:v>2136.3171750520037</c:v>
                </c:pt>
                <c:pt idx="632">
                  <c:v>171.36404324400775</c:v>
                </c:pt>
                <c:pt idx="633">
                  <c:v>2571.7390080886398</c:v>
                </c:pt>
                <c:pt idx="634">
                  <c:v>896.25302317077012</c:v>
                </c:pt>
                <c:pt idx="635">
                  <c:v>1116.6426089351819</c:v>
                </c:pt>
                <c:pt idx="636">
                  <c:v>1208.0033681402847</c:v>
                </c:pt>
                <c:pt idx="637">
                  <c:v>551.66001036914395</c:v>
                </c:pt>
                <c:pt idx="638">
                  <c:v>1168.9548478325416</c:v>
                </c:pt>
                <c:pt idx="639">
                  <c:v>225.26641768079713</c:v>
                </c:pt>
                <c:pt idx="640">
                  <c:v>491.3767363213762</c:v>
                </c:pt>
                <c:pt idx="641">
                  <c:v>917.07790786472037</c:v>
                </c:pt>
                <c:pt idx="642">
                  <c:v>1047.246630544337</c:v>
                </c:pt>
                <c:pt idx="643">
                  <c:v>3318.9348974079767</c:v>
                </c:pt>
                <c:pt idx="644">
                  <c:v>1634.8836342695977</c:v>
                </c:pt>
                <c:pt idx="645">
                  <c:v>764.51547935411691</c:v>
                </c:pt>
                <c:pt idx="646">
                  <c:v>2953.9652620577235</c:v>
                </c:pt>
                <c:pt idx="647">
                  <c:v>398.68437480075801</c:v>
                </c:pt>
                <c:pt idx="648">
                  <c:v>1892.062902546445</c:v>
                </c:pt>
                <c:pt idx="649">
                  <c:v>2834.2709283990062</c:v>
                </c:pt>
                <c:pt idx="650">
                  <c:v>2527.8088957668351</c:v>
                </c:pt>
                <c:pt idx="651">
                  <c:v>1276.3867180454374</c:v>
                </c:pt>
                <c:pt idx="652">
                  <c:v>1778.2600091175141</c:v>
                </c:pt>
                <c:pt idx="653">
                  <c:v>34.246186521457787</c:v>
                </c:pt>
                <c:pt idx="654">
                  <c:v>2197.0705822121813</c:v>
                </c:pt>
                <c:pt idx="655">
                  <c:v>1893.1167818224203</c:v>
                </c:pt>
                <c:pt idx="656">
                  <c:v>892.07303730832609</c:v>
                </c:pt>
                <c:pt idx="657">
                  <c:v>1943.7894902685857</c:v>
                </c:pt>
                <c:pt idx="658">
                  <c:v>-199.0113447974083</c:v>
                </c:pt>
                <c:pt idx="659">
                  <c:v>277.24103720645206</c:v>
                </c:pt>
                <c:pt idx="660">
                  <c:v>927.1334667793567</c:v>
                </c:pt>
                <c:pt idx="661">
                  <c:v>479.92751337339229</c:v>
                </c:pt>
                <c:pt idx="662">
                  <c:v>710.32561735686522</c:v>
                </c:pt>
                <c:pt idx="663">
                  <c:v>819.15466424871215</c:v>
                </c:pt>
                <c:pt idx="664">
                  <c:v>2109.8747994195583</c:v>
                </c:pt>
                <c:pt idx="665">
                  <c:v>412.19885165811439</c:v>
                </c:pt>
                <c:pt idx="666">
                  <c:v>1064.5028833346769</c:v>
                </c:pt>
                <c:pt idx="667">
                  <c:v>-47.810899519379234</c:v>
                </c:pt>
                <c:pt idx="668">
                  <c:v>2018.3796861276514</c:v>
                </c:pt>
                <c:pt idx="669">
                  <c:v>1682.3448450290739</c:v>
                </c:pt>
                <c:pt idx="670">
                  <c:v>813.48840414256347</c:v>
                </c:pt>
                <c:pt idx="671">
                  <c:v>852.89886668268105</c:v>
                </c:pt>
                <c:pt idx="672">
                  <c:v>1485.7212189421516</c:v>
                </c:pt>
                <c:pt idx="673">
                  <c:v>1215.1114364219789</c:v>
                </c:pt>
                <c:pt idx="674">
                  <c:v>924.94799558301497</c:v>
                </c:pt>
                <c:pt idx="675">
                  <c:v>2049.0803980479013</c:v>
                </c:pt>
                <c:pt idx="676">
                  <c:v>199.4786075043948</c:v>
                </c:pt>
                <c:pt idx="677">
                  <c:v>145.9362702883264</c:v>
                </c:pt>
                <c:pt idx="678">
                  <c:v>2873.9582005396119</c:v>
                </c:pt>
                <c:pt idx="679">
                  <c:v>203.49675612427842</c:v>
                </c:pt>
                <c:pt idx="680">
                  <c:v>2056.3822940288433</c:v>
                </c:pt>
                <c:pt idx="681">
                  <c:v>2231.3259811494572</c:v>
                </c:pt>
                <c:pt idx="682">
                  <c:v>2494.4005842324918</c:v>
                </c:pt>
                <c:pt idx="683">
                  <c:v>-115.62118382912553</c:v>
                </c:pt>
                <c:pt idx="684">
                  <c:v>1979.1321642767161</c:v>
                </c:pt>
                <c:pt idx="685">
                  <c:v>380.29218964593002</c:v>
                </c:pt>
                <c:pt idx="686">
                  <c:v>1707.6874699791929</c:v>
                </c:pt>
                <c:pt idx="687">
                  <c:v>1369.6013890372456</c:v>
                </c:pt>
                <c:pt idx="688">
                  <c:v>2076.9129096844381</c:v>
                </c:pt>
                <c:pt idx="689">
                  <c:v>554.12174428404478</c:v>
                </c:pt>
                <c:pt idx="690">
                  <c:v>1497.6808214547361</c:v>
                </c:pt>
                <c:pt idx="691">
                  <c:v>1978.6198643267871</c:v>
                </c:pt>
                <c:pt idx="692">
                  <c:v>1724.317006297736</c:v>
                </c:pt>
                <c:pt idx="693">
                  <c:v>1026.2409406445395</c:v>
                </c:pt>
                <c:pt idx="694">
                  <c:v>2048.4010178320495</c:v>
                </c:pt>
                <c:pt idx="695">
                  <c:v>1199.8763675975167</c:v>
                </c:pt>
                <c:pt idx="696">
                  <c:v>803.53695033696522</c:v>
                </c:pt>
                <c:pt idx="697">
                  <c:v>703.79788804761074</c:v>
                </c:pt>
                <c:pt idx="698">
                  <c:v>1521.4445465671402</c:v>
                </c:pt>
                <c:pt idx="699">
                  <c:v>685.28585333998353</c:v>
                </c:pt>
                <c:pt idx="700">
                  <c:v>2796.8685453864568</c:v>
                </c:pt>
                <c:pt idx="701">
                  <c:v>528.00062117224888</c:v>
                </c:pt>
                <c:pt idx="702">
                  <c:v>966.67039657608348</c:v>
                </c:pt>
                <c:pt idx="703">
                  <c:v>782.77515076824034</c:v>
                </c:pt>
                <c:pt idx="704">
                  <c:v>1451.6233257574463</c:v>
                </c:pt>
                <c:pt idx="705">
                  <c:v>1583.8924943616748</c:v>
                </c:pt>
                <c:pt idx="706">
                  <c:v>1452.1745895651845</c:v>
                </c:pt>
                <c:pt idx="707">
                  <c:v>-59.956160556051771</c:v>
                </c:pt>
                <c:pt idx="708">
                  <c:v>-159.07140937740928</c:v>
                </c:pt>
                <c:pt idx="709">
                  <c:v>1626.6314184168366</c:v>
                </c:pt>
                <c:pt idx="710">
                  <c:v>1011.4716734424976</c:v>
                </c:pt>
                <c:pt idx="711">
                  <c:v>748.71894528740654</c:v>
                </c:pt>
                <c:pt idx="712">
                  <c:v>933.97925647938291</c:v>
                </c:pt>
                <c:pt idx="713">
                  <c:v>2143.7054556114481</c:v>
                </c:pt>
                <c:pt idx="714">
                  <c:v>371.459128727723</c:v>
                </c:pt>
                <c:pt idx="715">
                  <c:v>2500.9673982277081</c:v>
                </c:pt>
                <c:pt idx="716">
                  <c:v>2365.4001554450383</c:v>
                </c:pt>
                <c:pt idx="717">
                  <c:v>352.09964078867216</c:v>
                </c:pt>
                <c:pt idx="718">
                  <c:v>96.965073971959384</c:v>
                </c:pt>
                <c:pt idx="719">
                  <c:v>1988.1424358102586</c:v>
                </c:pt>
                <c:pt idx="720">
                  <c:v>551.58746070888537</c:v>
                </c:pt>
                <c:pt idx="721">
                  <c:v>1974.6506767878077</c:v>
                </c:pt>
                <c:pt idx="722">
                  <c:v>572.73330879740706</c:v>
                </c:pt>
                <c:pt idx="723">
                  <c:v>1560.724921844889</c:v>
                </c:pt>
                <c:pt idx="724">
                  <c:v>2904.8343946031182</c:v>
                </c:pt>
                <c:pt idx="725">
                  <c:v>-36.405573786674438</c:v>
                </c:pt>
                <c:pt idx="726">
                  <c:v>585.82458326958704</c:v>
                </c:pt>
                <c:pt idx="727">
                  <c:v>175.03326761105308</c:v>
                </c:pt>
                <c:pt idx="728">
                  <c:v>1249.2243371509685</c:v>
                </c:pt>
                <c:pt idx="729">
                  <c:v>144.35483851779946</c:v>
                </c:pt>
                <c:pt idx="730">
                  <c:v>1867.4252326194633</c:v>
                </c:pt>
                <c:pt idx="731">
                  <c:v>1063.9235786294421</c:v>
                </c:pt>
                <c:pt idx="732">
                  <c:v>1930.2166697302237</c:v>
                </c:pt>
                <c:pt idx="733">
                  <c:v>2081.3860611386153</c:v>
                </c:pt>
                <c:pt idx="734">
                  <c:v>-515.99690335230252</c:v>
                </c:pt>
                <c:pt idx="735">
                  <c:v>997.24797925143275</c:v>
                </c:pt>
                <c:pt idx="736">
                  <c:v>1886.0647579910928</c:v>
                </c:pt>
                <c:pt idx="737">
                  <c:v>186.15158682262398</c:v>
                </c:pt>
                <c:pt idx="738">
                  <c:v>1042.0674206204003</c:v>
                </c:pt>
                <c:pt idx="739">
                  <c:v>98.211283281574822</c:v>
                </c:pt>
                <c:pt idx="740">
                  <c:v>1489.3093017540568</c:v>
                </c:pt>
                <c:pt idx="741">
                  <c:v>2573.5041888577366</c:v>
                </c:pt>
                <c:pt idx="742">
                  <c:v>1522.8892150518825</c:v>
                </c:pt>
                <c:pt idx="743">
                  <c:v>713.40332060416995</c:v>
                </c:pt>
                <c:pt idx="744">
                  <c:v>2537.3787671428481</c:v>
                </c:pt>
                <c:pt idx="745">
                  <c:v>42.251609039347102</c:v>
                </c:pt>
                <c:pt idx="746">
                  <c:v>2407.4064040952921</c:v>
                </c:pt>
                <c:pt idx="747">
                  <c:v>1197.5676979768559</c:v>
                </c:pt>
                <c:pt idx="748">
                  <c:v>920.78776061475469</c:v>
                </c:pt>
                <c:pt idx="749">
                  <c:v>1683.7420217080248</c:v>
                </c:pt>
                <c:pt idx="750">
                  <c:v>2215.7879803066608</c:v>
                </c:pt>
                <c:pt idx="751">
                  <c:v>2688.4859202938333</c:v>
                </c:pt>
                <c:pt idx="752">
                  <c:v>151.99912036834468</c:v>
                </c:pt>
                <c:pt idx="753">
                  <c:v>1219.121318186548</c:v>
                </c:pt>
                <c:pt idx="754">
                  <c:v>648.43720022538378</c:v>
                </c:pt>
                <c:pt idx="755">
                  <c:v>1413.3846024813561</c:v>
                </c:pt>
                <c:pt idx="756">
                  <c:v>847.67125341958103</c:v>
                </c:pt>
                <c:pt idx="757">
                  <c:v>202.32309647492178</c:v>
                </c:pt>
                <c:pt idx="758">
                  <c:v>832.87684641816259</c:v>
                </c:pt>
                <c:pt idx="759">
                  <c:v>1188.7878068957104</c:v>
                </c:pt>
                <c:pt idx="760">
                  <c:v>1070.8306131085938</c:v>
                </c:pt>
                <c:pt idx="761">
                  <c:v>2362.0836238365837</c:v>
                </c:pt>
                <c:pt idx="762">
                  <c:v>964.03768664181166</c:v>
                </c:pt>
                <c:pt idx="763">
                  <c:v>355.21587287589995</c:v>
                </c:pt>
                <c:pt idx="764">
                  <c:v>1358.914853245921</c:v>
                </c:pt>
                <c:pt idx="765">
                  <c:v>444.66888392420088</c:v>
                </c:pt>
                <c:pt idx="766">
                  <c:v>899.95020839608219</c:v>
                </c:pt>
                <c:pt idx="767">
                  <c:v>1233.0090421574123</c:v>
                </c:pt>
                <c:pt idx="768">
                  <c:v>686.98563699770216</c:v>
                </c:pt>
                <c:pt idx="769">
                  <c:v>813.57879517148785</c:v>
                </c:pt>
                <c:pt idx="770">
                  <c:v>2072.1439346350671</c:v>
                </c:pt>
                <c:pt idx="771">
                  <c:v>1486.615972066116</c:v>
                </c:pt>
                <c:pt idx="772">
                  <c:v>1018.772029063229</c:v>
                </c:pt>
                <c:pt idx="773">
                  <c:v>754.49764581867021</c:v>
                </c:pt>
                <c:pt idx="774">
                  <c:v>1082.547247683289</c:v>
                </c:pt>
                <c:pt idx="775">
                  <c:v>1589.0397830083411</c:v>
                </c:pt>
                <c:pt idx="776">
                  <c:v>584.26142787563458</c:v>
                </c:pt>
                <c:pt idx="777">
                  <c:v>898.84484886190353</c:v>
                </c:pt>
                <c:pt idx="778">
                  <c:v>209.54132982772245</c:v>
                </c:pt>
                <c:pt idx="779">
                  <c:v>1679.1166075246392</c:v>
                </c:pt>
                <c:pt idx="780">
                  <c:v>-512.58287419746307</c:v>
                </c:pt>
                <c:pt idx="781">
                  <c:v>-34.51727463248767</c:v>
                </c:pt>
                <c:pt idx="782">
                  <c:v>3001.1777041142072</c:v>
                </c:pt>
                <c:pt idx="783">
                  <c:v>1871.2842550873361</c:v>
                </c:pt>
                <c:pt idx="784">
                  <c:v>2140.5990999191631</c:v>
                </c:pt>
                <c:pt idx="785">
                  <c:v>684.40511618770142</c:v>
                </c:pt>
                <c:pt idx="786">
                  <c:v>1232.853264876921</c:v>
                </c:pt>
                <c:pt idx="787">
                  <c:v>-186.52560741665081</c:v>
                </c:pt>
                <c:pt idx="788">
                  <c:v>2162.6881703134145</c:v>
                </c:pt>
                <c:pt idx="789">
                  <c:v>1270.3604207185679</c:v>
                </c:pt>
                <c:pt idx="790">
                  <c:v>274.14851643241064</c:v>
                </c:pt>
                <c:pt idx="791">
                  <c:v>2073.2938829712371</c:v>
                </c:pt>
                <c:pt idx="792">
                  <c:v>1171.7713759448018</c:v>
                </c:pt>
                <c:pt idx="793">
                  <c:v>2100.622430692576</c:v>
                </c:pt>
                <c:pt idx="794">
                  <c:v>662.97178053871721</c:v>
                </c:pt>
                <c:pt idx="795">
                  <c:v>2122.4803863531156</c:v>
                </c:pt>
                <c:pt idx="796">
                  <c:v>3456.3962434467526</c:v>
                </c:pt>
                <c:pt idx="797">
                  <c:v>1612.8096372622324</c:v>
                </c:pt>
                <c:pt idx="798">
                  <c:v>2048.3374157540065</c:v>
                </c:pt>
                <c:pt idx="799">
                  <c:v>944.66498880997392</c:v>
                </c:pt>
                <c:pt idx="800">
                  <c:v>1686.5933741013537</c:v>
                </c:pt>
                <c:pt idx="801">
                  <c:v>702.90911484648564</c:v>
                </c:pt>
                <c:pt idx="802">
                  <c:v>1430.0490322603864</c:v>
                </c:pt>
                <c:pt idx="803">
                  <c:v>1572.4467994429467</c:v>
                </c:pt>
                <c:pt idx="804">
                  <c:v>1939.603826374871</c:v>
                </c:pt>
                <c:pt idx="805">
                  <c:v>2394.9252981904128</c:v>
                </c:pt>
                <c:pt idx="806">
                  <c:v>2123.2868453730598</c:v>
                </c:pt>
                <c:pt idx="807">
                  <c:v>737.16711489599265</c:v>
                </c:pt>
                <c:pt idx="808">
                  <c:v>2810.415936999364</c:v>
                </c:pt>
                <c:pt idx="809">
                  <c:v>1641.5728297504256</c:v>
                </c:pt>
                <c:pt idx="810">
                  <c:v>315.70327941781619</c:v>
                </c:pt>
                <c:pt idx="811">
                  <c:v>0.35082480490268608</c:v>
                </c:pt>
                <c:pt idx="812">
                  <c:v>990.16788268781715</c:v>
                </c:pt>
                <c:pt idx="813">
                  <c:v>1411.9360536168401</c:v>
                </c:pt>
                <c:pt idx="814">
                  <c:v>405.98373884888707</c:v>
                </c:pt>
                <c:pt idx="815">
                  <c:v>1206.4050884793733</c:v>
                </c:pt>
                <c:pt idx="816">
                  <c:v>805.81072649713883</c:v>
                </c:pt>
                <c:pt idx="817">
                  <c:v>525.6321352586524</c:v>
                </c:pt>
                <c:pt idx="818">
                  <c:v>-60.913778858581907</c:v>
                </c:pt>
                <c:pt idx="819">
                  <c:v>1713.5565615393807</c:v>
                </c:pt>
                <c:pt idx="820">
                  <c:v>1833.3621637158271</c:v>
                </c:pt>
                <c:pt idx="821">
                  <c:v>924.26718688097299</c:v>
                </c:pt>
                <c:pt idx="822">
                  <c:v>1420.1230182400539</c:v>
                </c:pt>
                <c:pt idx="823">
                  <c:v>1408.2053925574189</c:v>
                </c:pt>
                <c:pt idx="824">
                  <c:v>1991.8816779047497</c:v>
                </c:pt>
                <c:pt idx="825">
                  <c:v>1309.651102885304</c:v>
                </c:pt>
                <c:pt idx="826">
                  <c:v>210.43608295168684</c:v>
                </c:pt>
                <c:pt idx="827">
                  <c:v>1934.8671436737568</c:v>
                </c:pt>
                <c:pt idx="828">
                  <c:v>364.94541539015069</c:v>
                </c:pt>
                <c:pt idx="829">
                  <c:v>737.33222097084285</c:v>
                </c:pt>
                <c:pt idx="830">
                  <c:v>1462.7595521802839</c:v>
                </c:pt>
                <c:pt idx="831">
                  <c:v>1289.7016322810443</c:v>
                </c:pt>
                <c:pt idx="832">
                  <c:v>1126.7053312585094</c:v>
                </c:pt>
                <c:pt idx="833">
                  <c:v>258.94430956433581</c:v>
                </c:pt>
                <c:pt idx="834">
                  <c:v>794.24345355353216</c:v>
                </c:pt>
                <c:pt idx="835">
                  <c:v>2852.0138603005712</c:v>
                </c:pt>
                <c:pt idx="836">
                  <c:v>2316.9670104254601</c:v>
                </c:pt>
                <c:pt idx="837">
                  <c:v>595.5272683721937</c:v>
                </c:pt>
                <c:pt idx="838">
                  <c:v>537.59173777123647</c:v>
                </c:pt>
                <c:pt idx="839">
                  <c:v>1916.7634376519927</c:v>
                </c:pt>
                <c:pt idx="840">
                  <c:v>1530.206855476586</c:v>
                </c:pt>
                <c:pt idx="841">
                  <c:v>2029.1164195728202</c:v>
                </c:pt>
                <c:pt idx="842">
                  <c:v>505.98515975913921</c:v>
                </c:pt>
                <c:pt idx="843">
                  <c:v>1162.7165156092678</c:v>
                </c:pt>
                <c:pt idx="844">
                  <c:v>873.78951955899697</c:v>
                </c:pt>
                <c:pt idx="845">
                  <c:v>1212.0380646646631</c:v>
                </c:pt>
                <c:pt idx="846">
                  <c:v>2374.5066879520255</c:v>
                </c:pt>
                <c:pt idx="847">
                  <c:v>2019.7141895412869</c:v>
                </c:pt>
                <c:pt idx="848">
                  <c:v>1134.5071188616257</c:v>
                </c:pt>
                <c:pt idx="849">
                  <c:v>1421.9151682948163</c:v>
                </c:pt>
                <c:pt idx="850">
                  <c:v>451.37826530712124</c:v>
                </c:pt>
                <c:pt idx="851">
                  <c:v>1102.3140727356022</c:v>
                </c:pt>
                <c:pt idx="852">
                  <c:v>23.541374353558979</c:v>
                </c:pt>
                <c:pt idx="853">
                  <c:v>221.86096956102762</c:v>
                </c:pt>
                <c:pt idx="854">
                  <c:v>1721.8397871360394</c:v>
                </c:pt>
                <c:pt idx="855">
                  <c:v>2259.1427483422326</c:v>
                </c:pt>
                <c:pt idx="856">
                  <c:v>2111.9510563284721</c:v>
                </c:pt>
                <c:pt idx="857">
                  <c:v>1497.9011923858725</c:v>
                </c:pt>
                <c:pt idx="858">
                  <c:v>158.09536624324227</c:v>
                </c:pt>
                <c:pt idx="859">
                  <c:v>716.24447156298902</c:v>
                </c:pt>
                <c:pt idx="860">
                  <c:v>2181.4363203959397</c:v>
                </c:pt>
                <c:pt idx="861">
                  <c:v>513.68111378113804</c:v>
                </c:pt>
                <c:pt idx="862">
                  <c:v>920.49737195617217</c:v>
                </c:pt>
                <c:pt idx="863">
                  <c:v>117.81627109132734</c:v>
                </c:pt>
                <c:pt idx="864">
                  <c:v>1413.8774534286706</c:v>
                </c:pt>
                <c:pt idx="865">
                  <c:v>525.89591150592832</c:v>
                </c:pt>
                <c:pt idx="866">
                  <c:v>303.2358184136329</c:v>
                </c:pt>
                <c:pt idx="867">
                  <c:v>709.82158426224964</c:v>
                </c:pt>
                <c:pt idx="868">
                  <c:v>389.62767411912392</c:v>
                </c:pt>
                <c:pt idx="869">
                  <c:v>742.01968339408722</c:v>
                </c:pt>
                <c:pt idx="870">
                  <c:v>1721.6831929168416</c:v>
                </c:pt>
                <c:pt idx="871">
                  <c:v>-8.5730621501374458</c:v>
                </c:pt>
                <c:pt idx="872">
                  <c:v>735.94572034618636</c:v>
                </c:pt>
                <c:pt idx="873">
                  <c:v>722.84728246531495</c:v>
                </c:pt>
                <c:pt idx="874">
                  <c:v>1259.2792044788916</c:v>
                </c:pt>
                <c:pt idx="875">
                  <c:v>1089.423789371361</c:v>
                </c:pt>
                <c:pt idx="876">
                  <c:v>875.84552590026465</c:v>
                </c:pt>
                <c:pt idx="877">
                  <c:v>666.10375706970672</c:v>
                </c:pt>
                <c:pt idx="878">
                  <c:v>1967.8605888576562</c:v>
                </c:pt>
                <c:pt idx="879">
                  <c:v>1962.1315436121708</c:v>
                </c:pt>
                <c:pt idx="880">
                  <c:v>774.93533589436629</c:v>
                </c:pt>
                <c:pt idx="881">
                  <c:v>859.19937249780833</c:v>
                </c:pt>
                <c:pt idx="882">
                  <c:v>1032.3213302016543</c:v>
                </c:pt>
                <c:pt idx="883">
                  <c:v>2380.9295752527642</c:v>
                </c:pt>
                <c:pt idx="884">
                  <c:v>2192.4286201243003</c:v>
                </c:pt>
                <c:pt idx="885">
                  <c:v>582.28100922044428</c:v>
                </c:pt>
                <c:pt idx="886">
                  <c:v>203.49675612427842</c:v>
                </c:pt>
                <c:pt idx="887">
                  <c:v>1174.2723755991024</c:v>
                </c:pt>
                <c:pt idx="888">
                  <c:v>1012.4722601475792</c:v>
                </c:pt>
                <c:pt idx="889">
                  <c:v>932.82930814321298</c:v>
                </c:pt>
                <c:pt idx="890">
                  <c:v>1128.3893704724669</c:v>
                </c:pt>
                <c:pt idx="891">
                  <c:v>1776.3460891246227</c:v>
                </c:pt>
                <c:pt idx="892">
                  <c:v>921.55125123214771</c:v>
                </c:pt>
                <c:pt idx="893">
                  <c:v>1361.1670841972302</c:v>
                </c:pt>
                <c:pt idx="894">
                  <c:v>1977.1351285376131</c:v>
                </c:pt>
                <c:pt idx="895">
                  <c:v>89.376493891288305</c:v>
                </c:pt>
                <c:pt idx="896">
                  <c:v>134.76848841670966</c:v>
                </c:pt>
                <c:pt idx="897">
                  <c:v>1542.3772563126352</c:v>
                </c:pt>
                <c:pt idx="898">
                  <c:v>977.9627694447197</c:v>
                </c:pt>
                <c:pt idx="899">
                  <c:v>1364.466506822632</c:v>
                </c:pt>
                <c:pt idx="900">
                  <c:v>359.56954394258463</c:v>
                </c:pt>
                <c:pt idx="901">
                  <c:v>1318.0688598208244</c:v>
                </c:pt>
                <c:pt idx="902">
                  <c:v>633.67127103504981</c:v>
                </c:pt>
                <c:pt idx="903">
                  <c:v>1186.9504430134998</c:v>
                </c:pt>
                <c:pt idx="904">
                  <c:v>471.72976082186307</c:v>
                </c:pt>
                <c:pt idx="905">
                  <c:v>1670.3454202123962</c:v>
                </c:pt>
                <c:pt idx="906">
                  <c:v>128.55590754029544</c:v>
                </c:pt>
                <c:pt idx="907">
                  <c:v>2172.409131792595</c:v>
                </c:pt>
                <c:pt idx="908">
                  <c:v>993.04719593941331</c:v>
                </c:pt>
                <c:pt idx="909">
                  <c:v>1499.6777880144209</c:v>
                </c:pt>
                <c:pt idx="910">
                  <c:v>1675.0192377349454</c:v>
                </c:pt>
                <c:pt idx="911">
                  <c:v>-133.63252345384518</c:v>
                </c:pt>
                <c:pt idx="912">
                  <c:v>-83.663149631376996</c:v>
                </c:pt>
                <c:pt idx="913">
                  <c:v>-274.68338079071646</c:v>
                </c:pt>
                <c:pt idx="914">
                  <c:v>1226.4453851204655</c:v>
                </c:pt>
                <c:pt idx="915">
                  <c:v>1864.608704507204</c:v>
                </c:pt>
                <c:pt idx="916">
                  <c:v>-102.775409227647</c:v>
                </c:pt>
                <c:pt idx="917">
                  <c:v>2038.3866988478853</c:v>
                </c:pt>
                <c:pt idx="918">
                  <c:v>815.79564527703428</c:v>
                </c:pt>
                <c:pt idx="919">
                  <c:v>693.80801727611038</c:v>
                </c:pt>
                <c:pt idx="920">
                  <c:v>1329.2449777271736</c:v>
                </c:pt>
                <c:pt idx="921">
                  <c:v>876.46248680527083</c:v>
                </c:pt>
                <c:pt idx="922">
                  <c:v>380.90198714224465</c:v>
                </c:pt>
                <c:pt idx="923">
                  <c:v>2420.1297972111593</c:v>
                </c:pt>
                <c:pt idx="924">
                  <c:v>857.65536612058122</c:v>
                </c:pt>
                <c:pt idx="925">
                  <c:v>2349.8197977471732</c:v>
                </c:pt>
                <c:pt idx="926">
                  <c:v>614.3954457241407</c:v>
                </c:pt>
                <c:pt idx="927">
                  <c:v>1341.9429310577743</c:v>
                </c:pt>
                <c:pt idx="928">
                  <c:v>584.06193443330267</c:v>
                </c:pt>
                <c:pt idx="929">
                  <c:v>450.4809802503442</c:v>
                </c:pt>
                <c:pt idx="930">
                  <c:v>3314.2606429718394</c:v>
                </c:pt>
                <c:pt idx="931">
                  <c:v>794.7261722457547</c:v>
                </c:pt>
                <c:pt idx="932">
                  <c:v>253.02211734650388</c:v>
                </c:pt>
                <c:pt idx="933">
                  <c:v>2322.5402783904547</c:v>
                </c:pt>
                <c:pt idx="934">
                  <c:v>753.18685371822107</c:v>
                </c:pt>
                <c:pt idx="935">
                  <c:v>1252.7291923426408</c:v>
                </c:pt>
                <c:pt idx="936">
                  <c:v>-55.150822771079504</c:v>
                </c:pt>
                <c:pt idx="937">
                  <c:v>325.31414500530849</c:v>
                </c:pt>
                <c:pt idx="938">
                  <c:v>599.50526964841697</c:v>
                </c:pt>
                <c:pt idx="939">
                  <c:v>2991.262803061757</c:v>
                </c:pt>
                <c:pt idx="940">
                  <c:v>2187.5157183804522</c:v>
                </c:pt>
                <c:pt idx="941">
                  <c:v>307.49946690421808</c:v>
                </c:pt>
                <c:pt idx="942">
                  <c:v>2392.7843357568336</c:v>
                </c:pt>
                <c:pt idx="943">
                  <c:v>1516.3727105845319</c:v>
                </c:pt>
                <c:pt idx="944">
                  <c:v>1428.504153243008</c:v>
                </c:pt>
                <c:pt idx="945">
                  <c:v>1004.3758215753091</c:v>
                </c:pt>
                <c:pt idx="946">
                  <c:v>2159.867761821381</c:v>
                </c:pt>
                <c:pt idx="947">
                  <c:v>2225.9482001763727</c:v>
                </c:pt>
                <c:pt idx="948">
                  <c:v>1529.6889874637272</c:v>
                </c:pt>
                <c:pt idx="949">
                  <c:v>2205.4025769764944</c:v>
                </c:pt>
                <c:pt idx="950">
                  <c:v>1459.6598679975514</c:v>
                </c:pt>
                <c:pt idx="951">
                  <c:v>1744.0863632828609</c:v>
                </c:pt>
                <c:pt idx="952">
                  <c:v>1316.742692441921</c:v>
                </c:pt>
                <c:pt idx="953">
                  <c:v>649.13499183982913</c:v>
                </c:pt>
                <c:pt idx="954">
                  <c:v>2159.5633571911158</c:v>
                </c:pt>
                <c:pt idx="955">
                  <c:v>1528.8506730091146</c:v>
                </c:pt>
                <c:pt idx="956">
                  <c:v>113.73717767820739</c:v>
                </c:pt>
                <c:pt idx="957">
                  <c:v>2682.7090174140662</c:v>
                </c:pt>
                <c:pt idx="958">
                  <c:v>522.22668713888265</c:v>
                </c:pt>
                <c:pt idx="959">
                  <c:v>-59.956160556051771</c:v>
                </c:pt>
                <c:pt idx="960">
                  <c:v>995.47021099684321</c:v>
                </c:pt>
                <c:pt idx="961">
                  <c:v>-311.81365152125795</c:v>
                </c:pt>
                <c:pt idx="962">
                  <c:v>1970.5276861594089</c:v>
                </c:pt>
                <c:pt idx="963">
                  <c:v>2644.2679545830752</c:v>
                </c:pt>
                <c:pt idx="964">
                  <c:v>981.65904313665965</c:v>
                </c:pt>
                <c:pt idx="965">
                  <c:v>429.07135591454659</c:v>
                </c:pt>
                <c:pt idx="966">
                  <c:v>-83.759410604822165</c:v>
                </c:pt>
                <c:pt idx="967">
                  <c:v>763.60274983946761</c:v>
                </c:pt>
                <c:pt idx="968">
                  <c:v>476.0116856890225</c:v>
                </c:pt>
                <c:pt idx="969">
                  <c:v>1337.8802736751284</c:v>
                </c:pt>
                <c:pt idx="970">
                  <c:v>2421.3663111792698</c:v>
                </c:pt>
                <c:pt idx="971">
                  <c:v>2441.3804873081958</c:v>
                </c:pt>
                <c:pt idx="972">
                  <c:v>2152.1732362855719</c:v>
                </c:pt>
                <c:pt idx="973">
                  <c:v>2297.3200349259473</c:v>
                </c:pt>
                <c:pt idx="974">
                  <c:v>1078.1507854661099</c:v>
                </c:pt>
                <c:pt idx="975">
                  <c:v>227.40738011437685</c:v>
                </c:pt>
                <c:pt idx="976">
                  <c:v>1363.5717536986681</c:v>
                </c:pt>
                <c:pt idx="977">
                  <c:v>1084.2224084944487</c:v>
                </c:pt>
                <c:pt idx="978">
                  <c:v>1447.6530347718444</c:v>
                </c:pt>
                <c:pt idx="979">
                  <c:v>1031.6350884686799</c:v>
                </c:pt>
                <c:pt idx="980">
                  <c:v>-85.647709759008933</c:v>
                </c:pt>
                <c:pt idx="981">
                  <c:v>1201.888776709395</c:v>
                </c:pt>
                <c:pt idx="982">
                  <c:v>767.06803930585056</c:v>
                </c:pt>
                <c:pt idx="983">
                  <c:v>2428.7342753284665</c:v>
                </c:pt>
                <c:pt idx="984">
                  <c:v>1087.4601494271369</c:v>
                </c:pt>
                <c:pt idx="985">
                  <c:v>2573.0328831192865</c:v>
                </c:pt>
                <c:pt idx="986">
                  <c:v>949.98959994599636</c:v>
                </c:pt>
                <c:pt idx="987">
                  <c:v>1732.3768921168571</c:v>
                </c:pt>
                <c:pt idx="988">
                  <c:v>1232.3841252427928</c:v>
                </c:pt>
                <c:pt idx="989">
                  <c:v>58.516847732277199</c:v>
                </c:pt>
                <c:pt idx="990">
                  <c:v>-456.91785092438937</c:v>
                </c:pt>
                <c:pt idx="991">
                  <c:v>1226.8570945126405</c:v>
                </c:pt>
                <c:pt idx="992">
                  <c:v>1562.7944380648335</c:v>
                </c:pt>
                <c:pt idx="993">
                  <c:v>759.60974101896045</c:v>
                </c:pt>
                <c:pt idx="994">
                  <c:v>655.89025548891186</c:v>
                </c:pt>
                <c:pt idx="995">
                  <c:v>1250.1190902749329</c:v>
                </c:pt>
                <c:pt idx="996">
                  <c:v>291.05874606803235</c:v>
                </c:pt>
                <c:pt idx="997">
                  <c:v>2482.7047579671835</c:v>
                </c:pt>
                <c:pt idx="998">
                  <c:v>2419.7306753044768</c:v>
                </c:pt>
                <c:pt idx="999">
                  <c:v>2562.2804052303559</c:v>
                </c:pt>
              </c:numCache>
            </c:numRef>
          </c:xVal>
          <c:yVal>
            <c:numRef>
              <c:f>Sheet1!$Z$4:$Z$1003</c:f>
              <c:numCache>
                <c:formatCode>General</c:formatCode>
                <c:ptCount val="1000"/>
                <c:pt idx="0">
                  <c:v>-55.193030746220956</c:v>
                </c:pt>
                <c:pt idx="1">
                  <c:v>617.48523005930565</c:v>
                </c:pt>
                <c:pt idx="2">
                  <c:v>1083.4582011413308</c:v>
                </c:pt>
                <c:pt idx="3">
                  <c:v>-196.63539255481783</c:v>
                </c:pt>
                <c:pt idx="4">
                  <c:v>39.148839624826365</c:v>
                </c:pt>
                <c:pt idx="5">
                  <c:v>-255.96422258115888</c:v>
                </c:pt>
                <c:pt idx="6">
                  <c:v>416.16932927256107</c:v>
                </c:pt>
                <c:pt idx="7">
                  <c:v>525.71903381785023</c:v>
                </c:pt>
                <c:pt idx="8">
                  <c:v>98.686005441024008</c:v>
                </c:pt>
                <c:pt idx="9">
                  <c:v>733.79663359783581</c:v>
                </c:pt>
                <c:pt idx="10">
                  <c:v>-881.36861817897875</c:v>
                </c:pt>
                <c:pt idx="11">
                  <c:v>961.34451783953091</c:v>
                </c:pt>
                <c:pt idx="12">
                  <c:v>-230.58025315897351</c:v>
                </c:pt>
                <c:pt idx="13">
                  <c:v>447.83531325842819</c:v>
                </c:pt>
                <c:pt idx="14">
                  <c:v>-169.26743561726494</c:v>
                </c:pt>
                <c:pt idx="15">
                  <c:v>-467.46080113663163</c:v>
                </c:pt>
                <c:pt idx="16">
                  <c:v>-681.53524157677202</c:v>
                </c:pt>
                <c:pt idx="17">
                  <c:v>-205.98526411495163</c:v>
                </c:pt>
                <c:pt idx="18">
                  <c:v>9.2577164959778599</c:v>
                </c:pt>
                <c:pt idx="19">
                  <c:v>108.71647325683512</c:v>
                </c:pt>
                <c:pt idx="20">
                  <c:v>-354.21704394397523</c:v>
                </c:pt>
                <c:pt idx="21">
                  <c:v>-85.267588681356756</c:v>
                </c:pt>
                <c:pt idx="22">
                  <c:v>82.158241482068888</c:v>
                </c:pt>
                <c:pt idx="23">
                  <c:v>-391.65916911107604</c:v>
                </c:pt>
                <c:pt idx="24">
                  <c:v>-90.117249539040017</c:v>
                </c:pt>
                <c:pt idx="25">
                  <c:v>6.9678042475529764</c:v>
                </c:pt>
                <c:pt idx="26">
                  <c:v>-357.3298395639531</c:v>
                </c:pt>
                <c:pt idx="27">
                  <c:v>555.15111996980249</c:v>
                </c:pt>
                <c:pt idx="28">
                  <c:v>138.90971287192997</c:v>
                </c:pt>
                <c:pt idx="29">
                  <c:v>511.84367172514521</c:v>
                </c:pt>
                <c:pt idx="30">
                  <c:v>173.86228069168533</c:v>
                </c:pt>
                <c:pt idx="31">
                  <c:v>-800.22902151897063</c:v>
                </c:pt>
                <c:pt idx="32">
                  <c:v>-207.39730990156829</c:v>
                </c:pt>
                <c:pt idx="33">
                  <c:v>-196.98689597619784</c:v>
                </c:pt>
                <c:pt idx="34">
                  <c:v>1080.2902771274512</c:v>
                </c:pt>
                <c:pt idx="35">
                  <c:v>607.00676865526884</c:v>
                </c:pt>
                <c:pt idx="36">
                  <c:v>-266.70087397043653</c:v>
                </c:pt>
                <c:pt idx="37">
                  <c:v>-146.0973549606606</c:v>
                </c:pt>
                <c:pt idx="38">
                  <c:v>-104.47347124843952</c:v>
                </c:pt>
                <c:pt idx="39">
                  <c:v>268.22310809720989</c:v>
                </c:pt>
                <c:pt idx="40">
                  <c:v>172.28652375271213</c:v>
                </c:pt>
                <c:pt idx="41">
                  <c:v>82.900072609482777</c:v>
                </c:pt>
                <c:pt idx="42">
                  <c:v>-628.71015171141403</c:v>
                </c:pt>
                <c:pt idx="43">
                  <c:v>376.54175266706625</c:v>
                </c:pt>
                <c:pt idx="44">
                  <c:v>598.06545843082358</c:v>
                </c:pt>
                <c:pt idx="45">
                  <c:v>202.28722993753212</c:v>
                </c:pt>
                <c:pt idx="46">
                  <c:v>-123.88337412453257</c:v>
                </c:pt>
                <c:pt idx="47">
                  <c:v>-927.47109274187812</c:v>
                </c:pt>
                <c:pt idx="48">
                  <c:v>-431.95730363468203</c:v>
                </c:pt>
                <c:pt idx="49">
                  <c:v>85.483760070764788</c:v>
                </c:pt>
                <c:pt idx="50">
                  <c:v>-8.353256947743148</c:v>
                </c:pt>
                <c:pt idx="51">
                  <c:v>-634.51410104984473</c:v>
                </c:pt>
                <c:pt idx="52">
                  <c:v>131.30215142656209</c:v>
                </c:pt>
                <c:pt idx="53">
                  <c:v>-410.80025286848678</c:v>
                </c:pt>
                <c:pt idx="54">
                  <c:v>361.83165391545299</c:v>
                </c:pt>
                <c:pt idx="55">
                  <c:v>168.17339950006431</c:v>
                </c:pt>
                <c:pt idx="56">
                  <c:v>157.5780017079544</c:v>
                </c:pt>
                <c:pt idx="57">
                  <c:v>-265.2665249740985</c:v>
                </c:pt>
                <c:pt idx="58">
                  <c:v>-912.03655022971509</c:v>
                </c:pt>
                <c:pt idx="59">
                  <c:v>-70.168419046801205</c:v>
                </c:pt>
                <c:pt idx="60">
                  <c:v>122.00658086934266</c:v>
                </c:pt>
                <c:pt idx="61">
                  <c:v>216.33660115923954</c:v>
                </c:pt>
                <c:pt idx="62">
                  <c:v>-106.32912402548232</c:v>
                </c:pt>
                <c:pt idx="63">
                  <c:v>-846.41752339299796</c:v>
                </c:pt>
                <c:pt idx="64">
                  <c:v>-199.54188500596592</c:v>
                </c:pt>
                <c:pt idx="65">
                  <c:v>-187.8682387843628</c:v>
                </c:pt>
                <c:pt idx="66">
                  <c:v>-205.6235568125812</c:v>
                </c:pt>
                <c:pt idx="67">
                  <c:v>-24.898654829813722</c:v>
                </c:pt>
                <c:pt idx="68">
                  <c:v>220.00098555558156</c:v>
                </c:pt>
                <c:pt idx="69">
                  <c:v>449.67581122995625</c:v>
                </c:pt>
                <c:pt idx="70">
                  <c:v>-167.95278713383937</c:v>
                </c:pt>
                <c:pt idx="71">
                  <c:v>577.55495784258778</c:v>
                </c:pt>
                <c:pt idx="72">
                  <c:v>-254.41894443220326</c:v>
                </c:pt>
                <c:pt idx="73">
                  <c:v>-642.62948646168604</c:v>
                </c:pt>
                <c:pt idx="74">
                  <c:v>187.99596238033331</c:v>
                </c:pt>
                <c:pt idx="75">
                  <c:v>60.524436383552825</c:v>
                </c:pt>
                <c:pt idx="76">
                  <c:v>-413.7761582694053</c:v>
                </c:pt>
                <c:pt idx="77">
                  <c:v>-371.015313676912</c:v>
                </c:pt>
                <c:pt idx="78">
                  <c:v>-287.75846087889204</c:v>
                </c:pt>
                <c:pt idx="79">
                  <c:v>-490.11186540012261</c:v>
                </c:pt>
                <c:pt idx="80">
                  <c:v>-1417.1132101061849</c:v>
                </c:pt>
                <c:pt idx="81">
                  <c:v>288.96295965801716</c:v>
                </c:pt>
                <c:pt idx="82">
                  <c:v>-13.815098956848942</c:v>
                </c:pt>
                <c:pt idx="83">
                  <c:v>53.456722603924618</c:v>
                </c:pt>
                <c:pt idx="84">
                  <c:v>-0.10006365226053049</c:v>
                </c:pt>
                <c:pt idx="85">
                  <c:v>2586.4115885511501</c:v>
                </c:pt>
                <c:pt idx="86">
                  <c:v>-43.466729962653744</c:v>
                </c:pt>
                <c:pt idx="87">
                  <c:v>-771.68818075969671</c:v>
                </c:pt>
                <c:pt idx="88">
                  <c:v>-199.87889760674943</c:v>
                </c:pt>
                <c:pt idx="89">
                  <c:v>23.276272685426264</c:v>
                </c:pt>
                <c:pt idx="90">
                  <c:v>150.87208333021499</c:v>
                </c:pt>
                <c:pt idx="91">
                  <c:v>-367.02625849282794</c:v>
                </c:pt>
                <c:pt idx="92">
                  <c:v>-614.53729525917345</c:v>
                </c:pt>
                <c:pt idx="93">
                  <c:v>-197.82949785692131</c:v>
                </c:pt>
                <c:pt idx="94">
                  <c:v>-597.39863809345707</c:v>
                </c:pt>
                <c:pt idx="95">
                  <c:v>-26.514354251132318</c:v>
                </c:pt>
                <c:pt idx="96">
                  <c:v>-170.84138965598459</c:v>
                </c:pt>
                <c:pt idx="97">
                  <c:v>451.96112298963146</c:v>
                </c:pt>
                <c:pt idx="98">
                  <c:v>-164.78638104635297</c:v>
                </c:pt>
                <c:pt idx="99">
                  <c:v>489.92010812696753</c:v>
                </c:pt>
                <c:pt idx="100">
                  <c:v>69.940740435549401</c:v>
                </c:pt>
                <c:pt idx="101">
                  <c:v>-8.3101376523045474</c:v>
                </c:pt>
                <c:pt idx="102">
                  <c:v>1150.2660552411617</c:v>
                </c:pt>
                <c:pt idx="103">
                  <c:v>207.56210992369807</c:v>
                </c:pt>
                <c:pt idx="104">
                  <c:v>371.09977073346704</c:v>
                </c:pt>
                <c:pt idx="105">
                  <c:v>394.71164951276296</c:v>
                </c:pt>
                <c:pt idx="106">
                  <c:v>616.93661347173429</c:v>
                </c:pt>
                <c:pt idx="107">
                  <c:v>-71.213779203815648</c:v>
                </c:pt>
                <c:pt idx="108">
                  <c:v>-253.36268043284258</c:v>
                </c:pt>
                <c:pt idx="109">
                  <c:v>-241.33339394145088</c:v>
                </c:pt>
                <c:pt idx="110">
                  <c:v>-825.50124087192194</c:v>
                </c:pt>
                <c:pt idx="111">
                  <c:v>-717.70009546589085</c:v>
                </c:pt>
                <c:pt idx="112">
                  <c:v>-279.58329573147375</c:v>
                </c:pt>
                <c:pt idx="113">
                  <c:v>-14.836283849721326</c:v>
                </c:pt>
                <c:pt idx="114">
                  <c:v>-6.7366902261601354</c:v>
                </c:pt>
                <c:pt idx="115">
                  <c:v>393.50960548628791</c:v>
                </c:pt>
                <c:pt idx="116">
                  <c:v>-653.69090652006662</c:v>
                </c:pt>
                <c:pt idx="117">
                  <c:v>-298.3773353075469</c:v>
                </c:pt>
                <c:pt idx="118">
                  <c:v>-621.59979631170359</c:v>
                </c:pt>
                <c:pt idx="119">
                  <c:v>-565.47424482449594</c:v>
                </c:pt>
                <c:pt idx="120">
                  <c:v>-66.108157738827998</c:v>
                </c:pt>
                <c:pt idx="121">
                  <c:v>-422.42493578023391</c:v>
                </c:pt>
                <c:pt idx="122">
                  <c:v>524.30574464958613</c:v>
                </c:pt>
                <c:pt idx="123">
                  <c:v>58.268279895818068</c:v>
                </c:pt>
                <c:pt idx="124">
                  <c:v>89.752164252404782</c:v>
                </c:pt>
                <c:pt idx="125">
                  <c:v>778.73325706079277</c:v>
                </c:pt>
                <c:pt idx="126">
                  <c:v>-506.15443265659735</c:v>
                </c:pt>
                <c:pt idx="127">
                  <c:v>867.36164788603855</c:v>
                </c:pt>
                <c:pt idx="128">
                  <c:v>-701.08966759573525</c:v>
                </c:pt>
                <c:pt idx="129">
                  <c:v>-725.61643351749831</c:v>
                </c:pt>
                <c:pt idx="130">
                  <c:v>-641.95819945575852</c:v>
                </c:pt>
                <c:pt idx="131">
                  <c:v>551.83268663569731</c:v>
                </c:pt>
                <c:pt idx="132">
                  <c:v>-496.74323816621416</c:v>
                </c:pt>
                <c:pt idx="133">
                  <c:v>56.885198205841334</c:v>
                </c:pt>
                <c:pt idx="134">
                  <c:v>340.19446449814632</c:v>
                </c:pt>
                <c:pt idx="135">
                  <c:v>-396.92045320783296</c:v>
                </c:pt>
                <c:pt idx="136">
                  <c:v>290.85398785951293</c:v>
                </c:pt>
                <c:pt idx="137">
                  <c:v>-236.45276814625777</c:v>
                </c:pt>
                <c:pt idx="138">
                  <c:v>-560.66647250726828</c:v>
                </c:pt>
                <c:pt idx="139">
                  <c:v>241.63635791495392</c:v>
                </c:pt>
                <c:pt idx="140">
                  <c:v>175.76508576891047</c:v>
                </c:pt>
                <c:pt idx="141">
                  <c:v>-91.0498459243978</c:v>
                </c:pt>
                <c:pt idx="142">
                  <c:v>-431.41286069243552</c:v>
                </c:pt>
                <c:pt idx="143">
                  <c:v>-1119.6944687979544</c:v>
                </c:pt>
                <c:pt idx="144">
                  <c:v>-392.39807192713772</c:v>
                </c:pt>
                <c:pt idx="145">
                  <c:v>35.185325729601118</c:v>
                </c:pt>
                <c:pt idx="146">
                  <c:v>431.24800287792823</c:v>
                </c:pt>
                <c:pt idx="147">
                  <c:v>201.0422589619661</c:v>
                </c:pt>
                <c:pt idx="148">
                  <c:v>377.56694443678231</c:v>
                </c:pt>
                <c:pt idx="149">
                  <c:v>-48.520797814108619</c:v>
                </c:pt>
                <c:pt idx="150">
                  <c:v>-647.39076595547488</c:v>
                </c:pt>
                <c:pt idx="151">
                  <c:v>67.101888443489997</c:v>
                </c:pt>
                <c:pt idx="152">
                  <c:v>-549.21375755506563</c:v>
                </c:pt>
                <c:pt idx="153">
                  <c:v>-50.375608858208125</c:v>
                </c:pt>
                <c:pt idx="154">
                  <c:v>738.9233858340001</c:v>
                </c:pt>
                <c:pt idx="155">
                  <c:v>973.75423691513424</c:v>
                </c:pt>
                <c:pt idx="156">
                  <c:v>225.81105294213489</c:v>
                </c:pt>
                <c:pt idx="157">
                  <c:v>6.6437677215794793</c:v>
                </c:pt>
                <c:pt idx="158">
                  <c:v>-100.86737100978803</c:v>
                </c:pt>
                <c:pt idx="159">
                  <c:v>631.37117305421316</c:v>
                </c:pt>
                <c:pt idx="160">
                  <c:v>477.6370268775072</c:v>
                </c:pt>
                <c:pt idx="161">
                  <c:v>-879.38930542016544</c:v>
                </c:pt>
                <c:pt idx="162">
                  <c:v>193.68668254832028</c:v>
                </c:pt>
                <c:pt idx="163">
                  <c:v>-619.92771373236587</c:v>
                </c:pt>
                <c:pt idx="164">
                  <c:v>-672.9107095123012</c:v>
                </c:pt>
                <c:pt idx="165">
                  <c:v>-353.4895852437237</c:v>
                </c:pt>
                <c:pt idx="166">
                  <c:v>-383.0423609477532</c:v>
                </c:pt>
                <c:pt idx="167">
                  <c:v>-120.41156278262144</c:v>
                </c:pt>
                <c:pt idx="168">
                  <c:v>156.54452735308524</c:v>
                </c:pt>
                <c:pt idx="169">
                  <c:v>83.998541109661119</c:v>
                </c:pt>
                <c:pt idx="170">
                  <c:v>-38.392474460595736</c:v>
                </c:pt>
                <c:pt idx="171">
                  <c:v>1408.7663792686353</c:v>
                </c:pt>
                <c:pt idx="172">
                  <c:v>-879.23954319589984</c:v>
                </c:pt>
                <c:pt idx="173">
                  <c:v>-990.58856698142108</c:v>
                </c:pt>
                <c:pt idx="174">
                  <c:v>-187.80104691011616</c:v>
                </c:pt>
                <c:pt idx="175">
                  <c:v>120.54539041157977</c:v>
                </c:pt>
                <c:pt idx="176">
                  <c:v>5.1268898015919149</c:v>
                </c:pt>
                <c:pt idx="177">
                  <c:v>-245.39307762909687</c:v>
                </c:pt>
                <c:pt idx="178">
                  <c:v>-88.276141934447651</c:v>
                </c:pt>
                <c:pt idx="179">
                  <c:v>578.99676391256571</c:v>
                </c:pt>
                <c:pt idx="180">
                  <c:v>71.960324322181009</c:v>
                </c:pt>
                <c:pt idx="181">
                  <c:v>-426.98850429960203</c:v>
                </c:pt>
                <c:pt idx="182">
                  <c:v>22.471767128331436</c:v>
                </c:pt>
                <c:pt idx="183">
                  <c:v>525.25578885748234</c:v>
                </c:pt>
                <c:pt idx="184">
                  <c:v>-1088.2402699202307</c:v>
                </c:pt>
                <c:pt idx="185">
                  <c:v>-352.82271345870754</c:v>
                </c:pt>
                <c:pt idx="186">
                  <c:v>737.47047174266982</c:v>
                </c:pt>
                <c:pt idx="187">
                  <c:v>-132.22212500646901</c:v>
                </c:pt>
                <c:pt idx="188">
                  <c:v>-275.35369126229256</c:v>
                </c:pt>
                <c:pt idx="189">
                  <c:v>-203.97246159059904</c:v>
                </c:pt>
                <c:pt idx="190">
                  <c:v>-611.97367568193249</c:v>
                </c:pt>
                <c:pt idx="191">
                  <c:v>-591.90454946056957</c:v>
                </c:pt>
                <c:pt idx="192">
                  <c:v>-44.897744084964415</c:v>
                </c:pt>
                <c:pt idx="193">
                  <c:v>-673.59859190200552</c:v>
                </c:pt>
                <c:pt idx="194">
                  <c:v>-414.69542985138992</c:v>
                </c:pt>
                <c:pt idx="195">
                  <c:v>42.286704475634451</c:v>
                </c:pt>
                <c:pt idx="196">
                  <c:v>-12.189553998830945</c:v>
                </c:pt>
                <c:pt idx="197">
                  <c:v>81.258235251151177</c:v>
                </c:pt>
                <c:pt idx="198">
                  <c:v>-774.48560518570412</c:v>
                </c:pt>
                <c:pt idx="199">
                  <c:v>57.318471714651707</c:v>
                </c:pt>
                <c:pt idx="200">
                  <c:v>415.66191081167176</c:v>
                </c:pt>
                <c:pt idx="201">
                  <c:v>772.05961731299294</c:v>
                </c:pt>
                <c:pt idx="202">
                  <c:v>-193.75079165131422</c:v>
                </c:pt>
                <c:pt idx="203">
                  <c:v>-100.29291334040488</c:v>
                </c:pt>
                <c:pt idx="204">
                  <c:v>-482.58105032181879</c:v>
                </c:pt>
                <c:pt idx="205">
                  <c:v>-41.626211158421597</c:v>
                </c:pt>
                <c:pt idx="206">
                  <c:v>68.313005228956627</c:v>
                </c:pt>
                <c:pt idx="207">
                  <c:v>-243.00524279518822</c:v>
                </c:pt>
                <c:pt idx="208">
                  <c:v>84.989259340754643</c:v>
                </c:pt>
                <c:pt idx="209">
                  <c:v>-336.57245211901079</c:v>
                </c:pt>
                <c:pt idx="210">
                  <c:v>-245.41798484532296</c:v>
                </c:pt>
                <c:pt idx="211">
                  <c:v>63.061098688225229</c:v>
                </c:pt>
                <c:pt idx="212">
                  <c:v>1276.8794166801504</c:v>
                </c:pt>
                <c:pt idx="213">
                  <c:v>-111.33325113866266</c:v>
                </c:pt>
                <c:pt idx="214">
                  <c:v>-388.68762510290435</c:v>
                </c:pt>
                <c:pt idx="215">
                  <c:v>-1168.8789088197102</c:v>
                </c:pt>
                <c:pt idx="216">
                  <c:v>-190.12709173547734</c:v>
                </c:pt>
                <c:pt idx="217">
                  <c:v>-109.34310652219733</c:v>
                </c:pt>
                <c:pt idx="218">
                  <c:v>614.60537048484457</c:v>
                </c:pt>
                <c:pt idx="219">
                  <c:v>-69.461791307728959</c:v>
                </c:pt>
                <c:pt idx="220">
                  <c:v>-728.8967417758123</c:v>
                </c:pt>
                <c:pt idx="221">
                  <c:v>-158.90857324313777</c:v>
                </c:pt>
                <c:pt idx="222">
                  <c:v>213.31761548567579</c:v>
                </c:pt>
                <c:pt idx="223">
                  <c:v>-221.098960410264</c:v>
                </c:pt>
                <c:pt idx="224">
                  <c:v>-194.16364000160138</c:v>
                </c:pt>
                <c:pt idx="225">
                  <c:v>-458.69729217525401</c:v>
                </c:pt>
                <c:pt idx="226">
                  <c:v>-494.11846615432512</c:v>
                </c:pt>
                <c:pt idx="227">
                  <c:v>-457.32605888257172</c:v>
                </c:pt>
                <c:pt idx="228">
                  <c:v>-51.724446230295484</c:v>
                </c:pt>
                <c:pt idx="229">
                  <c:v>359.37476063048325</c:v>
                </c:pt>
                <c:pt idx="230">
                  <c:v>316.66140596399305</c:v>
                </c:pt>
                <c:pt idx="231">
                  <c:v>91.772230658893875</c:v>
                </c:pt>
                <c:pt idx="232">
                  <c:v>692.58252089343182</c:v>
                </c:pt>
                <c:pt idx="233">
                  <c:v>-576.3509612074771</c:v>
                </c:pt>
                <c:pt idx="234">
                  <c:v>33.772455214028014</c:v>
                </c:pt>
                <c:pt idx="235">
                  <c:v>1146.6646693208086</c:v>
                </c:pt>
                <c:pt idx="236">
                  <c:v>-90.92249497514058</c:v>
                </c:pt>
                <c:pt idx="237">
                  <c:v>1296.9874021609044</c:v>
                </c:pt>
                <c:pt idx="238">
                  <c:v>-94.29147480629473</c:v>
                </c:pt>
                <c:pt idx="239">
                  <c:v>-261.39034439086208</c:v>
                </c:pt>
                <c:pt idx="240">
                  <c:v>7.5044183390062926</c:v>
                </c:pt>
                <c:pt idx="241">
                  <c:v>-1292.8550567756711</c:v>
                </c:pt>
                <c:pt idx="242">
                  <c:v>969.23795067711899</c:v>
                </c:pt>
                <c:pt idx="243">
                  <c:v>-269.96419189938194</c:v>
                </c:pt>
                <c:pt idx="244">
                  <c:v>284.02639518650585</c:v>
                </c:pt>
                <c:pt idx="245">
                  <c:v>-452.46159807652566</c:v>
                </c:pt>
                <c:pt idx="246">
                  <c:v>-638.47034738461923</c:v>
                </c:pt>
                <c:pt idx="247">
                  <c:v>31.577121030493799</c:v>
                </c:pt>
                <c:pt idx="248">
                  <c:v>-1227.0791521776864</c:v>
                </c:pt>
                <c:pt idx="249">
                  <c:v>-297.41571809960067</c:v>
                </c:pt>
                <c:pt idx="250">
                  <c:v>683.13236133351324</c:v>
                </c:pt>
                <c:pt idx="251">
                  <c:v>-403.24396645468573</c:v>
                </c:pt>
                <c:pt idx="252">
                  <c:v>-669.83351189315749</c:v>
                </c:pt>
                <c:pt idx="253">
                  <c:v>1070.3262283800373</c:v>
                </c:pt>
                <c:pt idx="254">
                  <c:v>-242.59954705794553</c:v>
                </c:pt>
                <c:pt idx="255">
                  <c:v>-46.456191804832088</c:v>
                </c:pt>
                <c:pt idx="256">
                  <c:v>931.59627679502046</c:v>
                </c:pt>
                <c:pt idx="257">
                  <c:v>-202.74522770781184</c:v>
                </c:pt>
                <c:pt idx="258">
                  <c:v>-54.403826921650989</c:v>
                </c:pt>
                <c:pt idx="259">
                  <c:v>261.62455949332792</c:v>
                </c:pt>
                <c:pt idx="260">
                  <c:v>-686.72005834990614</c:v>
                </c:pt>
                <c:pt idx="261">
                  <c:v>181.91612057686689</c:v>
                </c:pt>
                <c:pt idx="262">
                  <c:v>-391.79962399604779</c:v>
                </c:pt>
                <c:pt idx="263">
                  <c:v>-55.11001952573497</c:v>
                </c:pt>
                <c:pt idx="264">
                  <c:v>348.85138628645655</c:v>
                </c:pt>
                <c:pt idx="265">
                  <c:v>168.68154589681706</c:v>
                </c:pt>
                <c:pt idx="266">
                  <c:v>218.87712469660221</c:v>
                </c:pt>
                <c:pt idx="267">
                  <c:v>-613.83163393914469</c:v>
                </c:pt>
                <c:pt idx="268">
                  <c:v>240.08051050848491</c:v>
                </c:pt>
                <c:pt idx="269">
                  <c:v>883.5424884610843</c:v>
                </c:pt>
                <c:pt idx="270">
                  <c:v>894.69587236897542</c:v>
                </c:pt>
                <c:pt idx="271">
                  <c:v>186.85258762271914</c:v>
                </c:pt>
                <c:pt idx="272">
                  <c:v>-366.90076484168549</c:v>
                </c:pt>
                <c:pt idx="273">
                  <c:v>-977.53966213961144</c:v>
                </c:pt>
                <c:pt idx="274">
                  <c:v>-568.42187449142637</c:v>
                </c:pt>
                <c:pt idx="275">
                  <c:v>200.63419812247204</c:v>
                </c:pt>
                <c:pt idx="276">
                  <c:v>265.200827603996</c:v>
                </c:pt>
                <c:pt idx="277">
                  <c:v>-443.03709817703566</c:v>
                </c:pt>
                <c:pt idx="278">
                  <c:v>-226.14008665499898</c:v>
                </c:pt>
                <c:pt idx="279">
                  <c:v>-662.41622488080202</c:v>
                </c:pt>
                <c:pt idx="280">
                  <c:v>461.26160995778878</c:v>
                </c:pt>
                <c:pt idx="281">
                  <c:v>-65.438226108189156</c:v>
                </c:pt>
                <c:pt idx="282">
                  <c:v>-47.047753991409166</c:v>
                </c:pt>
                <c:pt idx="283">
                  <c:v>317.43644996680212</c:v>
                </c:pt>
                <c:pt idx="284">
                  <c:v>-431.09586127459875</c:v>
                </c:pt>
                <c:pt idx="285">
                  <c:v>204.88909925925603</c:v>
                </c:pt>
                <c:pt idx="286">
                  <c:v>900.75038844429992</c:v>
                </c:pt>
                <c:pt idx="287">
                  <c:v>442.09365426622344</c:v>
                </c:pt>
                <c:pt idx="288">
                  <c:v>-51.917565655831595</c:v>
                </c:pt>
                <c:pt idx="289">
                  <c:v>490.28454126353768</c:v>
                </c:pt>
                <c:pt idx="290">
                  <c:v>-129.50000577946184</c:v>
                </c:pt>
                <c:pt idx="291">
                  <c:v>-51.737265338049724</c:v>
                </c:pt>
                <c:pt idx="292">
                  <c:v>-807.04861381812248</c:v>
                </c:pt>
                <c:pt idx="293">
                  <c:v>70.023052226617779</c:v>
                </c:pt>
                <c:pt idx="294">
                  <c:v>1320.0897319524329</c:v>
                </c:pt>
                <c:pt idx="295">
                  <c:v>-364.56447022301768</c:v>
                </c:pt>
                <c:pt idx="296">
                  <c:v>-696.81660592501612</c:v>
                </c:pt>
                <c:pt idx="297">
                  <c:v>577.66830122185684</c:v>
                </c:pt>
                <c:pt idx="298">
                  <c:v>111.63872917900824</c:v>
                </c:pt>
                <c:pt idx="299">
                  <c:v>-509.96970344136901</c:v>
                </c:pt>
                <c:pt idx="300">
                  <c:v>267.76771325254197</c:v>
                </c:pt>
                <c:pt idx="301">
                  <c:v>1059.6459024805172</c:v>
                </c:pt>
                <c:pt idx="302">
                  <c:v>-1194.2754148722929</c:v>
                </c:pt>
                <c:pt idx="303">
                  <c:v>-685.05970887604826</c:v>
                </c:pt>
                <c:pt idx="304">
                  <c:v>73.594120699527139</c:v>
                </c:pt>
                <c:pt idx="305">
                  <c:v>-8.1461808498366963</c:v>
                </c:pt>
                <c:pt idx="306">
                  <c:v>-177.78888125549656</c:v>
                </c:pt>
                <c:pt idx="307">
                  <c:v>-261.0105417895096</c:v>
                </c:pt>
                <c:pt idx="308">
                  <c:v>-83.778884483376828</c:v>
                </c:pt>
                <c:pt idx="309">
                  <c:v>54.857641522357483</c:v>
                </c:pt>
                <c:pt idx="310">
                  <c:v>84.459985808957526</c:v>
                </c:pt>
                <c:pt idx="311">
                  <c:v>460.68343641492038</c:v>
                </c:pt>
                <c:pt idx="312">
                  <c:v>-379.58845144985173</c:v>
                </c:pt>
                <c:pt idx="313">
                  <c:v>-401.12959668295935</c:v>
                </c:pt>
                <c:pt idx="314">
                  <c:v>-14.78534364411189</c:v>
                </c:pt>
                <c:pt idx="315">
                  <c:v>1891.4482157803768</c:v>
                </c:pt>
                <c:pt idx="316">
                  <c:v>-51.261184096578177</c:v>
                </c:pt>
                <c:pt idx="317">
                  <c:v>24.046278205101771</c:v>
                </c:pt>
                <c:pt idx="318">
                  <c:v>-554.4166333979864</c:v>
                </c:pt>
                <c:pt idx="319">
                  <c:v>-610.87875144854843</c:v>
                </c:pt>
                <c:pt idx="320">
                  <c:v>81.838234464622701</c:v>
                </c:pt>
                <c:pt idx="321">
                  <c:v>1100.7496891349583</c:v>
                </c:pt>
                <c:pt idx="322">
                  <c:v>504.75592827345554</c:v>
                </c:pt>
                <c:pt idx="323">
                  <c:v>534.74793156678572</c:v>
                </c:pt>
                <c:pt idx="324">
                  <c:v>75.705993107302504</c:v>
                </c:pt>
                <c:pt idx="325">
                  <c:v>-93.556859414743371</c:v>
                </c:pt>
                <c:pt idx="326">
                  <c:v>-163.11323366456651</c:v>
                </c:pt>
                <c:pt idx="327">
                  <c:v>-464.78564502466668</c:v>
                </c:pt>
                <c:pt idx="328">
                  <c:v>1077.1763013906921</c:v>
                </c:pt>
                <c:pt idx="329">
                  <c:v>161.60599789208368</c:v>
                </c:pt>
                <c:pt idx="330">
                  <c:v>143.51500345190215</c:v>
                </c:pt>
                <c:pt idx="331">
                  <c:v>34.173978485711586</c:v>
                </c:pt>
                <c:pt idx="332">
                  <c:v>-262.06641901008425</c:v>
                </c:pt>
                <c:pt idx="333">
                  <c:v>411.89850785974295</c:v>
                </c:pt>
                <c:pt idx="334">
                  <c:v>273.20832917849862</c:v>
                </c:pt>
                <c:pt idx="335">
                  <c:v>463.23632614538428</c:v>
                </c:pt>
                <c:pt idx="336">
                  <c:v>461.84273288440812</c:v>
                </c:pt>
                <c:pt idx="337">
                  <c:v>-355.83495005221266</c:v>
                </c:pt>
                <c:pt idx="338">
                  <c:v>-789.79343593083183</c:v>
                </c:pt>
                <c:pt idx="339">
                  <c:v>316.92471315066814</c:v>
                </c:pt>
                <c:pt idx="340">
                  <c:v>308.24028649610955</c:v>
                </c:pt>
                <c:pt idx="341">
                  <c:v>6.8925196841491925</c:v>
                </c:pt>
                <c:pt idx="342">
                  <c:v>-178.16664444247726</c:v>
                </c:pt>
                <c:pt idx="343">
                  <c:v>280.41663033819805</c:v>
                </c:pt>
                <c:pt idx="344">
                  <c:v>-564.74645282493873</c:v>
                </c:pt>
                <c:pt idx="345">
                  <c:v>-585.66018042076814</c:v>
                </c:pt>
                <c:pt idx="346">
                  <c:v>367.00877917309208</c:v>
                </c:pt>
                <c:pt idx="347">
                  <c:v>-355.30720318938347</c:v>
                </c:pt>
                <c:pt idx="348">
                  <c:v>329.795672739662</c:v>
                </c:pt>
                <c:pt idx="349">
                  <c:v>-641.39750238346937</c:v>
                </c:pt>
                <c:pt idx="350">
                  <c:v>593.15959658764882</c:v>
                </c:pt>
                <c:pt idx="351">
                  <c:v>200.08975406239801</c:v>
                </c:pt>
                <c:pt idx="352">
                  <c:v>2183.7048379478133</c:v>
                </c:pt>
                <c:pt idx="353">
                  <c:v>-452.93632212901974</c:v>
                </c:pt>
                <c:pt idx="354">
                  <c:v>697.09562135512147</c:v>
                </c:pt>
                <c:pt idx="355">
                  <c:v>602.2792416487905</c:v>
                </c:pt>
                <c:pt idx="356">
                  <c:v>-506.37662711081839</c:v>
                </c:pt>
                <c:pt idx="357">
                  <c:v>551.61136913171549</c:v>
                </c:pt>
                <c:pt idx="358">
                  <c:v>-42.157990027309779</c:v>
                </c:pt>
                <c:pt idx="359">
                  <c:v>823.34645265941617</c:v>
                </c:pt>
                <c:pt idx="360">
                  <c:v>-199.54852745098015</c:v>
                </c:pt>
                <c:pt idx="361">
                  <c:v>-277.51955891886251</c:v>
                </c:pt>
                <c:pt idx="362">
                  <c:v>-151.4781446477931</c:v>
                </c:pt>
                <c:pt idx="363">
                  <c:v>247.30968666422882</c:v>
                </c:pt>
                <c:pt idx="364">
                  <c:v>441.47179101592701</c:v>
                </c:pt>
                <c:pt idx="365">
                  <c:v>-520.37273434841086</c:v>
                </c:pt>
                <c:pt idx="366">
                  <c:v>11.510325512390182</c:v>
                </c:pt>
                <c:pt idx="367">
                  <c:v>706.90598893028164</c:v>
                </c:pt>
                <c:pt idx="368">
                  <c:v>113.99133928668152</c:v>
                </c:pt>
                <c:pt idx="369">
                  <c:v>15.050002388294075</c:v>
                </c:pt>
                <c:pt idx="370">
                  <c:v>-353.06030231381442</c:v>
                </c:pt>
                <c:pt idx="371">
                  <c:v>-608.62149868913696</c:v>
                </c:pt>
                <c:pt idx="372">
                  <c:v>527.3701511088816</c:v>
                </c:pt>
                <c:pt idx="373">
                  <c:v>295.64562564644103</c:v>
                </c:pt>
                <c:pt idx="374">
                  <c:v>-521.14850273927107</c:v>
                </c:pt>
                <c:pt idx="375">
                  <c:v>623.09048832612041</c:v>
                </c:pt>
                <c:pt idx="376">
                  <c:v>-632.1317442560005</c:v>
                </c:pt>
                <c:pt idx="377">
                  <c:v>-152.28170831687254</c:v>
                </c:pt>
                <c:pt idx="378">
                  <c:v>-207.64794288828944</c:v>
                </c:pt>
                <c:pt idx="379">
                  <c:v>-347.46298414380499</c:v>
                </c:pt>
                <c:pt idx="380">
                  <c:v>-266.27945844705334</c:v>
                </c:pt>
                <c:pt idx="381">
                  <c:v>-342.04446683133256</c:v>
                </c:pt>
                <c:pt idx="382">
                  <c:v>846.75324837887683</c:v>
                </c:pt>
                <c:pt idx="383">
                  <c:v>601.75199111789379</c:v>
                </c:pt>
                <c:pt idx="384">
                  <c:v>285.27179963333788</c:v>
                </c:pt>
                <c:pt idx="385">
                  <c:v>-218.17769466874989</c:v>
                </c:pt>
                <c:pt idx="386">
                  <c:v>-35.294975863481625</c:v>
                </c:pt>
                <c:pt idx="387">
                  <c:v>-258.80345376971309</c:v>
                </c:pt>
                <c:pt idx="388">
                  <c:v>-21.581041887076481</c:v>
                </c:pt>
                <c:pt idx="389">
                  <c:v>-227.71218340442255</c:v>
                </c:pt>
                <c:pt idx="390">
                  <c:v>-196.25449915701932</c:v>
                </c:pt>
                <c:pt idx="391">
                  <c:v>50.336822182106971</c:v>
                </c:pt>
                <c:pt idx="392">
                  <c:v>46.754591727998786</c:v>
                </c:pt>
                <c:pt idx="393">
                  <c:v>61.541668069178627</c:v>
                </c:pt>
                <c:pt idx="394">
                  <c:v>2650.0885570072865</c:v>
                </c:pt>
                <c:pt idx="395">
                  <c:v>-1092.0584349455298</c:v>
                </c:pt>
                <c:pt idx="396">
                  <c:v>61.241137733320102</c:v>
                </c:pt>
                <c:pt idx="397">
                  <c:v>506.10810914148396</c:v>
                </c:pt>
                <c:pt idx="398">
                  <c:v>-629.64678916473088</c:v>
                </c:pt>
                <c:pt idx="399">
                  <c:v>39.189377320544921</c:v>
                </c:pt>
                <c:pt idx="400">
                  <c:v>-278.43214225527248</c:v>
                </c:pt>
                <c:pt idx="401">
                  <c:v>-249.03895443331339</c:v>
                </c:pt>
                <c:pt idx="402">
                  <c:v>-170.60688416477888</c:v>
                </c:pt>
                <c:pt idx="403">
                  <c:v>-698.12376133489056</c:v>
                </c:pt>
                <c:pt idx="404">
                  <c:v>71.20939390082458</c:v>
                </c:pt>
                <c:pt idx="405">
                  <c:v>-28.875495143602052</c:v>
                </c:pt>
                <c:pt idx="406">
                  <c:v>16.970738477333725</c:v>
                </c:pt>
                <c:pt idx="407">
                  <c:v>-405.01606318598829</c:v>
                </c:pt>
                <c:pt idx="408">
                  <c:v>-188.26276674083238</c:v>
                </c:pt>
                <c:pt idx="409">
                  <c:v>-266.7967256941381</c:v>
                </c:pt>
                <c:pt idx="410">
                  <c:v>-752.21577946377101</c:v>
                </c:pt>
                <c:pt idx="411">
                  <c:v>-473.41539799046257</c:v>
                </c:pt>
                <c:pt idx="412">
                  <c:v>87.234299364392598</c:v>
                </c:pt>
                <c:pt idx="413">
                  <c:v>-97.920545047336532</c:v>
                </c:pt>
                <c:pt idx="414">
                  <c:v>-61.935601131255225</c:v>
                </c:pt>
                <c:pt idx="415">
                  <c:v>626.92759327306669</c:v>
                </c:pt>
                <c:pt idx="416">
                  <c:v>545.52581744417512</c:v>
                </c:pt>
                <c:pt idx="417">
                  <c:v>-129.47139102148458</c:v>
                </c:pt>
                <c:pt idx="418">
                  <c:v>2755.466095481132</c:v>
                </c:pt>
                <c:pt idx="419">
                  <c:v>187.58907211399537</c:v>
                </c:pt>
                <c:pt idx="420">
                  <c:v>-172.17160954175847</c:v>
                </c:pt>
                <c:pt idx="421">
                  <c:v>1427.1897090302014</c:v>
                </c:pt>
                <c:pt idx="422">
                  <c:v>-1053.846479621129</c:v>
                </c:pt>
                <c:pt idx="423">
                  <c:v>-1.5273255204781435</c:v>
                </c:pt>
                <c:pt idx="424">
                  <c:v>-105.30137269707757</c:v>
                </c:pt>
                <c:pt idx="425">
                  <c:v>-294.5992709888842</c:v>
                </c:pt>
                <c:pt idx="426">
                  <c:v>276.49957005562544</c:v>
                </c:pt>
                <c:pt idx="427">
                  <c:v>51.544132806431662</c:v>
                </c:pt>
                <c:pt idx="428">
                  <c:v>-292.19181469128193</c:v>
                </c:pt>
                <c:pt idx="429">
                  <c:v>-37.223741091645707</c:v>
                </c:pt>
                <c:pt idx="430">
                  <c:v>-980.76811926267578</c:v>
                </c:pt>
                <c:pt idx="431">
                  <c:v>-438.55469882137481</c:v>
                </c:pt>
                <c:pt idx="432">
                  <c:v>78.947072973312345</c:v>
                </c:pt>
                <c:pt idx="433">
                  <c:v>-152.60453571686412</c:v>
                </c:pt>
                <c:pt idx="434">
                  <c:v>808.17629680357868</c:v>
                </c:pt>
                <c:pt idx="435">
                  <c:v>-889.28795880892812</c:v>
                </c:pt>
                <c:pt idx="436">
                  <c:v>-845.84256447576422</c:v>
                </c:pt>
                <c:pt idx="437">
                  <c:v>1380.2187728922927</c:v>
                </c:pt>
                <c:pt idx="438">
                  <c:v>210.02246788062484</c:v>
                </c:pt>
                <c:pt idx="439">
                  <c:v>469.86520583347783</c:v>
                </c:pt>
                <c:pt idx="440">
                  <c:v>-447.13994336685562</c:v>
                </c:pt>
                <c:pt idx="441">
                  <c:v>-428.06528693699909</c:v>
                </c:pt>
                <c:pt idx="442">
                  <c:v>-568.06848152419036</c:v>
                </c:pt>
                <c:pt idx="443">
                  <c:v>1175.9932737034551</c:v>
                </c:pt>
                <c:pt idx="444">
                  <c:v>-331.63094084047623</c:v>
                </c:pt>
                <c:pt idx="445">
                  <c:v>-77.210971466553701</c:v>
                </c:pt>
                <c:pt idx="446">
                  <c:v>460.18889821028824</c:v>
                </c:pt>
                <c:pt idx="447">
                  <c:v>302.7849954861108</c:v>
                </c:pt>
                <c:pt idx="448">
                  <c:v>-28.870034599295423</c:v>
                </c:pt>
                <c:pt idx="449">
                  <c:v>248.24653622025414</c:v>
                </c:pt>
                <c:pt idx="450">
                  <c:v>201.18155949332791</c:v>
                </c:pt>
                <c:pt idx="451">
                  <c:v>-674.71205724191748</c:v>
                </c:pt>
                <c:pt idx="452">
                  <c:v>-533.0528905899198</c:v>
                </c:pt>
                <c:pt idx="453">
                  <c:v>-104.73336573766142</c:v>
                </c:pt>
                <c:pt idx="454">
                  <c:v>-129.91604178346324</c:v>
                </c:pt>
                <c:pt idx="455">
                  <c:v>-397.64369033871913</c:v>
                </c:pt>
                <c:pt idx="456">
                  <c:v>234.47662881506176</c:v>
                </c:pt>
                <c:pt idx="457">
                  <c:v>-673.86037699048529</c:v>
                </c:pt>
                <c:pt idx="458">
                  <c:v>-199.6805348071066</c:v>
                </c:pt>
                <c:pt idx="459">
                  <c:v>-30.365376746079846</c:v>
                </c:pt>
                <c:pt idx="460">
                  <c:v>-16.930281013714989</c:v>
                </c:pt>
                <c:pt idx="461">
                  <c:v>709.08478553812847</c:v>
                </c:pt>
                <c:pt idx="462">
                  <c:v>-157.24998801594393</c:v>
                </c:pt>
                <c:pt idx="463">
                  <c:v>-46.888988669182424</c:v>
                </c:pt>
                <c:pt idx="464">
                  <c:v>-418.75821237575803</c:v>
                </c:pt>
                <c:pt idx="465">
                  <c:v>-49.023687775161761</c:v>
                </c:pt>
                <c:pt idx="466">
                  <c:v>47.704167515468015</c:v>
                </c:pt>
                <c:pt idx="467">
                  <c:v>795.98204407010962</c:v>
                </c:pt>
                <c:pt idx="468">
                  <c:v>417.45274098347772</c:v>
                </c:pt>
                <c:pt idx="469">
                  <c:v>-563.82827576184945</c:v>
                </c:pt>
                <c:pt idx="470">
                  <c:v>-274.91774248361958</c:v>
                </c:pt>
                <c:pt idx="471">
                  <c:v>-474.40944395777024</c:v>
                </c:pt>
                <c:pt idx="472">
                  <c:v>-315.03738771007227</c:v>
                </c:pt>
                <c:pt idx="473">
                  <c:v>-565.74302848010063</c:v>
                </c:pt>
                <c:pt idx="474">
                  <c:v>262.66182245826968</c:v>
                </c:pt>
                <c:pt idx="475">
                  <c:v>72.755415280449029</c:v>
                </c:pt>
                <c:pt idx="476">
                  <c:v>-1030.623537732519</c:v>
                </c:pt>
                <c:pt idx="477">
                  <c:v>103.48874918117997</c:v>
                </c:pt>
                <c:pt idx="478">
                  <c:v>-206.24776791775616</c:v>
                </c:pt>
                <c:pt idx="479">
                  <c:v>923.73554654594136</c:v>
                </c:pt>
                <c:pt idx="480">
                  <c:v>-477.55915972506727</c:v>
                </c:pt>
                <c:pt idx="481">
                  <c:v>275.85098859040914</c:v>
                </c:pt>
                <c:pt idx="482">
                  <c:v>-60.163225912252301</c:v>
                </c:pt>
                <c:pt idx="483">
                  <c:v>-203.42259771269579</c:v>
                </c:pt>
                <c:pt idx="484">
                  <c:v>71.76322092810301</c:v>
                </c:pt>
                <c:pt idx="485">
                  <c:v>-671.89916811166063</c:v>
                </c:pt>
                <c:pt idx="486">
                  <c:v>5.3951018122102141</c:v>
                </c:pt>
                <c:pt idx="487">
                  <c:v>-997.53026952835694</c:v>
                </c:pt>
                <c:pt idx="488">
                  <c:v>-134.88657234233756</c:v>
                </c:pt>
                <c:pt idx="489">
                  <c:v>-34.306365897526007</c:v>
                </c:pt>
                <c:pt idx="490">
                  <c:v>184.22949599724393</c:v>
                </c:pt>
                <c:pt idx="491">
                  <c:v>194.84483906133596</c:v>
                </c:pt>
                <c:pt idx="492">
                  <c:v>-385.21261915996593</c:v>
                </c:pt>
                <c:pt idx="493">
                  <c:v>-461.06770224537172</c:v>
                </c:pt>
                <c:pt idx="494">
                  <c:v>-170.74209953513719</c:v>
                </c:pt>
                <c:pt idx="495">
                  <c:v>1405.0674925749604</c:v>
                </c:pt>
                <c:pt idx="496">
                  <c:v>-652.73775973526767</c:v>
                </c:pt>
                <c:pt idx="497">
                  <c:v>-274.2853857737216</c:v>
                </c:pt>
                <c:pt idx="498">
                  <c:v>-665.09736097314135</c:v>
                </c:pt>
                <c:pt idx="499">
                  <c:v>-46.025145819506861</c:v>
                </c:pt>
                <c:pt idx="500">
                  <c:v>-363.24836191380223</c:v>
                </c:pt>
                <c:pt idx="501">
                  <c:v>-503.00193051165706</c:v>
                </c:pt>
                <c:pt idx="502">
                  <c:v>-233.9304988403087</c:v>
                </c:pt>
                <c:pt idx="503">
                  <c:v>13.346421846381531</c:v>
                </c:pt>
                <c:pt idx="504">
                  <c:v>-570.8733928823317</c:v>
                </c:pt>
                <c:pt idx="505">
                  <c:v>-693.40317056364154</c:v>
                </c:pt>
                <c:pt idx="506">
                  <c:v>232.2484895062139</c:v>
                </c:pt>
                <c:pt idx="507">
                  <c:v>108.81426933794228</c:v>
                </c:pt>
                <c:pt idx="508">
                  <c:v>-271.20034638407174</c:v>
                </c:pt>
                <c:pt idx="509">
                  <c:v>311.30230357385039</c:v>
                </c:pt>
                <c:pt idx="510">
                  <c:v>-45.273822455386835</c:v>
                </c:pt>
                <c:pt idx="511">
                  <c:v>-86.639538856318268</c:v>
                </c:pt>
                <c:pt idx="512">
                  <c:v>867.50699006791274</c:v>
                </c:pt>
                <c:pt idx="513">
                  <c:v>-107.16215700861608</c:v>
                </c:pt>
                <c:pt idx="514">
                  <c:v>461.15753009349282</c:v>
                </c:pt>
                <c:pt idx="515">
                  <c:v>-606.84366298412158</c:v>
                </c:pt>
                <c:pt idx="516">
                  <c:v>115.57783576651491</c:v>
                </c:pt>
                <c:pt idx="517">
                  <c:v>32.545189321038379</c:v>
                </c:pt>
                <c:pt idx="518">
                  <c:v>727.27805836345601</c:v>
                </c:pt>
                <c:pt idx="519">
                  <c:v>715.74556686329106</c:v>
                </c:pt>
                <c:pt idx="520">
                  <c:v>-346.46523156088631</c:v>
                </c:pt>
                <c:pt idx="521">
                  <c:v>-763.94792421989655</c:v>
                </c:pt>
                <c:pt idx="522">
                  <c:v>581.32412460480373</c:v>
                </c:pt>
                <c:pt idx="523">
                  <c:v>1580.0207871856392</c:v>
                </c:pt>
                <c:pt idx="524">
                  <c:v>153.17275251730416</c:v>
                </c:pt>
                <c:pt idx="525">
                  <c:v>-188.64416215279164</c:v>
                </c:pt>
                <c:pt idx="526">
                  <c:v>-214.92421036850578</c:v>
                </c:pt>
                <c:pt idx="527">
                  <c:v>26.844847123764453</c:v>
                </c:pt>
                <c:pt idx="528">
                  <c:v>141.94708564939287</c:v>
                </c:pt>
                <c:pt idx="529">
                  <c:v>-319.81865956239221</c:v>
                </c:pt>
                <c:pt idx="530">
                  <c:v>157.55055467108264</c:v>
                </c:pt>
                <c:pt idx="531">
                  <c:v>-407.42412645692036</c:v>
                </c:pt>
                <c:pt idx="532">
                  <c:v>954.08843395000076</c:v>
                </c:pt>
                <c:pt idx="533">
                  <c:v>414.98982657472038</c:v>
                </c:pt>
                <c:pt idx="534">
                  <c:v>-697.14116935901484</c:v>
                </c:pt>
                <c:pt idx="535">
                  <c:v>-609.35069678199056</c:v>
                </c:pt>
                <c:pt idx="536">
                  <c:v>251.12278157144016</c:v>
                </c:pt>
                <c:pt idx="537">
                  <c:v>756.98584578761142</c:v>
                </c:pt>
                <c:pt idx="538">
                  <c:v>901.87427832452636</c:v>
                </c:pt>
                <c:pt idx="539">
                  <c:v>37.438271986590735</c:v>
                </c:pt>
                <c:pt idx="540">
                  <c:v>-275.43156793579385</c:v>
                </c:pt>
                <c:pt idx="541">
                  <c:v>-264.13638519486426</c:v>
                </c:pt>
                <c:pt idx="542">
                  <c:v>262.03827325531239</c:v>
                </c:pt>
                <c:pt idx="543">
                  <c:v>314.67117003124054</c:v>
                </c:pt>
                <c:pt idx="544">
                  <c:v>-640.90578548632857</c:v>
                </c:pt>
                <c:pt idx="545">
                  <c:v>110.50009058706803</c:v>
                </c:pt>
                <c:pt idx="546">
                  <c:v>108.72662964345045</c:v>
                </c:pt>
                <c:pt idx="547">
                  <c:v>495.43590094559136</c:v>
                </c:pt>
                <c:pt idx="548">
                  <c:v>82.954186096985438</c:v>
                </c:pt>
                <c:pt idx="549">
                  <c:v>-702.66971891212643</c:v>
                </c:pt>
                <c:pt idx="550">
                  <c:v>-576.6332116826203</c:v>
                </c:pt>
                <c:pt idx="551">
                  <c:v>126.92745328309729</c:v>
                </c:pt>
                <c:pt idx="552">
                  <c:v>454.52738965092635</c:v>
                </c:pt>
                <c:pt idx="553">
                  <c:v>-381.92848106370582</c:v>
                </c:pt>
                <c:pt idx="554">
                  <c:v>367.66591677680708</c:v>
                </c:pt>
                <c:pt idx="555">
                  <c:v>848.15977308822994</c:v>
                </c:pt>
                <c:pt idx="556">
                  <c:v>388.69163993978742</c:v>
                </c:pt>
                <c:pt idx="557">
                  <c:v>-15.552668112496576</c:v>
                </c:pt>
                <c:pt idx="558">
                  <c:v>-277.5162460412156</c:v>
                </c:pt>
                <c:pt idx="559">
                  <c:v>-254.38277785678724</c:v>
                </c:pt>
                <c:pt idx="560">
                  <c:v>49.295661644605843</c:v>
                </c:pt>
                <c:pt idx="561">
                  <c:v>10.927723584911973</c:v>
                </c:pt>
                <c:pt idx="562">
                  <c:v>-59.612192627974963</c:v>
                </c:pt>
                <c:pt idx="563">
                  <c:v>-500.028696959797</c:v>
                </c:pt>
                <c:pt idx="564">
                  <c:v>343.58746896841683</c:v>
                </c:pt>
                <c:pt idx="565">
                  <c:v>-114.03066322850032</c:v>
                </c:pt>
                <c:pt idx="566">
                  <c:v>692.4024510793538</c:v>
                </c:pt>
                <c:pt idx="567">
                  <c:v>-567.38328370113004</c:v>
                </c:pt>
                <c:pt idx="568">
                  <c:v>-376.95256843299501</c:v>
                </c:pt>
                <c:pt idx="569">
                  <c:v>96.009269385830066</c:v>
                </c:pt>
                <c:pt idx="570">
                  <c:v>-277.02978985184086</c:v>
                </c:pt>
                <c:pt idx="571">
                  <c:v>284.71246797414483</c:v>
                </c:pt>
                <c:pt idx="572">
                  <c:v>-24.646760765004274</c:v>
                </c:pt>
                <c:pt idx="573">
                  <c:v>-599.23942913853796</c:v>
                </c:pt>
                <c:pt idx="574">
                  <c:v>166.6989260280406</c:v>
                </c:pt>
                <c:pt idx="575">
                  <c:v>221.49294081684855</c:v>
                </c:pt>
                <c:pt idx="576">
                  <c:v>884.70391498124673</c:v>
                </c:pt>
                <c:pt idx="577">
                  <c:v>20.154025052564748</c:v>
                </c:pt>
                <c:pt idx="578">
                  <c:v>1309.50502962583</c:v>
                </c:pt>
                <c:pt idx="579">
                  <c:v>-15.870778585380776</c:v>
                </c:pt>
                <c:pt idx="580">
                  <c:v>3223.394642206476</c:v>
                </c:pt>
                <c:pt idx="581">
                  <c:v>205.37340024791953</c:v>
                </c:pt>
                <c:pt idx="582">
                  <c:v>793.25367726180252</c:v>
                </c:pt>
                <c:pt idx="583">
                  <c:v>646.34202830609365</c:v>
                </c:pt>
                <c:pt idx="584">
                  <c:v>-350.59086661140554</c:v>
                </c:pt>
                <c:pt idx="585">
                  <c:v>152.9362853059003</c:v>
                </c:pt>
                <c:pt idx="586">
                  <c:v>1511.0245749667415</c:v>
                </c:pt>
                <c:pt idx="587">
                  <c:v>-358.73216223715212</c:v>
                </c:pt>
                <c:pt idx="588">
                  <c:v>-90.426836458179679</c:v>
                </c:pt>
                <c:pt idx="589">
                  <c:v>606.7558337000296</c:v>
                </c:pt>
                <c:pt idx="590">
                  <c:v>602.0011520238977</c:v>
                </c:pt>
                <c:pt idx="591">
                  <c:v>-247.3040801465055</c:v>
                </c:pt>
                <c:pt idx="592">
                  <c:v>256.59320150810322</c:v>
                </c:pt>
                <c:pt idx="593">
                  <c:v>2829.7235051954076</c:v>
                </c:pt>
                <c:pt idx="594">
                  <c:v>-1087.1142056370754</c:v>
                </c:pt>
                <c:pt idx="595">
                  <c:v>-330.63577573070143</c:v>
                </c:pt>
                <c:pt idx="596">
                  <c:v>129.20029255473858</c:v>
                </c:pt>
                <c:pt idx="597">
                  <c:v>-252.4075699359538</c:v>
                </c:pt>
                <c:pt idx="598">
                  <c:v>-186.04417953696634</c:v>
                </c:pt>
                <c:pt idx="599">
                  <c:v>535.23965608555227</c:v>
                </c:pt>
                <c:pt idx="600">
                  <c:v>45.963518469039172</c:v>
                </c:pt>
                <c:pt idx="601">
                  <c:v>322.27364705793696</c:v>
                </c:pt>
                <c:pt idx="602">
                  <c:v>380.13758378870102</c:v>
                </c:pt>
                <c:pt idx="603">
                  <c:v>225.58201424009985</c:v>
                </c:pt>
                <c:pt idx="604">
                  <c:v>799.35300298562993</c:v>
                </c:pt>
                <c:pt idx="605">
                  <c:v>907.45038320833851</c:v>
                </c:pt>
                <c:pt idx="606">
                  <c:v>-734.48375059678096</c:v>
                </c:pt>
                <c:pt idx="607">
                  <c:v>1173.5522412696978</c:v>
                </c:pt>
                <c:pt idx="608">
                  <c:v>980.09669317555836</c:v>
                </c:pt>
                <c:pt idx="609">
                  <c:v>-40.270372133035835</c:v>
                </c:pt>
                <c:pt idx="610">
                  <c:v>-449.33721893318125</c:v>
                </c:pt>
                <c:pt idx="611">
                  <c:v>-9.9536909914701255</c:v>
                </c:pt>
                <c:pt idx="612">
                  <c:v>-397.98691434948387</c:v>
                </c:pt>
                <c:pt idx="613">
                  <c:v>65.011962563185079</c:v>
                </c:pt>
                <c:pt idx="614">
                  <c:v>-219.3779215171316</c:v>
                </c:pt>
                <c:pt idx="615">
                  <c:v>-200.05051912781391</c:v>
                </c:pt>
                <c:pt idx="616">
                  <c:v>594.8804320972954</c:v>
                </c:pt>
                <c:pt idx="617">
                  <c:v>650.6572648947631</c:v>
                </c:pt>
                <c:pt idx="618">
                  <c:v>-14.552527274116528</c:v>
                </c:pt>
                <c:pt idx="619">
                  <c:v>470.17302854935008</c:v>
                </c:pt>
                <c:pt idx="620">
                  <c:v>-405.63679722728898</c:v>
                </c:pt>
                <c:pt idx="621">
                  <c:v>10.383901540839247</c:v>
                </c:pt>
                <c:pt idx="622">
                  <c:v>-611.73684746776939</c:v>
                </c:pt>
                <c:pt idx="623">
                  <c:v>-597.12097824017496</c:v>
                </c:pt>
                <c:pt idx="624">
                  <c:v>-473.6310445690068</c:v>
                </c:pt>
                <c:pt idx="625">
                  <c:v>285.15802595972127</c:v>
                </c:pt>
                <c:pt idx="626">
                  <c:v>435.94153856862096</c:v>
                </c:pt>
                <c:pt idx="627">
                  <c:v>449.07497976044391</c:v>
                </c:pt>
                <c:pt idx="628">
                  <c:v>383.50273817312677</c:v>
                </c:pt>
                <c:pt idx="629">
                  <c:v>-225.00116552834629</c:v>
                </c:pt>
                <c:pt idx="630">
                  <c:v>-318.81409379299214</c:v>
                </c:pt>
                <c:pt idx="631">
                  <c:v>13.640824947996407</c:v>
                </c:pt>
                <c:pt idx="632">
                  <c:v>196.45995675599227</c:v>
                </c:pt>
                <c:pt idx="633">
                  <c:v>-783.04400808863988</c:v>
                </c:pt>
                <c:pt idx="634">
                  <c:v>10.261976829229866</c:v>
                </c:pt>
                <c:pt idx="635">
                  <c:v>-105.05560893518191</c:v>
                </c:pt>
                <c:pt idx="636">
                  <c:v>-60.363368140284592</c:v>
                </c:pt>
                <c:pt idx="637">
                  <c:v>633.43098963085595</c:v>
                </c:pt>
                <c:pt idx="638">
                  <c:v>-465.07584783254163</c:v>
                </c:pt>
                <c:pt idx="639">
                  <c:v>150.34758231920284</c:v>
                </c:pt>
                <c:pt idx="640">
                  <c:v>-159.27973632137622</c:v>
                </c:pt>
                <c:pt idx="641">
                  <c:v>-303.61490786472041</c:v>
                </c:pt>
                <c:pt idx="642">
                  <c:v>-367.21863054433697</c:v>
                </c:pt>
                <c:pt idx="643">
                  <c:v>-573.17989740797657</c:v>
                </c:pt>
                <c:pt idx="644">
                  <c:v>471.90336573040213</c:v>
                </c:pt>
                <c:pt idx="645">
                  <c:v>-278.0204793541169</c:v>
                </c:pt>
                <c:pt idx="646">
                  <c:v>-978.08126205772351</c:v>
                </c:pt>
                <c:pt idx="647">
                  <c:v>415.36062519924195</c:v>
                </c:pt>
                <c:pt idx="648">
                  <c:v>-138.88190254644496</c:v>
                </c:pt>
                <c:pt idx="649">
                  <c:v>544.21107160099382</c:v>
                </c:pt>
                <c:pt idx="650">
                  <c:v>744.84410423316467</c:v>
                </c:pt>
                <c:pt idx="651">
                  <c:v>-275.28571804543742</c:v>
                </c:pt>
                <c:pt idx="652">
                  <c:v>-532.52700911751413</c:v>
                </c:pt>
                <c:pt idx="653">
                  <c:v>149.44281347854221</c:v>
                </c:pt>
                <c:pt idx="654">
                  <c:v>376.72841778781867</c:v>
                </c:pt>
                <c:pt idx="655">
                  <c:v>410.96221817757987</c:v>
                </c:pt>
                <c:pt idx="656">
                  <c:v>301.72596269167389</c:v>
                </c:pt>
                <c:pt idx="657">
                  <c:v>-457.25449026858564</c:v>
                </c:pt>
                <c:pt idx="658">
                  <c:v>405.37734479740834</c:v>
                </c:pt>
                <c:pt idx="659">
                  <c:v>435.77596279354799</c:v>
                </c:pt>
                <c:pt idx="660">
                  <c:v>-571.18346677935665</c:v>
                </c:pt>
                <c:pt idx="661">
                  <c:v>-303.08451337339227</c:v>
                </c:pt>
                <c:pt idx="662">
                  <c:v>37.928382643134796</c:v>
                </c:pt>
                <c:pt idx="663">
                  <c:v>-318.70666424871217</c:v>
                </c:pt>
                <c:pt idx="664">
                  <c:v>924.31220058044164</c:v>
                </c:pt>
                <c:pt idx="665">
                  <c:v>69.301148341885607</c:v>
                </c:pt>
                <c:pt idx="666">
                  <c:v>-171.12888333467686</c:v>
                </c:pt>
                <c:pt idx="667">
                  <c:v>212.30089951937924</c:v>
                </c:pt>
                <c:pt idx="668">
                  <c:v>544.6473138723486</c:v>
                </c:pt>
                <c:pt idx="669">
                  <c:v>-107.830845029074</c:v>
                </c:pt>
                <c:pt idx="670">
                  <c:v>67.10659585743656</c:v>
                </c:pt>
                <c:pt idx="671">
                  <c:v>-268.77986668268102</c:v>
                </c:pt>
                <c:pt idx="672">
                  <c:v>234.29678105784842</c:v>
                </c:pt>
                <c:pt idx="673">
                  <c:v>-190.80643642197879</c:v>
                </c:pt>
                <c:pt idx="674">
                  <c:v>225.457004416985</c:v>
                </c:pt>
                <c:pt idx="675">
                  <c:v>714.38360195209862</c:v>
                </c:pt>
                <c:pt idx="676">
                  <c:v>221.54839249560519</c:v>
                </c:pt>
                <c:pt idx="677">
                  <c:v>34.535729711673611</c:v>
                </c:pt>
                <c:pt idx="678">
                  <c:v>-697.98920053961183</c:v>
                </c:pt>
                <c:pt idx="679">
                  <c:v>69.575243875721583</c:v>
                </c:pt>
                <c:pt idx="680">
                  <c:v>637.05870597115654</c:v>
                </c:pt>
                <c:pt idx="681">
                  <c:v>840.7500188505428</c:v>
                </c:pt>
                <c:pt idx="682">
                  <c:v>2714.317415767508</c:v>
                </c:pt>
                <c:pt idx="683">
                  <c:v>259.08818382912557</c:v>
                </c:pt>
                <c:pt idx="684">
                  <c:v>-47.785164276716159</c:v>
                </c:pt>
                <c:pt idx="685">
                  <c:v>-217.20818964593002</c:v>
                </c:pt>
                <c:pt idx="686">
                  <c:v>-1050.2274699791928</c:v>
                </c:pt>
                <c:pt idx="687">
                  <c:v>-739.51038903724555</c:v>
                </c:pt>
                <c:pt idx="688">
                  <c:v>-102.67090968443813</c:v>
                </c:pt>
                <c:pt idx="689">
                  <c:v>-52.461744284044755</c:v>
                </c:pt>
                <c:pt idx="690">
                  <c:v>-835.87582145473618</c:v>
                </c:pt>
                <c:pt idx="691">
                  <c:v>-466.84286432678709</c:v>
                </c:pt>
                <c:pt idx="692">
                  <c:v>-468.944006297736</c:v>
                </c:pt>
                <c:pt idx="693">
                  <c:v>-558.55994064453944</c:v>
                </c:pt>
                <c:pt idx="694">
                  <c:v>512.71298216795049</c:v>
                </c:pt>
                <c:pt idx="695">
                  <c:v>-666.09136759751675</c:v>
                </c:pt>
                <c:pt idx="696">
                  <c:v>503.46704966303469</c:v>
                </c:pt>
                <c:pt idx="697">
                  <c:v>31.270111952389243</c:v>
                </c:pt>
                <c:pt idx="698">
                  <c:v>75.464453432859955</c:v>
                </c:pt>
                <c:pt idx="699">
                  <c:v>394.21114666001654</c:v>
                </c:pt>
                <c:pt idx="700">
                  <c:v>-197.75554538645702</c:v>
                </c:pt>
                <c:pt idx="701">
                  <c:v>-54.824621172248897</c:v>
                </c:pt>
                <c:pt idx="702">
                  <c:v>118.5326034239165</c:v>
                </c:pt>
                <c:pt idx="703">
                  <c:v>-80.143150768240389</c:v>
                </c:pt>
                <c:pt idx="704">
                  <c:v>-532.84032575744629</c:v>
                </c:pt>
                <c:pt idx="705">
                  <c:v>1212.4375056383251</c:v>
                </c:pt>
                <c:pt idx="706">
                  <c:v>377.81541043481548</c:v>
                </c:pt>
                <c:pt idx="707">
                  <c:v>242.58416055605176</c:v>
                </c:pt>
                <c:pt idx="708">
                  <c:v>489.2894093774093</c:v>
                </c:pt>
                <c:pt idx="709">
                  <c:v>-709.91941841683661</c:v>
                </c:pt>
                <c:pt idx="710">
                  <c:v>-396.31067344249766</c:v>
                </c:pt>
                <c:pt idx="711">
                  <c:v>58.988054712593453</c:v>
                </c:pt>
                <c:pt idx="712">
                  <c:v>-506.80325647938292</c:v>
                </c:pt>
                <c:pt idx="713">
                  <c:v>-1010.2724556114481</c:v>
                </c:pt>
                <c:pt idx="714">
                  <c:v>-51.115128727723004</c:v>
                </c:pt>
                <c:pt idx="715">
                  <c:v>625.21260177229169</c:v>
                </c:pt>
                <c:pt idx="716">
                  <c:v>635.21784455496163</c:v>
                </c:pt>
                <c:pt idx="717">
                  <c:v>-81.59364078867219</c:v>
                </c:pt>
                <c:pt idx="718">
                  <c:v>43.333926028040622</c:v>
                </c:pt>
                <c:pt idx="719">
                  <c:v>-224.84643581025853</c:v>
                </c:pt>
                <c:pt idx="720">
                  <c:v>24.392539291114645</c:v>
                </c:pt>
                <c:pt idx="721">
                  <c:v>170.44532321219231</c:v>
                </c:pt>
                <c:pt idx="722">
                  <c:v>-156.22230879740704</c:v>
                </c:pt>
                <c:pt idx="723">
                  <c:v>229.15907815511105</c:v>
                </c:pt>
                <c:pt idx="724">
                  <c:v>158.65660539688179</c:v>
                </c:pt>
                <c:pt idx="725">
                  <c:v>172.75357378667445</c:v>
                </c:pt>
                <c:pt idx="726">
                  <c:v>-140.08458326958703</c:v>
                </c:pt>
                <c:pt idx="727">
                  <c:v>319.35173238894691</c:v>
                </c:pt>
                <c:pt idx="728">
                  <c:v>-285.72133715096845</c:v>
                </c:pt>
                <c:pt idx="729">
                  <c:v>133.49916148220052</c:v>
                </c:pt>
                <c:pt idx="730">
                  <c:v>1176.3397673805366</c:v>
                </c:pt>
                <c:pt idx="731">
                  <c:v>-411.34857862944204</c:v>
                </c:pt>
                <c:pt idx="732">
                  <c:v>1362.9403302697765</c:v>
                </c:pt>
                <c:pt idx="733">
                  <c:v>1607.0589388613848</c:v>
                </c:pt>
                <c:pt idx="734">
                  <c:v>553.80390335230254</c:v>
                </c:pt>
                <c:pt idx="735">
                  <c:v>205.39502074856728</c:v>
                </c:pt>
                <c:pt idx="736">
                  <c:v>-278.59975799109293</c:v>
                </c:pt>
                <c:pt idx="737">
                  <c:v>130.70841317737603</c:v>
                </c:pt>
                <c:pt idx="738">
                  <c:v>279.4615793795997</c:v>
                </c:pt>
                <c:pt idx="739">
                  <c:v>152.03771671842517</c:v>
                </c:pt>
                <c:pt idx="740">
                  <c:v>-774.75430175405688</c:v>
                </c:pt>
                <c:pt idx="741">
                  <c:v>-573.95818885773656</c:v>
                </c:pt>
                <c:pt idx="742">
                  <c:v>179.5487849481176</c:v>
                </c:pt>
                <c:pt idx="743">
                  <c:v>-417.69532060416992</c:v>
                </c:pt>
                <c:pt idx="744">
                  <c:v>93.558232857151779</c:v>
                </c:pt>
                <c:pt idx="745">
                  <c:v>249.48739096065287</c:v>
                </c:pt>
                <c:pt idx="746">
                  <c:v>-1406.1994040952923</c:v>
                </c:pt>
                <c:pt idx="747">
                  <c:v>-115.70069797685596</c:v>
                </c:pt>
                <c:pt idx="748">
                  <c:v>-348.0227606147547</c:v>
                </c:pt>
                <c:pt idx="749">
                  <c:v>-820.85902170802478</c:v>
                </c:pt>
                <c:pt idx="750">
                  <c:v>-32.365980306660731</c:v>
                </c:pt>
                <c:pt idx="751">
                  <c:v>-137.36592029383337</c:v>
                </c:pt>
                <c:pt idx="752">
                  <c:v>67.808879631655316</c:v>
                </c:pt>
                <c:pt idx="753">
                  <c:v>404.59068181345197</c:v>
                </c:pt>
                <c:pt idx="754">
                  <c:v>-107.09320022538373</c:v>
                </c:pt>
                <c:pt idx="755">
                  <c:v>-832.95460248135612</c:v>
                </c:pt>
                <c:pt idx="756">
                  <c:v>11.933746580418983</c:v>
                </c:pt>
                <c:pt idx="757">
                  <c:v>248.59190352507824</c:v>
                </c:pt>
                <c:pt idx="758">
                  <c:v>-44.681846418162536</c:v>
                </c:pt>
                <c:pt idx="759">
                  <c:v>-98.70280689571041</c:v>
                </c:pt>
                <c:pt idx="760">
                  <c:v>-526.67061310859378</c:v>
                </c:pt>
                <c:pt idx="761">
                  <c:v>140.26537616341648</c:v>
                </c:pt>
                <c:pt idx="762">
                  <c:v>-396.28668664181168</c:v>
                </c:pt>
                <c:pt idx="763">
                  <c:v>-173.46287287589996</c:v>
                </c:pt>
                <c:pt idx="764">
                  <c:v>394.47914675407901</c:v>
                </c:pt>
                <c:pt idx="765">
                  <c:v>171.03811607579911</c:v>
                </c:pt>
                <c:pt idx="766">
                  <c:v>525.83079160391776</c:v>
                </c:pt>
                <c:pt idx="767">
                  <c:v>-191.50504215741239</c:v>
                </c:pt>
                <c:pt idx="768">
                  <c:v>-278.34763699770218</c:v>
                </c:pt>
                <c:pt idx="769">
                  <c:v>-82.908795171487895</c:v>
                </c:pt>
                <c:pt idx="770">
                  <c:v>376.06506536493271</c:v>
                </c:pt>
                <c:pt idx="771">
                  <c:v>-229.23297206611596</c:v>
                </c:pt>
                <c:pt idx="772">
                  <c:v>-318.270029063229</c:v>
                </c:pt>
                <c:pt idx="773">
                  <c:v>-198.2576458186702</c:v>
                </c:pt>
                <c:pt idx="774">
                  <c:v>492.87675231671096</c:v>
                </c:pt>
                <c:pt idx="775">
                  <c:v>-918.53178300834111</c:v>
                </c:pt>
                <c:pt idx="776">
                  <c:v>2.3655721243653716</c:v>
                </c:pt>
                <c:pt idx="777">
                  <c:v>-376.20584886190352</c:v>
                </c:pt>
                <c:pt idx="778">
                  <c:v>353.89167017227754</c:v>
                </c:pt>
                <c:pt idx="779">
                  <c:v>33.956392475360872</c:v>
                </c:pt>
                <c:pt idx="780">
                  <c:v>669.14987419746308</c:v>
                </c:pt>
                <c:pt idx="781">
                  <c:v>396.73827463248767</c:v>
                </c:pt>
                <c:pt idx="782">
                  <c:v>2876.5562958857931</c:v>
                </c:pt>
                <c:pt idx="783">
                  <c:v>-25.509255087335987</c:v>
                </c:pt>
                <c:pt idx="784">
                  <c:v>-455.87909991916308</c:v>
                </c:pt>
                <c:pt idx="785">
                  <c:v>-234.32711618770145</c:v>
                </c:pt>
                <c:pt idx="786">
                  <c:v>435.58973512307898</c:v>
                </c:pt>
                <c:pt idx="787">
                  <c:v>467.83960741665084</c:v>
                </c:pt>
                <c:pt idx="788">
                  <c:v>918.8748296865856</c:v>
                </c:pt>
                <c:pt idx="789">
                  <c:v>-108.49142071856795</c:v>
                </c:pt>
                <c:pt idx="790">
                  <c:v>21.600483567589379</c:v>
                </c:pt>
                <c:pt idx="791">
                  <c:v>392.4591170287631</c:v>
                </c:pt>
                <c:pt idx="792">
                  <c:v>631.34362405519823</c:v>
                </c:pt>
                <c:pt idx="793">
                  <c:v>-686.88843069257609</c:v>
                </c:pt>
                <c:pt idx="794">
                  <c:v>-431.37778053871722</c:v>
                </c:pt>
                <c:pt idx="795">
                  <c:v>-540.87038635311569</c:v>
                </c:pt>
                <c:pt idx="796">
                  <c:v>1101.3577565532473</c:v>
                </c:pt>
                <c:pt idx="797">
                  <c:v>-460.70663726223233</c:v>
                </c:pt>
                <c:pt idx="798">
                  <c:v>17.127584245993603</c:v>
                </c:pt>
                <c:pt idx="799">
                  <c:v>-335.0409888099739</c:v>
                </c:pt>
                <c:pt idx="800">
                  <c:v>-44.734374101353751</c:v>
                </c:pt>
                <c:pt idx="801">
                  <c:v>-89.583114846485614</c:v>
                </c:pt>
                <c:pt idx="802">
                  <c:v>483.27096773961352</c:v>
                </c:pt>
                <c:pt idx="803">
                  <c:v>-531.03779944294661</c:v>
                </c:pt>
                <c:pt idx="804">
                  <c:v>-86.322826374871056</c:v>
                </c:pt>
                <c:pt idx="805">
                  <c:v>-360.96829819041272</c:v>
                </c:pt>
                <c:pt idx="806">
                  <c:v>-697.31784537305975</c:v>
                </c:pt>
                <c:pt idx="807">
                  <c:v>457.83288510400735</c:v>
                </c:pt>
                <c:pt idx="808">
                  <c:v>-989.40493699936405</c:v>
                </c:pt>
                <c:pt idx="809">
                  <c:v>-832.64182975042559</c:v>
                </c:pt>
                <c:pt idx="810">
                  <c:v>346.71172058218377</c:v>
                </c:pt>
                <c:pt idx="811">
                  <c:v>159.25317519509733</c:v>
                </c:pt>
                <c:pt idx="812">
                  <c:v>-384.6268826878171</c:v>
                </c:pt>
                <c:pt idx="813">
                  <c:v>-324.14605361684016</c:v>
                </c:pt>
                <c:pt idx="814">
                  <c:v>-235.50273884888708</c:v>
                </c:pt>
                <c:pt idx="815">
                  <c:v>-146.09808847937325</c:v>
                </c:pt>
                <c:pt idx="816">
                  <c:v>-93.902726497138815</c:v>
                </c:pt>
                <c:pt idx="817">
                  <c:v>-97.949135258652404</c:v>
                </c:pt>
                <c:pt idx="818">
                  <c:v>199.53977885858191</c:v>
                </c:pt>
                <c:pt idx="819">
                  <c:v>492.24943846061933</c:v>
                </c:pt>
                <c:pt idx="820">
                  <c:v>-525.48816371582711</c:v>
                </c:pt>
                <c:pt idx="821">
                  <c:v>-229.81218688097294</c:v>
                </c:pt>
                <c:pt idx="822">
                  <c:v>876.32998175994612</c:v>
                </c:pt>
                <c:pt idx="823">
                  <c:v>22.285607442581068</c:v>
                </c:pt>
                <c:pt idx="824">
                  <c:v>12.609322095250263</c:v>
                </c:pt>
                <c:pt idx="825">
                  <c:v>122.67689711469598</c:v>
                </c:pt>
                <c:pt idx="826">
                  <c:v>200.20891704831314</c:v>
                </c:pt>
                <c:pt idx="827">
                  <c:v>-753.89014367375671</c:v>
                </c:pt>
                <c:pt idx="828">
                  <c:v>184.59158460984935</c:v>
                </c:pt>
                <c:pt idx="829">
                  <c:v>-423.30422097084283</c:v>
                </c:pt>
                <c:pt idx="830">
                  <c:v>-479.54955218028385</c:v>
                </c:pt>
                <c:pt idx="831">
                  <c:v>-272.96063228104435</c:v>
                </c:pt>
                <c:pt idx="832">
                  <c:v>-449.94033125850945</c:v>
                </c:pt>
                <c:pt idx="833">
                  <c:v>276.51869043566415</c:v>
                </c:pt>
                <c:pt idx="834">
                  <c:v>-399.08645355353218</c:v>
                </c:pt>
                <c:pt idx="835">
                  <c:v>123.15613969942888</c:v>
                </c:pt>
                <c:pt idx="836">
                  <c:v>-762.84601042546001</c:v>
                </c:pt>
                <c:pt idx="837">
                  <c:v>-4.5462683721937083</c:v>
                </c:pt>
                <c:pt idx="838">
                  <c:v>-188.45473777123647</c:v>
                </c:pt>
                <c:pt idx="839">
                  <c:v>-636.81443765199265</c:v>
                </c:pt>
                <c:pt idx="840">
                  <c:v>-225.95485547658609</c:v>
                </c:pt>
                <c:pt idx="841">
                  <c:v>811.10158042717967</c:v>
                </c:pt>
                <c:pt idx="842">
                  <c:v>-110.66615975913919</c:v>
                </c:pt>
                <c:pt idx="843">
                  <c:v>-137.37251560926779</c:v>
                </c:pt>
                <c:pt idx="844">
                  <c:v>397.92048044100306</c:v>
                </c:pt>
                <c:pt idx="845">
                  <c:v>5.971935335336866</c:v>
                </c:pt>
                <c:pt idx="846">
                  <c:v>-653.25868795202541</c:v>
                </c:pt>
                <c:pt idx="847">
                  <c:v>213.36281045871328</c:v>
                </c:pt>
                <c:pt idx="848">
                  <c:v>-142.60211886162574</c:v>
                </c:pt>
                <c:pt idx="849">
                  <c:v>697.21483170518377</c:v>
                </c:pt>
                <c:pt idx="850">
                  <c:v>180.97773469287876</c:v>
                </c:pt>
                <c:pt idx="851">
                  <c:v>-244.73907273560212</c:v>
                </c:pt>
                <c:pt idx="852">
                  <c:v>279.91262564644103</c:v>
                </c:pt>
                <c:pt idx="853">
                  <c:v>-8.5999695610276206</c:v>
                </c:pt>
                <c:pt idx="854">
                  <c:v>187.02821286396056</c:v>
                </c:pt>
                <c:pt idx="855">
                  <c:v>-409.6527483422326</c:v>
                </c:pt>
                <c:pt idx="856">
                  <c:v>126.27694367152799</c:v>
                </c:pt>
                <c:pt idx="857">
                  <c:v>-20.760192385872415</c:v>
                </c:pt>
                <c:pt idx="858">
                  <c:v>84.033633756757723</c:v>
                </c:pt>
                <c:pt idx="859">
                  <c:v>-227.03647156298899</c:v>
                </c:pt>
                <c:pt idx="860">
                  <c:v>922.26567960406055</c:v>
                </c:pt>
                <c:pt idx="861">
                  <c:v>-153.96911378113805</c:v>
                </c:pt>
                <c:pt idx="862">
                  <c:v>355.75562804382776</c:v>
                </c:pt>
                <c:pt idx="863">
                  <c:v>154.98772890867264</c:v>
                </c:pt>
                <c:pt idx="864">
                  <c:v>-215.9684534286705</c:v>
                </c:pt>
                <c:pt idx="865">
                  <c:v>-67.269911505928349</c:v>
                </c:pt>
                <c:pt idx="866">
                  <c:v>167.14618158636711</c:v>
                </c:pt>
                <c:pt idx="867">
                  <c:v>44.419415737750342</c:v>
                </c:pt>
                <c:pt idx="868">
                  <c:v>217.0443258808761</c:v>
                </c:pt>
                <c:pt idx="869">
                  <c:v>-489.85568339408724</c:v>
                </c:pt>
                <c:pt idx="870">
                  <c:v>-490.35519291684159</c:v>
                </c:pt>
                <c:pt idx="871">
                  <c:v>255.90706215013745</c:v>
                </c:pt>
                <c:pt idx="872">
                  <c:v>190.53327965381368</c:v>
                </c:pt>
                <c:pt idx="873">
                  <c:v>-383.20828246531494</c:v>
                </c:pt>
                <c:pt idx="874">
                  <c:v>-139.47720447889174</c:v>
                </c:pt>
                <c:pt idx="875">
                  <c:v>228.30921062863899</c:v>
                </c:pt>
                <c:pt idx="876">
                  <c:v>-438.69952590026463</c:v>
                </c:pt>
                <c:pt idx="877">
                  <c:v>-422.71875706970673</c:v>
                </c:pt>
                <c:pt idx="878">
                  <c:v>477.80941114234383</c:v>
                </c:pt>
                <c:pt idx="879">
                  <c:v>-262.91954361217086</c:v>
                </c:pt>
                <c:pt idx="880">
                  <c:v>588.6556641056336</c:v>
                </c:pt>
                <c:pt idx="881">
                  <c:v>-219.59037249780829</c:v>
                </c:pt>
                <c:pt idx="882">
                  <c:v>-57.809330201654348</c:v>
                </c:pt>
                <c:pt idx="883">
                  <c:v>-726.79657525276411</c:v>
                </c:pt>
                <c:pt idx="884">
                  <c:v>37.320379875699473</c:v>
                </c:pt>
                <c:pt idx="885">
                  <c:v>125.41899077955577</c:v>
                </c:pt>
                <c:pt idx="886">
                  <c:v>41.51124387572159</c:v>
                </c:pt>
                <c:pt idx="887">
                  <c:v>-103.7323755991024</c:v>
                </c:pt>
                <c:pt idx="888">
                  <c:v>-185.62426014757921</c:v>
                </c:pt>
                <c:pt idx="889">
                  <c:v>-632.09330814321299</c:v>
                </c:pt>
                <c:pt idx="890">
                  <c:v>431.72062952753299</c:v>
                </c:pt>
                <c:pt idx="891">
                  <c:v>-617.12908912462262</c:v>
                </c:pt>
                <c:pt idx="892">
                  <c:v>-559.76225123214772</c:v>
                </c:pt>
                <c:pt idx="893">
                  <c:v>162.21191580276968</c:v>
                </c:pt>
                <c:pt idx="894">
                  <c:v>-563.91112853761319</c:v>
                </c:pt>
                <c:pt idx="895">
                  <c:v>120.04550610871169</c:v>
                </c:pt>
                <c:pt idx="896">
                  <c:v>56.414511583290334</c:v>
                </c:pt>
                <c:pt idx="897">
                  <c:v>-491.39625631263516</c:v>
                </c:pt>
                <c:pt idx="898">
                  <c:v>-309.08976944471965</c:v>
                </c:pt>
                <c:pt idx="899">
                  <c:v>-674.48350682263208</c:v>
                </c:pt>
                <c:pt idx="900">
                  <c:v>131.61745605741538</c:v>
                </c:pt>
                <c:pt idx="901">
                  <c:v>340.20014017917561</c:v>
                </c:pt>
                <c:pt idx="902">
                  <c:v>-444.6932710350498</c:v>
                </c:pt>
                <c:pt idx="903">
                  <c:v>717.56955698650017</c:v>
                </c:pt>
                <c:pt idx="904">
                  <c:v>-168.66476082186307</c:v>
                </c:pt>
                <c:pt idx="905">
                  <c:v>-226.7364202123963</c:v>
                </c:pt>
                <c:pt idx="906">
                  <c:v>279.02809245970457</c:v>
                </c:pt>
                <c:pt idx="907">
                  <c:v>-538.03513179259494</c:v>
                </c:pt>
                <c:pt idx="908">
                  <c:v>-450.94719593941329</c:v>
                </c:pt>
                <c:pt idx="909">
                  <c:v>-61.154788014421001</c:v>
                </c:pt>
                <c:pt idx="910">
                  <c:v>-271.64523773494534</c:v>
                </c:pt>
                <c:pt idx="911">
                  <c:v>769.91652345384523</c:v>
                </c:pt>
                <c:pt idx="912">
                  <c:v>416.80614963137697</c:v>
                </c:pt>
                <c:pt idx="913">
                  <c:v>468.50938079071648</c:v>
                </c:pt>
                <c:pt idx="914">
                  <c:v>-441.74438512046549</c:v>
                </c:pt>
                <c:pt idx="915">
                  <c:v>-699.54570450720394</c:v>
                </c:pt>
                <c:pt idx="916">
                  <c:v>304.60440922764701</c:v>
                </c:pt>
                <c:pt idx="917">
                  <c:v>-1084.5336988478853</c:v>
                </c:pt>
                <c:pt idx="918">
                  <c:v>-430.84964527703426</c:v>
                </c:pt>
                <c:pt idx="919">
                  <c:v>-330.34001727611036</c:v>
                </c:pt>
                <c:pt idx="920">
                  <c:v>752.54902227282628</c:v>
                </c:pt>
                <c:pt idx="921">
                  <c:v>57.923513194729139</c:v>
                </c:pt>
                <c:pt idx="922">
                  <c:v>126.78801285775535</c:v>
                </c:pt>
                <c:pt idx="923">
                  <c:v>-866.75879721115916</c:v>
                </c:pt>
                <c:pt idx="924">
                  <c:v>-170.56136612058117</c:v>
                </c:pt>
                <c:pt idx="925">
                  <c:v>-1247.7357977471731</c:v>
                </c:pt>
                <c:pt idx="926">
                  <c:v>155.37755427585932</c:v>
                </c:pt>
                <c:pt idx="927">
                  <c:v>-180.21093105777436</c:v>
                </c:pt>
                <c:pt idx="928">
                  <c:v>-158.34393443330265</c:v>
                </c:pt>
                <c:pt idx="929">
                  <c:v>-72.528980250344205</c:v>
                </c:pt>
                <c:pt idx="930">
                  <c:v>-1802.5096429718394</c:v>
                </c:pt>
                <c:pt idx="931">
                  <c:v>-24.612172245754664</c:v>
                </c:pt>
                <c:pt idx="932">
                  <c:v>437.22588265349617</c:v>
                </c:pt>
                <c:pt idx="933">
                  <c:v>17.659721609545159</c:v>
                </c:pt>
                <c:pt idx="934">
                  <c:v>-281.40185371822105</c:v>
                </c:pt>
                <c:pt idx="935">
                  <c:v>45.044807657359115</c:v>
                </c:pt>
                <c:pt idx="936">
                  <c:v>755.50182277107956</c:v>
                </c:pt>
                <c:pt idx="937">
                  <c:v>-67.644145005308474</c:v>
                </c:pt>
                <c:pt idx="938">
                  <c:v>-171.25426964841699</c:v>
                </c:pt>
                <c:pt idx="939">
                  <c:v>1903.0211969382426</c:v>
                </c:pt>
                <c:pt idx="940">
                  <c:v>-823.44371838045231</c:v>
                </c:pt>
                <c:pt idx="941">
                  <c:v>-110.16046690421808</c:v>
                </c:pt>
                <c:pt idx="942">
                  <c:v>911.81866424316649</c:v>
                </c:pt>
                <c:pt idx="943">
                  <c:v>606.06528941546821</c:v>
                </c:pt>
                <c:pt idx="944">
                  <c:v>-709.16015324300793</c:v>
                </c:pt>
                <c:pt idx="945">
                  <c:v>-779.2868215753092</c:v>
                </c:pt>
                <c:pt idx="946">
                  <c:v>-213.36976182138096</c:v>
                </c:pt>
                <c:pt idx="947">
                  <c:v>-466.43920017637265</c:v>
                </c:pt>
                <c:pt idx="948">
                  <c:v>-141.10498746372718</c:v>
                </c:pt>
                <c:pt idx="949">
                  <c:v>1735.4944230235055</c:v>
                </c:pt>
                <c:pt idx="950">
                  <c:v>-298.60786799755147</c:v>
                </c:pt>
                <c:pt idx="951">
                  <c:v>-1108.7793632828609</c:v>
                </c:pt>
                <c:pt idx="952">
                  <c:v>-575.82669244192095</c:v>
                </c:pt>
                <c:pt idx="953">
                  <c:v>-413.68299183982913</c:v>
                </c:pt>
                <c:pt idx="954">
                  <c:v>-722.75735719111572</c:v>
                </c:pt>
                <c:pt idx="955">
                  <c:v>-22.587673009114724</c:v>
                </c:pt>
                <c:pt idx="956">
                  <c:v>144.07982232179262</c:v>
                </c:pt>
                <c:pt idx="957">
                  <c:v>1596.5489825859336</c:v>
                </c:pt>
                <c:pt idx="958">
                  <c:v>-299.48268713888262</c:v>
                </c:pt>
                <c:pt idx="959">
                  <c:v>281.82616055605178</c:v>
                </c:pt>
                <c:pt idx="960">
                  <c:v>461.4717890031568</c:v>
                </c:pt>
                <c:pt idx="961">
                  <c:v>376.65265152125795</c:v>
                </c:pt>
                <c:pt idx="962">
                  <c:v>931.66931384059126</c:v>
                </c:pt>
                <c:pt idx="963">
                  <c:v>1135.6640454169246</c:v>
                </c:pt>
                <c:pt idx="964">
                  <c:v>-786.42804313665965</c:v>
                </c:pt>
                <c:pt idx="965">
                  <c:v>-19.175355914546572</c:v>
                </c:pt>
                <c:pt idx="966">
                  <c:v>470.63641060482217</c:v>
                </c:pt>
                <c:pt idx="967">
                  <c:v>38.165250160532423</c:v>
                </c:pt>
                <c:pt idx="968">
                  <c:v>-75.0356856890225</c:v>
                </c:pt>
                <c:pt idx="969">
                  <c:v>215.58372632487158</c:v>
                </c:pt>
                <c:pt idx="970">
                  <c:v>-1328.3183111792698</c:v>
                </c:pt>
                <c:pt idx="971">
                  <c:v>-300.83148730819585</c:v>
                </c:pt>
                <c:pt idx="972">
                  <c:v>2029.5947637144282</c:v>
                </c:pt>
                <c:pt idx="973">
                  <c:v>939.1889650740527</c:v>
                </c:pt>
                <c:pt idx="974">
                  <c:v>-866.62578546610996</c:v>
                </c:pt>
                <c:pt idx="975">
                  <c:v>194.45761988562316</c:v>
                </c:pt>
                <c:pt idx="976">
                  <c:v>170.82624630133182</c:v>
                </c:pt>
                <c:pt idx="977">
                  <c:v>-570.31440849444868</c:v>
                </c:pt>
                <c:pt idx="978">
                  <c:v>134.95896522815565</c:v>
                </c:pt>
                <c:pt idx="979">
                  <c:v>-674.07108846867982</c:v>
                </c:pt>
                <c:pt idx="980">
                  <c:v>269.7667097590089</c:v>
                </c:pt>
                <c:pt idx="981">
                  <c:v>122.8682232906051</c:v>
                </c:pt>
                <c:pt idx="982">
                  <c:v>0.65296069414944213</c:v>
                </c:pt>
                <c:pt idx="983">
                  <c:v>261.31672467153339</c:v>
                </c:pt>
                <c:pt idx="984">
                  <c:v>139.77485057286299</c:v>
                </c:pt>
                <c:pt idx="985">
                  <c:v>-681.25088311928653</c:v>
                </c:pt>
                <c:pt idx="986">
                  <c:v>-367.60959994599637</c:v>
                </c:pt>
                <c:pt idx="987">
                  <c:v>960.16610788314301</c:v>
                </c:pt>
                <c:pt idx="988">
                  <c:v>-589.57012524279287</c:v>
                </c:pt>
                <c:pt idx="989">
                  <c:v>146.3931522677228</c:v>
                </c:pt>
                <c:pt idx="990">
                  <c:v>610.29585092438936</c:v>
                </c:pt>
                <c:pt idx="991">
                  <c:v>-145.80709451264056</c:v>
                </c:pt>
                <c:pt idx="992">
                  <c:v>294.03456193516649</c:v>
                </c:pt>
                <c:pt idx="993">
                  <c:v>-467.41274101896045</c:v>
                </c:pt>
                <c:pt idx="994">
                  <c:v>-1.9662554889118837</c:v>
                </c:pt>
                <c:pt idx="995">
                  <c:v>-407.39909027493286</c:v>
                </c:pt>
                <c:pt idx="996">
                  <c:v>-48.755746068032352</c:v>
                </c:pt>
                <c:pt idx="997">
                  <c:v>63.027242032816503</c:v>
                </c:pt>
                <c:pt idx="998">
                  <c:v>-898.64767530447671</c:v>
                </c:pt>
                <c:pt idx="999">
                  <c:v>-97.94140523035594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E9-E348-B64A-89ECF34372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3902080"/>
        <c:axId val="1643903760"/>
      </c:scatterChart>
      <c:valAx>
        <c:axId val="1643902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Fitted Values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903760"/>
        <c:crosses val="autoZero"/>
        <c:crossBetween val="midCat"/>
      </c:valAx>
      <c:valAx>
        <c:axId val="1643903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3902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9</xdr:row>
      <xdr:rowOff>171450</xdr:rowOff>
    </xdr:from>
    <xdr:to>
      <xdr:col>12</xdr:col>
      <xdr:colOff>101600</xdr:colOff>
      <xdr:row>24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AD0D87-3630-4849-BDF6-B152BBEF29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482600</xdr:colOff>
      <xdr:row>9</xdr:row>
      <xdr:rowOff>171450</xdr:rowOff>
    </xdr:from>
    <xdr:to>
      <xdr:col>12</xdr:col>
      <xdr:colOff>101600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EB61EE-105D-6744-81C2-F6BC07D1D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DAGOSTINO"/>
      <definedName name="DESIGN"/>
      <definedName name="DPTEST"/>
      <definedName name="DURBIN"/>
      <definedName name="LEVERAGE"/>
      <definedName name="RegCoeff"/>
      <definedName name="RegE"/>
      <definedName name="SHAPIRO"/>
      <definedName name="SWTEST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7A86-765C-8C4C-87EE-A7F9DD8CD62A}">
  <dimension ref="A1:AJ1003"/>
  <sheetViews>
    <sheetView workbookViewId="0">
      <selection activeCell="E1" sqref="E1:E1048576"/>
    </sheetView>
  </sheetViews>
  <sheetFormatPr baseColWidth="10" defaultRowHeight="15" x14ac:dyDescent="0.2"/>
  <sheetData>
    <row r="1" spans="1:36" x14ac:dyDescent="0.2">
      <c r="A1" t="s">
        <v>63</v>
      </c>
      <c r="J1" t="s">
        <v>91</v>
      </c>
      <c r="M1" t="s">
        <v>97</v>
      </c>
      <c r="P1" t="s">
        <v>98</v>
      </c>
    </row>
    <row r="2" spans="1:36" ht="16" thickBot="1" x14ac:dyDescent="0.25"/>
    <row r="3" spans="1:36" ht="17" thickTop="1" thickBot="1" x14ac:dyDescent="0.25">
      <c r="A3" s="19" t="s">
        <v>64</v>
      </c>
      <c r="B3" s="19"/>
      <c r="D3" s="19"/>
      <c r="E3" s="19"/>
      <c r="J3" s="22" t="s">
        <v>92</v>
      </c>
      <c r="K3" s="22">
        <f>[1]!SHAPIRO([1]!RegE(Regression!C2:I1001,Regression!B2:B1001))</f>
        <v>0.93711525889092495</v>
      </c>
      <c r="M3" t="s">
        <v>74</v>
      </c>
      <c r="N3" s="24">
        <v>0.05</v>
      </c>
      <c r="P3" s="21" t="s">
        <v>99</v>
      </c>
      <c r="Q3" s="21" t="str">
        <f>Regression!C1</f>
        <v>Salary(USD)</v>
      </c>
      <c r="R3" s="21" t="str">
        <f>Regression!D1</f>
        <v>Catalogs</v>
      </c>
      <c r="S3" s="21" t="str">
        <f>Regression!E1</f>
        <v>History</v>
      </c>
      <c r="T3" s="21" t="str">
        <f>Regression!F1</f>
        <v>Age</v>
      </c>
      <c r="U3" s="21" t="str">
        <f>Regression!G1</f>
        <v>Gender</v>
      </c>
      <c r="V3" s="21" t="str">
        <f>Regression!H1</f>
        <v>Children</v>
      </c>
      <c r="W3" s="21" t="str">
        <f>Regression!I1</f>
        <v>Married</v>
      </c>
      <c r="X3" s="21" t="str">
        <f>Regression!B1</f>
        <v>Amount Spent(USD)</v>
      </c>
      <c r="Y3" s="21" t="s">
        <v>100</v>
      </c>
      <c r="Z3" s="21" t="s">
        <v>82</v>
      </c>
      <c r="AA3" s="21" t="s">
        <v>101</v>
      </c>
      <c r="AB3" s="21" t="s">
        <v>102</v>
      </c>
      <c r="AC3" s="21" t="s">
        <v>103</v>
      </c>
      <c r="AD3" s="21" t="s">
        <v>104</v>
      </c>
      <c r="AE3" s="21" t="s">
        <v>105</v>
      </c>
      <c r="AF3" s="21" t="s">
        <v>98</v>
      </c>
      <c r="AG3" s="21" t="s">
        <v>106</v>
      </c>
    </row>
    <row r="4" spans="1:36" ht="16" thickTop="1" x14ac:dyDescent="0.2">
      <c r="A4" t="s">
        <v>65</v>
      </c>
      <c r="B4">
        <f>SQRT(B5)</f>
        <v>0.81247387093833878</v>
      </c>
      <c r="D4" t="s">
        <v>70</v>
      </c>
      <c r="E4">
        <f>B8*LN(C13/B8)+2*(B12+1)</f>
        <v>12671.96076657304</v>
      </c>
      <c r="J4" t="s">
        <v>79</v>
      </c>
      <c r="K4">
        <f>[1]!SWTEST([1]!RegE(Regression!C2:I1001,Regression!B2:B1001))</f>
        <v>0</v>
      </c>
      <c r="P4">
        <v>1</v>
      </c>
      <c r="Q4">
        <f>Regression!C2</f>
        <v>16400</v>
      </c>
      <c r="R4">
        <f>Regression!D2</f>
        <v>12</v>
      </c>
      <c r="S4">
        <f>Regression!E2</f>
        <v>1</v>
      </c>
      <c r="T4">
        <f>Regression!F2</f>
        <v>1</v>
      </c>
      <c r="U4">
        <f>Regression!G2</f>
        <v>0</v>
      </c>
      <c r="V4">
        <f>Regression!H2</f>
        <v>1</v>
      </c>
      <c r="W4">
        <f>Regression!I2</f>
        <v>0</v>
      </c>
      <c r="X4">
        <f>Regression!B2</f>
        <v>217.691</v>
      </c>
      <c r="Y4">
        <f t="array" ref="Y4:Y1003">TREND(Regression!B2:B1001,Regression!C2:I1001)</f>
        <v>272.88403074622096</v>
      </c>
      <c r="Z4">
        <f>X4-Y4</f>
        <v>-55.193030746220956</v>
      </c>
      <c r="AA4">
        <f t="array" ref="AA4:AA1003">[1]!LEVERAGE(Regression!C2:I1001)</f>
        <v>4.4172928535184631E-3</v>
      </c>
      <c r="AB4">
        <f>Z4/SQRT($AJ$6)</f>
        <v>-9.8159676088156594E-2</v>
      </c>
      <c r="AC4">
        <f>($AJ$6-Z4^2/((1-AA4)*$AJ$5))*$AJ$5/($AJ$5-1)</f>
        <v>316472.53990719479</v>
      </c>
      <c r="AD4">
        <f>Z4/SQRT(AC4*(1-AA4))</f>
        <v>-9.8328078880263417E-2</v>
      </c>
      <c r="AE4">
        <f>_xlfn.T.DIST.2T(ABS(AD4),$AJ$5)</f>
        <v>0.92169164664488878</v>
      </c>
      <c r="AF4">
        <f>(Z4^2/$AJ$6)*(AA4/(1-AA4)^2)/($AJ$7+1)</f>
        <v>5.3675704080863934E-6</v>
      </c>
      <c r="AG4">
        <f>AD4*SQRT(AA4/(1-AA4))</f>
        <v>-6.5496331898588717E-3</v>
      </c>
      <c r="AH4" t="str">
        <f>IF(OR(AE4&lt;0.05,AF4&gt;=1,ABS(AG4)&gt;=1),"*","")</f>
        <v/>
      </c>
      <c r="AI4" t="s">
        <v>107</v>
      </c>
      <c r="AJ4" s="25">
        <f>DEVSQ(Z4:Z1003)</f>
        <v>313627346.83464652</v>
      </c>
    </row>
    <row r="5" spans="1:36" x14ac:dyDescent="0.2">
      <c r="A5" t="s">
        <v>66</v>
      </c>
      <c r="B5">
        <f>C12/C14</f>
        <v>0.66011379095752831</v>
      </c>
      <c r="D5" t="s">
        <v>71</v>
      </c>
      <c r="E5">
        <f>E4+2*(B12+2)*(B12+3)/(B8-B12-3)</f>
        <v>12672.142584754858</v>
      </c>
      <c r="J5" t="s">
        <v>93</v>
      </c>
      <c r="K5">
        <v>0.05</v>
      </c>
      <c r="M5" t="str">
        <f t="array" ref="M5:N8">[1]!DURBIN(Regression!C2:I1001,Regression!B2:B1001,TRUE,N3)</f>
        <v>D-stat</v>
      </c>
      <c r="N5" s="25">
        <v>1.9667281711856588</v>
      </c>
      <c r="P5">
        <f>P4+1</f>
        <v>2</v>
      </c>
      <c r="Q5">
        <f>Regression!C3</f>
        <v>108100</v>
      </c>
      <c r="R5">
        <f>Regression!D3</f>
        <v>18</v>
      </c>
      <c r="S5">
        <f>Regression!E3</f>
        <v>3</v>
      </c>
      <c r="T5">
        <f>Regression!F3</f>
        <v>2</v>
      </c>
      <c r="U5">
        <f>Regression!G3</f>
        <v>0</v>
      </c>
      <c r="V5">
        <f>Regression!H3</f>
        <v>3</v>
      </c>
      <c r="W5">
        <f>Regression!I3</f>
        <v>1</v>
      </c>
      <c r="X5">
        <f>Regression!B3</f>
        <v>2632.462</v>
      </c>
      <c r="Y5">
        <v>2014.9767699406943</v>
      </c>
      <c r="Z5">
        <f t="shared" ref="Z5:Z68" si="0">X5-Y5</f>
        <v>617.48523005930565</v>
      </c>
      <c r="AA5">
        <v>1.0915633865886246E-2</v>
      </c>
      <c r="AB5">
        <f t="shared" ref="AB5:AB68" si="1">Z5/SQRT($AJ$6)</f>
        <v>1.0981848496513735</v>
      </c>
      <c r="AC5">
        <f t="shared" ref="AC5:AC68" si="2">($AJ$6-Z5^2/((1-AA5)*$AJ$5))*$AJ$5/($AJ$5-1)</f>
        <v>316086.6305678573</v>
      </c>
      <c r="AD5">
        <f t="shared" ref="AD5:AD68" si="3">Z5/SQRT(AC5*(1-AA5))</f>
        <v>1.1043502703023471</v>
      </c>
      <c r="AE5">
        <f t="shared" ref="AE5:AE68" si="4">_xlfn.T.DIST.2T(ABS(AD5),$AJ$5)</f>
        <v>0.26970901858289614</v>
      </c>
      <c r="AF5">
        <f t="shared" ref="AF5:AF68" si="5">(Z5^2/$AJ$6)*(AA5/(1-AA5)^2)/($AJ$7+1)</f>
        <v>1.682066627572548E-3</v>
      </c>
      <c r="AG5">
        <f t="shared" ref="AG5:AG68" si="6">AD5*SQRT(AA5/(1-AA5))</f>
        <v>0.11601513592695262</v>
      </c>
      <c r="AH5" t="str">
        <f t="shared" ref="AH5:AH68" si="7">IF(OR(AE5&lt;0.05,AF5&gt;=1,ABS(AG5)&gt;=1),"*","")</f>
        <v/>
      </c>
      <c r="AI5" t="s">
        <v>108</v>
      </c>
      <c r="AJ5" s="26">
        <f>COUNT(Regression!B2:B1001)-AJ7-1</f>
        <v>992</v>
      </c>
    </row>
    <row r="6" spans="1:36" x14ac:dyDescent="0.2">
      <c r="A6" t="s">
        <v>67</v>
      </c>
      <c r="B6">
        <f>1-(1-B5)*(B8-1)/(B8-B12-1)</f>
        <v>0.65771540036952703</v>
      </c>
      <c r="D6" s="20" t="s">
        <v>72</v>
      </c>
      <c r="E6" s="20">
        <f>B8*LN(C13/B8)+(B12+1)*LN(B8)</f>
        <v>12711.222808804898</v>
      </c>
      <c r="J6" s="20" t="s">
        <v>94</v>
      </c>
      <c r="K6" s="23" t="str">
        <f>IF(K4&lt;K5,"no","yes")</f>
        <v>no</v>
      </c>
      <c r="M6" t="str">
        <v>D-lower</v>
      </c>
      <c r="N6" s="26">
        <v>1.88198</v>
      </c>
      <c r="P6">
        <f t="shared" ref="P6:P69" si="8">P5+1</f>
        <v>3</v>
      </c>
      <c r="Q6">
        <f>Regression!C4</f>
        <v>97300</v>
      </c>
      <c r="R6">
        <f>Regression!D4</f>
        <v>12</v>
      </c>
      <c r="S6">
        <f>Regression!E4</f>
        <v>0</v>
      </c>
      <c r="T6">
        <f>Regression!F4</f>
        <v>2</v>
      </c>
      <c r="U6">
        <f>Regression!G4</f>
        <v>1</v>
      </c>
      <c r="V6">
        <f>Regression!H4</f>
        <v>1</v>
      </c>
      <c r="W6">
        <f>Regression!I4</f>
        <v>1</v>
      </c>
      <c r="X6">
        <f>Regression!B4</f>
        <v>3047.5630000000001</v>
      </c>
      <c r="Y6">
        <v>1964.1047988586693</v>
      </c>
      <c r="Z6">
        <f t="shared" si="0"/>
        <v>1083.4582011413308</v>
      </c>
      <c r="AA6">
        <v>7.6558623436423423E-3</v>
      </c>
      <c r="AB6">
        <f t="shared" si="1"/>
        <v>1.9269082462258467</v>
      </c>
      <c r="AC6">
        <f t="shared" si="2"/>
        <v>315281.94626628474</v>
      </c>
      <c r="AD6">
        <f t="shared" si="3"/>
        <v>1.9370081841067566</v>
      </c>
      <c r="AE6">
        <f t="shared" si="4"/>
        <v>5.3027994772737647E-2</v>
      </c>
      <c r="AF6">
        <f t="shared" si="5"/>
        <v>3.6082912302161266E-3</v>
      </c>
      <c r="AG6">
        <f t="shared" si="6"/>
        <v>0.17013644714835519</v>
      </c>
      <c r="AH6" t="str">
        <f t="shared" si="7"/>
        <v/>
      </c>
      <c r="AI6" t="s">
        <v>109</v>
      </c>
      <c r="AJ6" s="26">
        <f>AJ4/AJ5</f>
        <v>316156.59963170014</v>
      </c>
    </row>
    <row r="7" spans="1:36" x14ac:dyDescent="0.2">
      <c r="A7" t="s">
        <v>68</v>
      </c>
      <c r="B7">
        <f>SQRT(D13)</f>
        <v>562.27804477117922</v>
      </c>
      <c r="M7" t="str">
        <v>D-upper</v>
      </c>
      <c r="N7" s="26">
        <v>1.91018</v>
      </c>
      <c r="P7">
        <f t="shared" si="8"/>
        <v>4</v>
      </c>
      <c r="Q7">
        <f>Regression!C5</f>
        <v>26800</v>
      </c>
      <c r="R7">
        <f>Regression!D5</f>
        <v>12</v>
      </c>
      <c r="S7">
        <f>Regression!E5</f>
        <v>1</v>
      </c>
      <c r="T7">
        <f>Regression!F5</f>
        <v>3</v>
      </c>
      <c r="U7">
        <f>Regression!G5</f>
        <v>1</v>
      </c>
      <c r="V7">
        <f>Regression!H5</f>
        <v>0</v>
      </c>
      <c r="W7">
        <f>Regression!I5</f>
        <v>1</v>
      </c>
      <c r="X7">
        <f>Regression!B5</f>
        <v>434.60599999999999</v>
      </c>
      <c r="Y7">
        <v>631.24139255481782</v>
      </c>
      <c r="Z7">
        <f t="shared" si="0"/>
        <v>-196.63539255481783</v>
      </c>
      <c r="AA7">
        <v>1.4793280006226917E-2</v>
      </c>
      <c r="AB7">
        <f t="shared" si="1"/>
        <v>-0.34971202305229476</v>
      </c>
      <c r="AC7">
        <f t="shared" si="2"/>
        <v>316436.02500419103</v>
      </c>
      <c r="AD7">
        <f t="shared" si="3"/>
        <v>-0.35217218074436174</v>
      </c>
      <c r="AE7">
        <f t="shared" si="4"/>
        <v>0.72478393972560884</v>
      </c>
      <c r="AF7">
        <f t="shared" si="5"/>
        <v>2.3299193425689122E-4</v>
      </c>
      <c r="AG7">
        <f t="shared" si="6"/>
        <v>-4.3154252933076696E-2</v>
      </c>
      <c r="AH7" t="str">
        <f t="shared" si="7"/>
        <v/>
      </c>
      <c r="AI7" t="s">
        <v>110</v>
      </c>
      <c r="AJ7" s="28">
        <f>COUNT(Regression!C2:I2)</f>
        <v>7</v>
      </c>
    </row>
    <row r="8" spans="1:36" x14ac:dyDescent="0.2">
      <c r="A8" s="20" t="s">
        <v>69</v>
      </c>
      <c r="B8" s="20">
        <f>COUNT(Regression!B2:B1001)</f>
        <v>1000</v>
      </c>
      <c r="J8" t="s">
        <v>95</v>
      </c>
      <c r="M8" t="str">
        <v>sig</v>
      </c>
      <c r="N8" s="27" t="str">
        <v>no</v>
      </c>
      <c r="P8">
        <f t="shared" si="8"/>
        <v>5</v>
      </c>
      <c r="Q8">
        <f>Regression!C6</f>
        <v>11200</v>
      </c>
      <c r="R8">
        <f>Regression!D6</f>
        <v>6</v>
      </c>
      <c r="S8">
        <f>Regression!E6</f>
        <v>0</v>
      </c>
      <c r="T8">
        <f>Regression!F6</f>
        <v>1</v>
      </c>
      <c r="U8">
        <f>Regression!G6</f>
        <v>1</v>
      </c>
      <c r="V8">
        <f>Regression!H6</f>
        <v>0</v>
      </c>
      <c r="W8">
        <f>Regression!I6</f>
        <v>0</v>
      </c>
      <c r="X8">
        <f>Regression!B6</f>
        <v>105.624</v>
      </c>
      <c r="Y8">
        <v>66.47516037517363</v>
      </c>
      <c r="Z8">
        <f t="shared" si="0"/>
        <v>39.148839624826365</v>
      </c>
      <c r="AA8">
        <v>8.2575286730005235E-3</v>
      </c>
      <c r="AB8">
        <f t="shared" si="1"/>
        <v>6.9625410397729681E-2</v>
      </c>
      <c r="AC8">
        <f t="shared" si="2"/>
        <v>316474.0680543668</v>
      </c>
      <c r="AD8">
        <f t="shared" si="3"/>
        <v>6.9879594004951376E-2</v>
      </c>
      <c r="AE8">
        <f t="shared" si="4"/>
        <v>0.94430357881583094</v>
      </c>
      <c r="AF8">
        <f t="shared" si="5"/>
        <v>5.0874226009103135E-6</v>
      </c>
      <c r="AG8">
        <f t="shared" si="6"/>
        <v>6.3764060057299767E-3</v>
      </c>
      <c r="AH8" t="str">
        <f t="shared" si="7"/>
        <v/>
      </c>
    </row>
    <row r="9" spans="1:36" x14ac:dyDescent="0.2">
      <c r="P9">
        <f t="shared" si="8"/>
        <v>6</v>
      </c>
      <c r="Q9">
        <f>Regression!C7</f>
        <v>42800</v>
      </c>
      <c r="R9">
        <f>Regression!D7</f>
        <v>12</v>
      </c>
      <c r="S9">
        <f>Regression!E7</f>
        <v>2</v>
      </c>
      <c r="T9">
        <f>Regression!F7</f>
        <v>2</v>
      </c>
      <c r="U9">
        <f>Regression!G7</f>
        <v>0</v>
      </c>
      <c r="V9">
        <f>Regression!H7</f>
        <v>0</v>
      </c>
      <c r="W9">
        <f>Regression!I7</f>
        <v>0</v>
      </c>
      <c r="X9">
        <f>Regression!B7</f>
        <v>758.649</v>
      </c>
      <c r="Y9">
        <v>1014.6132225811589</v>
      </c>
      <c r="Z9">
        <f t="shared" si="0"/>
        <v>-255.96422258115888</v>
      </c>
      <c r="AA9">
        <v>4.7453166065032845E-3</v>
      </c>
      <c r="AB9">
        <f t="shared" si="1"/>
        <v>-0.45522713355333722</v>
      </c>
      <c r="AC9">
        <f t="shared" si="2"/>
        <v>316409.19956295786</v>
      </c>
      <c r="AD9">
        <f t="shared" si="3"/>
        <v>-0.45612891082563267</v>
      </c>
      <c r="AE9">
        <f t="shared" si="4"/>
        <v>0.64839712023216289</v>
      </c>
      <c r="AF9">
        <f t="shared" si="5"/>
        <v>1.2409749841357624E-4</v>
      </c>
      <c r="AG9">
        <f t="shared" si="6"/>
        <v>-3.1495831759174565E-2</v>
      </c>
      <c r="AH9" t="str">
        <f t="shared" si="7"/>
        <v/>
      </c>
    </row>
    <row r="10" spans="1:36" ht="16" thickBot="1" x14ac:dyDescent="0.25">
      <c r="A10" t="s">
        <v>73</v>
      </c>
      <c r="E10" s="2" t="s">
        <v>74</v>
      </c>
      <c r="F10" s="2">
        <v>0.05</v>
      </c>
      <c r="J10" s="22" t="s">
        <v>96</v>
      </c>
      <c r="K10" s="22">
        <f>[1]!DAGOSTINO([1]!RegE(Regression!C2:I1001,Regression!B2:B1001))</f>
        <v>258.02541277861906</v>
      </c>
      <c r="P10">
        <f t="shared" si="8"/>
        <v>7</v>
      </c>
      <c r="Q10">
        <f>Regression!C8</f>
        <v>34700</v>
      </c>
      <c r="R10">
        <f>Regression!D8</f>
        <v>18</v>
      </c>
      <c r="S10">
        <f>Regression!E8</f>
        <v>0</v>
      </c>
      <c r="T10">
        <f>Regression!F8</f>
        <v>2</v>
      </c>
      <c r="U10">
        <f>Regression!G8</f>
        <v>0</v>
      </c>
      <c r="V10">
        <f>Regression!H8</f>
        <v>0</v>
      </c>
      <c r="W10">
        <f>Regression!I8</f>
        <v>0</v>
      </c>
      <c r="X10">
        <f>Regression!B8</f>
        <v>1614.5119999999999</v>
      </c>
      <c r="Y10">
        <v>1198.3426707274389</v>
      </c>
      <c r="Z10">
        <f t="shared" si="0"/>
        <v>416.16932927256107</v>
      </c>
      <c r="AA10">
        <v>6.278238991130977E-3</v>
      </c>
      <c r="AB10">
        <f t="shared" si="1"/>
        <v>0.74014863845861623</v>
      </c>
      <c r="AC10">
        <f t="shared" si="2"/>
        <v>316299.7534636854</v>
      </c>
      <c r="AD10">
        <f t="shared" si="3"/>
        <v>0.74231501235281394</v>
      </c>
      <c r="AE10">
        <f t="shared" si="4"/>
        <v>0.45807222399335012</v>
      </c>
      <c r="AF10">
        <f t="shared" si="5"/>
        <v>4.3536763962440453E-4</v>
      </c>
      <c r="AG10">
        <f t="shared" si="6"/>
        <v>5.9003091238392161E-2</v>
      </c>
      <c r="AH10" t="str">
        <f t="shared" si="7"/>
        <v/>
      </c>
    </row>
    <row r="11" spans="1:36" ht="16" thickTop="1" x14ac:dyDescent="0.2">
      <c r="A11" s="21"/>
      <c r="B11" s="21" t="s">
        <v>75</v>
      </c>
      <c r="C11" s="21" t="s">
        <v>76</v>
      </c>
      <c r="D11" s="21" t="s">
        <v>77</v>
      </c>
      <c r="E11" s="21" t="s">
        <v>78</v>
      </c>
      <c r="F11" s="21" t="s">
        <v>79</v>
      </c>
      <c r="G11" s="21" t="s">
        <v>80</v>
      </c>
      <c r="J11" t="s">
        <v>79</v>
      </c>
      <c r="K11">
        <f>[1]!DPTEST([1]!RegE(Regression!C2:I1001,Regression!B2:B1001))</f>
        <v>0</v>
      </c>
      <c r="P11">
        <f t="shared" si="8"/>
        <v>8</v>
      </c>
      <c r="Q11">
        <f>Regression!C9</f>
        <v>80000</v>
      </c>
      <c r="R11">
        <f>Regression!D9</f>
        <v>6</v>
      </c>
      <c r="S11">
        <f>Regression!E9</f>
        <v>3</v>
      </c>
      <c r="T11">
        <f>Regression!F9</f>
        <v>3</v>
      </c>
      <c r="U11">
        <f>Regression!G9</f>
        <v>0</v>
      </c>
      <c r="V11">
        <f>Regression!H9</f>
        <v>0</v>
      </c>
      <c r="W11">
        <f>Regression!I9</f>
        <v>1</v>
      </c>
      <c r="X11">
        <f>Regression!B9</f>
        <v>1984.66</v>
      </c>
      <c r="Y11">
        <v>1458.9409661821499</v>
      </c>
      <c r="Z11">
        <f t="shared" si="0"/>
        <v>525.71903381785023</v>
      </c>
      <c r="AA11">
        <v>9.0654280517871409E-3</v>
      </c>
      <c r="AB11">
        <f t="shared" si="1"/>
        <v>0.9349805469139264</v>
      </c>
      <c r="AC11">
        <f t="shared" si="2"/>
        <v>316194.18557343876</v>
      </c>
      <c r="AD11">
        <f t="shared" si="3"/>
        <v>0.93919175448427794</v>
      </c>
      <c r="AE11">
        <f t="shared" si="4"/>
        <v>0.34786092203262342</v>
      </c>
      <c r="AF11">
        <f t="shared" si="5"/>
        <v>1.0088196147797653E-3</v>
      </c>
      <c r="AG11">
        <f t="shared" si="6"/>
        <v>8.9830938839003463E-2</v>
      </c>
      <c r="AH11" t="str">
        <f t="shared" si="7"/>
        <v/>
      </c>
    </row>
    <row r="12" spans="1:36" x14ac:dyDescent="0.2">
      <c r="A12" t="s">
        <v>81</v>
      </c>
      <c r="B12">
        <f>COUNT(Regression!C2:I2)</f>
        <v>7</v>
      </c>
      <c r="C12">
        <f>DEVSQ(MMULT([1]!DESIGN(Regression!C2:I1001),B17:B24))</f>
        <v>609114848.90844738</v>
      </c>
      <c r="D12">
        <f>C12/B12</f>
        <v>87016406.986921057</v>
      </c>
      <c r="E12">
        <f>D12/D13</f>
        <v>275.23198025373802</v>
      </c>
      <c r="F12">
        <f>_xlfn.F.DIST.RT(E12,B12,B13)</f>
        <v>2.0538117090756088E-227</v>
      </c>
      <c r="G12" s="2" t="str">
        <f>IF(F12&lt;F10,"yes","no")</f>
        <v>yes</v>
      </c>
      <c r="J12" t="s">
        <v>93</v>
      </c>
      <c r="K12">
        <v>0.05</v>
      </c>
      <c r="P12">
        <f t="shared" si="8"/>
        <v>9</v>
      </c>
      <c r="Q12">
        <f>Regression!C10</f>
        <v>60300</v>
      </c>
      <c r="R12">
        <f>Regression!D10</f>
        <v>24</v>
      </c>
      <c r="S12">
        <f>Regression!E10</f>
        <v>0</v>
      </c>
      <c r="T12">
        <f>Regression!F10</f>
        <v>2</v>
      </c>
      <c r="U12">
        <f>Regression!G10</f>
        <v>1</v>
      </c>
      <c r="V12">
        <f>Regression!H10</f>
        <v>0</v>
      </c>
      <c r="W12">
        <f>Regression!I10</f>
        <v>0</v>
      </c>
      <c r="X12">
        <f>Regression!B10</f>
        <v>2091.422</v>
      </c>
      <c r="Y12">
        <v>1992.735994558976</v>
      </c>
      <c r="Z12">
        <f t="shared" si="0"/>
        <v>98.686005441024008</v>
      </c>
      <c r="AA12">
        <v>1.0248983549048511E-2</v>
      </c>
      <c r="AB12">
        <f t="shared" si="1"/>
        <v>0.17551104183906843</v>
      </c>
      <c r="AC12">
        <f t="shared" si="2"/>
        <v>316465.69834438025</v>
      </c>
      <c r="AD12">
        <f t="shared" si="3"/>
        <v>0.17633124344764028</v>
      </c>
      <c r="AE12">
        <f t="shared" si="4"/>
        <v>0.86006970833691132</v>
      </c>
      <c r="AF12">
        <f t="shared" si="5"/>
        <v>4.0285409686224783E-5</v>
      </c>
      <c r="AG12">
        <f t="shared" si="6"/>
        <v>1.7943480616230575E-2</v>
      </c>
      <c r="AH12" t="str">
        <f t="shared" si="7"/>
        <v/>
      </c>
    </row>
    <row r="13" spans="1:36" x14ac:dyDescent="0.2">
      <c r="A13" t="s">
        <v>82</v>
      </c>
      <c r="B13">
        <f>B14-B12</f>
        <v>992</v>
      </c>
      <c r="C13">
        <f>C14-C12</f>
        <v>313627346.83464658</v>
      </c>
      <c r="D13">
        <f>C13/B13</f>
        <v>316156.5996317002</v>
      </c>
      <c r="J13" s="20" t="s">
        <v>94</v>
      </c>
      <c r="K13" s="23" t="str">
        <f>IF(K11&lt;K12,"no","yes")</f>
        <v>no</v>
      </c>
      <c r="P13">
        <f t="shared" si="8"/>
        <v>10</v>
      </c>
      <c r="Q13">
        <f>Regression!C11</f>
        <v>62300</v>
      </c>
      <c r="R13">
        <f>Regression!D11</f>
        <v>24</v>
      </c>
      <c r="S13">
        <f>Regression!E11</f>
        <v>3</v>
      </c>
      <c r="T13">
        <f>Regression!F11</f>
        <v>3</v>
      </c>
      <c r="U13">
        <f>Regression!G11</f>
        <v>1</v>
      </c>
      <c r="V13">
        <f>Regression!H11</f>
        <v>0</v>
      </c>
      <c r="W13">
        <f>Regression!I11</f>
        <v>1</v>
      </c>
      <c r="X13">
        <f>Regression!B11</f>
        <v>2644.4180000000001</v>
      </c>
      <c r="Y13">
        <v>1910.6213664021643</v>
      </c>
      <c r="Z13">
        <f t="shared" si="0"/>
        <v>733.79663359783581</v>
      </c>
      <c r="AA13">
        <v>8.7236660702800523E-3</v>
      </c>
      <c r="AB13">
        <f t="shared" si="1"/>
        <v>1.305042301440841</v>
      </c>
      <c r="AC13">
        <f t="shared" si="2"/>
        <v>315927.49815665412</v>
      </c>
      <c r="AD13">
        <f t="shared" si="3"/>
        <v>1.3112473755852623</v>
      </c>
      <c r="AE13">
        <f t="shared" si="4"/>
        <v>0.1900776256329802</v>
      </c>
      <c r="AF13">
        <f t="shared" si="5"/>
        <v>1.8900302213696017E-3</v>
      </c>
      <c r="AG13">
        <f t="shared" si="6"/>
        <v>0.1230089693174177</v>
      </c>
      <c r="AH13" t="str">
        <f t="shared" si="7"/>
        <v/>
      </c>
    </row>
    <row r="14" spans="1:36" x14ac:dyDescent="0.2">
      <c r="A14" s="20" t="s">
        <v>83</v>
      </c>
      <c r="B14" s="20">
        <f>B8-1</f>
        <v>999</v>
      </c>
      <c r="C14" s="20">
        <f>DEVSQ(Regression!B2:B1001)</f>
        <v>922742195.74309397</v>
      </c>
      <c r="D14" s="20"/>
      <c r="E14" s="20"/>
      <c r="F14" s="20"/>
      <c r="G14" s="20"/>
      <c r="P14">
        <f t="shared" si="8"/>
        <v>11</v>
      </c>
      <c r="Q14">
        <f>Regression!C12</f>
        <v>94200</v>
      </c>
      <c r="R14">
        <f>Regression!D12</f>
        <v>18</v>
      </c>
      <c r="S14">
        <f>Regression!E12</f>
        <v>3</v>
      </c>
      <c r="T14">
        <f>Regression!F12</f>
        <v>2</v>
      </c>
      <c r="U14">
        <f>Regression!G12</f>
        <v>1</v>
      </c>
      <c r="V14">
        <f>Regression!H12</f>
        <v>1</v>
      </c>
      <c r="W14">
        <f>Regression!I12</f>
        <v>1</v>
      </c>
      <c r="X14">
        <f>Regression!B12</f>
        <v>1211.05</v>
      </c>
      <c r="Y14">
        <v>2092.4186181789787</v>
      </c>
      <c r="Z14">
        <f t="shared" si="0"/>
        <v>-881.36861817897875</v>
      </c>
      <c r="AA14">
        <v>4.2708409461331013E-3</v>
      </c>
      <c r="AB14">
        <f t="shared" si="1"/>
        <v>-1.56749605711113</v>
      </c>
      <c r="AC14">
        <f t="shared" si="2"/>
        <v>315688.39992833376</v>
      </c>
      <c r="AD14">
        <f t="shared" si="3"/>
        <v>-1.5720185211288149</v>
      </c>
      <c r="AE14">
        <f t="shared" si="4"/>
        <v>0.11626513059898802</v>
      </c>
      <c r="AF14">
        <f t="shared" si="5"/>
        <v>1.3229818144912231E-3</v>
      </c>
      <c r="AG14">
        <f t="shared" si="6"/>
        <v>-0.10295412330535933</v>
      </c>
      <c r="AH14" t="str">
        <f t="shared" si="7"/>
        <v/>
      </c>
    </row>
    <row r="15" spans="1:36" ht="16" thickBot="1" x14ac:dyDescent="0.25">
      <c r="P15">
        <f t="shared" si="8"/>
        <v>12</v>
      </c>
      <c r="Q15">
        <f>Regression!C13</f>
        <v>73800</v>
      </c>
      <c r="R15">
        <f>Regression!D13</f>
        <v>24</v>
      </c>
      <c r="S15">
        <f>Regression!E13</f>
        <v>3</v>
      </c>
      <c r="T15">
        <f>Regression!F13</f>
        <v>2</v>
      </c>
      <c r="U15">
        <f>Regression!G13</f>
        <v>1</v>
      </c>
      <c r="V15">
        <f>Regression!H13</f>
        <v>0</v>
      </c>
      <c r="W15">
        <f>Regression!I13</f>
        <v>1</v>
      </c>
      <c r="X15">
        <f>Regression!B13</f>
        <v>3119.614</v>
      </c>
      <c r="Y15">
        <v>2158.2694821604691</v>
      </c>
      <c r="Z15">
        <f t="shared" si="0"/>
        <v>961.34451783953091</v>
      </c>
      <c r="AA15">
        <v>5.7941907878190299E-3</v>
      </c>
      <c r="AB15">
        <f t="shared" si="1"/>
        <v>1.70973155857571</v>
      </c>
      <c r="AC15">
        <f t="shared" si="2"/>
        <v>315537.61599425127</v>
      </c>
      <c r="AD15">
        <f t="shared" si="3"/>
        <v>1.7163874716802421</v>
      </c>
      <c r="AE15">
        <f t="shared" si="4"/>
        <v>8.6403337395732499E-2</v>
      </c>
      <c r="AF15">
        <f t="shared" si="5"/>
        <v>2.1419339158057671E-3</v>
      </c>
      <c r="AG15">
        <f t="shared" si="6"/>
        <v>0.13103085753879376</v>
      </c>
      <c r="AH15" t="str">
        <f t="shared" si="7"/>
        <v/>
      </c>
    </row>
    <row r="16" spans="1:36" ht="16" thickTop="1" x14ac:dyDescent="0.2">
      <c r="A16" s="21"/>
      <c r="B16" s="21" t="s">
        <v>84</v>
      </c>
      <c r="C16" s="21" t="s">
        <v>85</v>
      </c>
      <c r="D16" s="21" t="s">
        <v>86</v>
      </c>
      <c r="E16" s="21" t="s">
        <v>79</v>
      </c>
      <c r="F16" s="21" t="s">
        <v>87</v>
      </c>
      <c r="G16" s="21" t="s">
        <v>88</v>
      </c>
      <c r="H16" s="21" t="s">
        <v>89</v>
      </c>
      <c r="P16">
        <f t="shared" si="8"/>
        <v>13</v>
      </c>
      <c r="Q16">
        <f>Regression!C14</f>
        <v>45900</v>
      </c>
      <c r="R16">
        <f>Regression!D14</f>
        <v>12</v>
      </c>
      <c r="S16">
        <f>Regression!E14</f>
        <v>1</v>
      </c>
      <c r="T16">
        <f>Regression!F14</f>
        <v>2</v>
      </c>
      <c r="U16">
        <f>Regression!G14</f>
        <v>1</v>
      </c>
      <c r="V16">
        <f>Regression!H14</f>
        <v>2</v>
      </c>
      <c r="W16">
        <f>Regression!I14</f>
        <v>0</v>
      </c>
      <c r="X16">
        <f>Regression!B14</f>
        <v>416.15</v>
      </c>
      <c r="Y16">
        <v>646.73025315897348</v>
      </c>
      <c r="Z16">
        <f t="shared" si="0"/>
        <v>-230.58025315897351</v>
      </c>
      <c r="AA16">
        <v>5.3608871402052284E-3</v>
      </c>
      <c r="AB16">
        <f t="shared" si="1"/>
        <v>-0.41008226322051911</v>
      </c>
      <c r="AC16">
        <f t="shared" si="2"/>
        <v>316421.68821558118</v>
      </c>
      <c r="AD16">
        <f t="shared" si="3"/>
        <v>-0.41101362925972523</v>
      </c>
      <c r="AE16">
        <f t="shared" si="4"/>
        <v>0.68115131123713701</v>
      </c>
      <c r="AF16">
        <f t="shared" si="5"/>
        <v>1.1390888012333861E-4</v>
      </c>
      <c r="AG16">
        <f t="shared" si="6"/>
        <v>-3.0174618564061482E-2</v>
      </c>
      <c r="AH16" t="str">
        <f t="shared" si="7"/>
        <v/>
      </c>
    </row>
    <row r="17" spans="1:34" x14ac:dyDescent="0.2">
      <c r="A17" t="s">
        <v>90</v>
      </c>
      <c r="B17">
        <f t="array" ref="B17:C24">[1]!RegCoeff(Regression!C2:I1001,Regression!B2:B1001)</f>
        <v>-418.18213712424489</v>
      </c>
      <c r="C17">
        <v>72.672702830213453</v>
      </c>
      <c r="D17">
        <f>B17/C17</f>
        <v>-5.7543220609429016</v>
      </c>
      <c r="E17">
        <f>_xlfn.T.DIST.2T(ABS(D17),$B$13)</f>
        <v>1.158534655446569E-8</v>
      </c>
      <c r="F17">
        <f>B17-_xlfn.T.INV.2T(F$10,$B$13)*C17</f>
        <v>-560.79201564093307</v>
      </c>
      <c r="G17">
        <f>B17+_xlfn.T.INV.2T(F$10,$B$13)*C17</f>
        <v>-275.57225860755671</v>
      </c>
      <c r="P17">
        <f t="shared" si="8"/>
        <v>14</v>
      </c>
      <c r="Q17">
        <f>Regression!C15</f>
        <v>52600</v>
      </c>
      <c r="R17">
        <f>Regression!D15</f>
        <v>18</v>
      </c>
      <c r="S17">
        <f>Regression!E15</f>
        <v>0</v>
      </c>
      <c r="T17">
        <f>Regression!F15</f>
        <v>2</v>
      </c>
      <c r="U17">
        <f>Regression!G15</f>
        <v>1</v>
      </c>
      <c r="V17">
        <f>Regression!H15</f>
        <v>1</v>
      </c>
      <c r="W17">
        <f>Regression!I15</f>
        <v>0</v>
      </c>
      <c r="X17">
        <f>Regression!B15</f>
        <v>1773.11</v>
      </c>
      <c r="Y17">
        <v>1325.2746867415717</v>
      </c>
      <c r="Z17">
        <f t="shared" si="0"/>
        <v>447.83531325842819</v>
      </c>
      <c r="AA17">
        <v>6.0913905033618734E-3</v>
      </c>
      <c r="AB17">
        <f t="shared" si="1"/>
        <v>0.79646594318061315</v>
      </c>
      <c r="AC17">
        <f t="shared" si="2"/>
        <v>316272.00929547794</v>
      </c>
      <c r="AD17">
        <f t="shared" si="3"/>
        <v>0.7987570989514341</v>
      </c>
      <c r="AE17">
        <f t="shared" si="4"/>
        <v>0.42462246120131153</v>
      </c>
      <c r="AF17">
        <f t="shared" si="5"/>
        <v>4.8895396247767848E-4</v>
      </c>
      <c r="AG17">
        <f t="shared" si="6"/>
        <v>6.2531626562759998E-2</v>
      </c>
      <c r="AH17" t="str">
        <f t="shared" si="7"/>
        <v/>
      </c>
    </row>
    <row r="18" spans="1:34" x14ac:dyDescent="0.2">
      <c r="A18" t="str">
        <f t="array" ref="A18:A24">TRANSPOSE(Regression!C1:I1)</f>
        <v>Salary(USD)</v>
      </c>
      <c r="B18">
        <v>2.1409624335797624E-2</v>
      </c>
      <c r="C18">
        <v>9.1020660994695101E-4</v>
      </c>
      <c r="D18">
        <f t="shared" ref="D18:D24" si="9">B18/C18</f>
        <v>23.521719246848171</v>
      </c>
      <c r="E18">
        <f t="shared" ref="E18:E24" si="10">_xlfn.T.DIST.2T(ABS(D18),$B$13)</f>
        <v>1.4101669463949083E-97</v>
      </c>
      <c r="F18">
        <f t="shared" ref="F18:F24" si="11">B18-_xlfn.T.INV.2T(F$10,$B$13)*C18</f>
        <v>1.9623472878449386E-2</v>
      </c>
      <c r="G18">
        <f t="shared" ref="G18:G24" si="12">B18+_xlfn.T.INV.2T(F$10,$B$13)*C18</f>
        <v>2.3195775793145863E-2</v>
      </c>
      <c r="H18">
        <f>[1]!VIF(Regression!C2:I1001,1)</f>
        <v>2.4538557916154442</v>
      </c>
      <c r="P18">
        <f t="shared" si="8"/>
        <v>15</v>
      </c>
      <c r="Q18">
        <f>Regression!C16</f>
        <v>82200</v>
      </c>
      <c r="R18">
        <f>Regression!D16</f>
        <v>12</v>
      </c>
      <c r="S18">
        <f>Regression!E16</f>
        <v>0</v>
      </c>
      <c r="T18">
        <f>Regression!F16</f>
        <v>2</v>
      </c>
      <c r="U18">
        <f>Regression!G16</f>
        <v>0</v>
      </c>
      <c r="V18">
        <f>Regression!H16</f>
        <v>1</v>
      </c>
      <c r="W18">
        <f>Regression!I16</f>
        <v>1</v>
      </c>
      <c r="X18">
        <f>Regression!B16</f>
        <v>1517.4069999999999</v>
      </c>
      <c r="Y18">
        <v>1686.6744356172649</v>
      </c>
      <c r="Z18">
        <f t="shared" si="0"/>
        <v>-169.26743561726494</v>
      </c>
      <c r="AA18">
        <v>7.0562117954698234E-3</v>
      </c>
      <c r="AB18">
        <f t="shared" si="1"/>
        <v>-0.30103867151019365</v>
      </c>
      <c r="AC18">
        <f t="shared" si="2"/>
        <v>316446.51035558508</v>
      </c>
      <c r="AD18">
        <f t="shared" si="3"/>
        <v>-0.30196800358602299</v>
      </c>
      <c r="AE18">
        <f t="shared" si="4"/>
        <v>0.76273974930541011</v>
      </c>
      <c r="AF18">
        <f t="shared" si="5"/>
        <v>8.1073117257235566E-5</v>
      </c>
      <c r="AG18">
        <f t="shared" si="6"/>
        <v>-2.5455662249225543E-2</v>
      </c>
      <c r="AH18" t="str">
        <f t="shared" si="7"/>
        <v/>
      </c>
    </row>
    <row r="19" spans="1:34" x14ac:dyDescent="0.2">
      <c r="A19" t="str">
        <v>Catalogs</v>
      </c>
      <c r="B19">
        <v>48.693650844042864</v>
      </c>
      <c r="C19">
        <v>2.7983433555195023</v>
      </c>
      <c r="D19">
        <f t="shared" si="9"/>
        <v>17.400884972888921</v>
      </c>
      <c r="E19">
        <f t="shared" si="10"/>
        <v>2.1700468820604123E-59</v>
      </c>
      <c r="F19">
        <f t="shared" si="11"/>
        <v>43.202298652134225</v>
      </c>
      <c r="G19">
        <f t="shared" si="12"/>
        <v>54.185003035951503</v>
      </c>
      <c r="H19">
        <f>[1]!VIF(Regression!C2:I1001,2)</f>
        <v>1.0853279407248908</v>
      </c>
      <c r="P19">
        <f t="shared" si="8"/>
        <v>16</v>
      </c>
      <c r="Q19">
        <f>Regression!C17</f>
        <v>76700</v>
      </c>
      <c r="R19">
        <f>Regression!D17</f>
        <v>6</v>
      </c>
      <c r="S19">
        <f>Regression!E17</f>
        <v>2</v>
      </c>
      <c r="T19">
        <f>Regression!F17</f>
        <v>2</v>
      </c>
      <c r="U19">
        <f>Regression!G17</f>
        <v>0</v>
      </c>
      <c r="V19">
        <f>Regression!H17</f>
        <v>2</v>
      </c>
      <c r="W19">
        <f>Regression!I17</f>
        <v>1</v>
      </c>
      <c r="X19">
        <f>Regression!B17</f>
        <v>533.86800000000005</v>
      </c>
      <c r="Y19">
        <v>1001.3288011366317</v>
      </c>
      <c r="Z19">
        <f t="shared" si="0"/>
        <v>-467.46080113663163</v>
      </c>
      <c r="AA19">
        <v>6.3904619940845162E-3</v>
      </c>
      <c r="AB19">
        <f t="shared" si="1"/>
        <v>-0.83136947188977717</v>
      </c>
      <c r="AC19">
        <f t="shared" si="2"/>
        <v>316253.70515796728</v>
      </c>
      <c r="AD19">
        <f t="shared" si="3"/>
        <v>-0.83391063398968657</v>
      </c>
      <c r="AE19">
        <f t="shared" si="4"/>
        <v>0.4045320968639925</v>
      </c>
      <c r="AF19">
        <f t="shared" si="5"/>
        <v>5.5924088181023889E-4</v>
      </c>
      <c r="AG19">
        <f t="shared" si="6"/>
        <v>-6.687715108794598E-2</v>
      </c>
      <c r="AH19" t="str">
        <f t="shared" si="7"/>
        <v/>
      </c>
    </row>
    <row r="20" spans="1:34" x14ac:dyDescent="0.2">
      <c r="A20" t="str">
        <v>History</v>
      </c>
      <c r="B20">
        <v>-32.492750100991806</v>
      </c>
      <c r="C20">
        <v>18.056305917082813</v>
      </c>
      <c r="D20">
        <f t="shared" si="9"/>
        <v>-1.7995236816546667</v>
      </c>
      <c r="E20">
        <f t="shared" si="10"/>
        <v>7.2239669543860643E-2</v>
      </c>
      <c r="F20">
        <f t="shared" si="11"/>
        <v>-67.925691123033815</v>
      </c>
      <c r="G20">
        <f t="shared" si="12"/>
        <v>2.9401909210502026</v>
      </c>
      <c r="H20">
        <f>[1]!VIF(Regression!C2:I1001,3)</f>
        <v>1.4018943364408223</v>
      </c>
      <c r="P20">
        <f t="shared" si="8"/>
        <v>17</v>
      </c>
      <c r="Q20">
        <f>Regression!C18</f>
        <v>79400</v>
      </c>
      <c r="R20">
        <f>Regression!D18</f>
        <v>6</v>
      </c>
      <c r="S20">
        <f>Regression!E18</f>
        <v>1</v>
      </c>
      <c r="T20">
        <f>Regression!F18</f>
        <v>2</v>
      </c>
      <c r="U20">
        <f>Regression!G18</f>
        <v>0</v>
      </c>
      <c r="V20">
        <f>Regression!H18</f>
        <v>3</v>
      </c>
      <c r="W20">
        <f>Regression!I18</f>
        <v>1</v>
      </c>
      <c r="X20">
        <f>Regression!B18</f>
        <v>199.64699999999999</v>
      </c>
      <c r="Y20">
        <v>881.18224157677196</v>
      </c>
      <c r="Z20">
        <f t="shared" si="0"/>
        <v>-681.53524157677202</v>
      </c>
      <c r="AA20">
        <v>8.3368261409599541E-3</v>
      </c>
      <c r="AB20">
        <f t="shared" si="1"/>
        <v>-1.212096484852303</v>
      </c>
      <c r="AC20">
        <f t="shared" si="2"/>
        <v>316002.9784254923</v>
      </c>
      <c r="AD20">
        <f t="shared" si="3"/>
        <v>-1.2174766395159431</v>
      </c>
      <c r="AE20">
        <f t="shared" si="4"/>
        <v>0.22371244705652135</v>
      </c>
      <c r="AF20">
        <f t="shared" si="5"/>
        <v>1.5568858438966238E-3</v>
      </c>
      <c r="AG20">
        <f t="shared" si="6"/>
        <v>-0.11162948377583458</v>
      </c>
      <c r="AH20" t="str">
        <f t="shared" si="7"/>
        <v/>
      </c>
    </row>
    <row r="21" spans="1:34" x14ac:dyDescent="0.2">
      <c r="A21" t="str">
        <v>Age</v>
      </c>
      <c r="B21">
        <v>-1.437435896632643</v>
      </c>
      <c r="C21">
        <v>29.83166665554301</v>
      </c>
      <c r="D21">
        <f t="shared" si="9"/>
        <v>-4.818490073753736E-2</v>
      </c>
      <c r="E21">
        <f t="shared" si="10"/>
        <v>0.96157858268728014</v>
      </c>
      <c r="F21">
        <f t="shared" si="11"/>
        <v>-59.977853302556063</v>
      </c>
      <c r="G21">
        <f t="shared" si="12"/>
        <v>57.102981509290778</v>
      </c>
      <c r="H21">
        <f>[1]!VIF(Regression!C2:I1001,4)</f>
        <v>1.365971368036212</v>
      </c>
      <c r="P21">
        <f t="shared" si="8"/>
        <v>18</v>
      </c>
      <c r="Q21">
        <f>Regression!C19</f>
        <v>66900</v>
      </c>
      <c r="R21">
        <f>Regression!D19</f>
        <v>12</v>
      </c>
      <c r="S21">
        <f>Regression!E19</f>
        <v>3</v>
      </c>
      <c r="T21">
        <f>Regression!F19</f>
        <v>2</v>
      </c>
      <c r="U21">
        <f>Regression!G19</f>
        <v>1</v>
      </c>
      <c r="V21">
        <f>Regression!H19</f>
        <v>0</v>
      </c>
      <c r="W21">
        <f>Regression!I19</f>
        <v>1</v>
      </c>
      <c r="X21">
        <f>Regression!B19</f>
        <v>1220.2339999999999</v>
      </c>
      <c r="Y21">
        <v>1426.2192641149516</v>
      </c>
      <c r="Z21">
        <f t="shared" si="0"/>
        <v>-205.98526411495163</v>
      </c>
      <c r="AA21">
        <v>5.9069258095060268E-3</v>
      </c>
      <c r="AB21">
        <f t="shared" si="1"/>
        <v>-0.36634057834994788</v>
      </c>
      <c r="AC21">
        <f t="shared" si="2"/>
        <v>316432.55780617433</v>
      </c>
      <c r="AD21">
        <f t="shared" si="3"/>
        <v>-0.36726711862215805</v>
      </c>
      <c r="AE21">
        <f t="shared" si="4"/>
        <v>0.7134981126279738</v>
      </c>
      <c r="AF21">
        <f t="shared" si="5"/>
        <v>1.002738030129868E-4</v>
      </c>
      <c r="AG21">
        <f t="shared" si="6"/>
        <v>-2.8310613567642102E-2</v>
      </c>
      <c r="AH21" t="str">
        <f t="shared" si="7"/>
        <v/>
      </c>
    </row>
    <row r="22" spans="1:34" x14ac:dyDescent="0.2">
      <c r="A22" t="str">
        <v>Gender</v>
      </c>
      <c r="B22">
        <v>-45.854964229139348</v>
      </c>
      <c r="C22">
        <v>37.793249712877568</v>
      </c>
      <c r="D22">
        <f t="shared" si="9"/>
        <v>-1.2133109636643618</v>
      </c>
      <c r="E22">
        <f t="shared" si="10"/>
        <v>0.22529977147027355</v>
      </c>
      <c r="F22">
        <f t="shared" si="11"/>
        <v>-120.01885989291236</v>
      </c>
      <c r="G22">
        <f t="shared" si="12"/>
        <v>28.308931434633656</v>
      </c>
      <c r="H22">
        <f>[1]!VIF(Regression!C2:I1001,5)</f>
        <v>1.1292853336316184</v>
      </c>
      <c r="P22">
        <f t="shared" si="8"/>
        <v>19</v>
      </c>
      <c r="Q22">
        <f>Regression!C20</f>
        <v>12400</v>
      </c>
      <c r="R22">
        <f>Regression!D20</f>
        <v>12</v>
      </c>
      <c r="S22">
        <f>Regression!E20</f>
        <v>0</v>
      </c>
      <c r="T22">
        <f>Regression!F20</f>
        <v>1</v>
      </c>
      <c r="U22">
        <f>Regression!G20</f>
        <v>0</v>
      </c>
      <c r="V22">
        <f>Regression!H20</f>
        <v>1</v>
      </c>
      <c r="W22">
        <f>Regression!I20</f>
        <v>0</v>
      </c>
      <c r="X22">
        <f>Regression!B20</f>
        <v>228.99600000000001</v>
      </c>
      <c r="Y22">
        <v>219.73828350402215</v>
      </c>
      <c r="Z22">
        <f t="shared" si="0"/>
        <v>9.2577164959778599</v>
      </c>
      <c r="AA22">
        <v>4.6561672441413487E-3</v>
      </c>
      <c r="AB22">
        <f t="shared" si="1"/>
        <v>1.6464659401284852E-2</v>
      </c>
      <c r="AC22">
        <f t="shared" si="2"/>
        <v>316475.54059375054</v>
      </c>
      <c r="AD22">
        <f t="shared" si="3"/>
        <v>1.6494806943377752E-2</v>
      </c>
      <c r="AE22">
        <f t="shared" si="4"/>
        <v>0.98684296178909092</v>
      </c>
      <c r="AF22">
        <f t="shared" si="5"/>
        <v>1.5925674190800722E-7</v>
      </c>
      <c r="AG22">
        <f t="shared" si="6"/>
        <v>1.1281710668771261E-3</v>
      </c>
      <c r="AH22" t="str">
        <f t="shared" si="7"/>
        <v/>
      </c>
    </row>
    <row r="23" spans="1:34" x14ac:dyDescent="0.2">
      <c r="A23" t="str">
        <v>Children</v>
      </c>
      <c r="B23">
        <v>-210.44529536750517</v>
      </c>
      <c r="C23">
        <v>18.671520873996901</v>
      </c>
      <c r="D23">
        <f t="shared" si="9"/>
        <v>-11.270924140977938</v>
      </c>
      <c r="E23">
        <f t="shared" si="10"/>
        <v>8.2463670544664302E-28</v>
      </c>
      <c r="F23">
        <f t="shared" si="11"/>
        <v>-247.08550854057955</v>
      </c>
      <c r="G23">
        <f t="shared" si="12"/>
        <v>-173.80508219443078</v>
      </c>
      <c r="H23">
        <f>[1]!VIF(Regression!C2:I1001,6)</f>
        <v>1.2169875732211823</v>
      </c>
      <c r="P23">
        <f t="shared" si="8"/>
        <v>20</v>
      </c>
      <c r="Q23">
        <f>Regression!C21</f>
        <v>52600</v>
      </c>
      <c r="R23">
        <f>Regression!D21</f>
        <v>12</v>
      </c>
      <c r="S23">
        <f>Regression!E21</f>
        <v>2</v>
      </c>
      <c r="T23">
        <f>Regression!F21</f>
        <v>1</v>
      </c>
      <c r="U23">
        <f>Regression!G21</f>
        <v>1</v>
      </c>
      <c r="V23">
        <f>Regression!H21</f>
        <v>1</v>
      </c>
      <c r="W23">
        <f>Regression!I21</f>
        <v>1</v>
      </c>
      <c r="X23">
        <f>Regression!B21</f>
        <v>1052.2629999999999</v>
      </c>
      <c r="Y23">
        <v>943.5465267431648</v>
      </c>
      <c r="Z23">
        <f t="shared" si="0"/>
        <v>108.71647325683512</v>
      </c>
      <c r="AA23">
        <v>7.1753691035906057E-3</v>
      </c>
      <c r="AB23">
        <f t="shared" si="1"/>
        <v>0.1933500236543606</v>
      </c>
      <c r="AC23">
        <f t="shared" si="2"/>
        <v>316463.61467460054</v>
      </c>
      <c r="AD23">
        <f t="shared" si="3"/>
        <v>0.19395330830459373</v>
      </c>
      <c r="AE23">
        <f t="shared" si="4"/>
        <v>0.84625215016060018</v>
      </c>
      <c r="AF23">
        <f t="shared" si="5"/>
        <v>3.401712707232896E-5</v>
      </c>
      <c r="AG23">
        <f t="shared" si="6"/>
        <v>1.6488571941988345E-2</v>
      </c>
      <c r="AH23" t="str">
        <f t="shared" si="7"/>
        <v/>
      </c>
    </row>
    <row r="24" spans="1:34" x14ac:dyDescent="0.2">
      <c r="A24" s="20" t="str">
        <v>Married</v>
      </c>
      <c r="B24" s="20">
        <v>-26.018190628798866</v>
      </c>
      <c r="C24" s="20">
        <v>48.498652483827058</v>
      </c>
      <c r="D24" s="20">
        <f t="shared" si="9"/>
        <v>-0.53647244400192773</v>
      </c>
      <c r="E24" s="20">
        <f t="shared" si="10"/>
        <v>0.59175235716782948</v>
      </c>
      <c r="F24" s="20">
        <f t="shared" si="11"/>
        <v>-121.18992182339247</v>
      </c>
      <c r="G24" s="20">
        <f t="shared" si="12"/>
        <v>69.153540565794742</v>
      </c>
      <c r="H24" s="20">
        <f>[1]!VIF(Regression!C2:I1001,7)</f>
        <v>1.8599023882297065</v>
      </c>
      <c r="P24">
        <f t="shared" si="8"/>
        <v>21</v>
      </c>
      <c r="Q24">
        <f>Regression!C22</f>
        <v>28300</v>
      </c>
      <c r="R24">
        <f>Regression!D22</f>
        <v>24</v>
      </c>
      <c r="S24">
        <f>Regression!E22</f>
        <v>2</v>
      </c>
      <c r="T24">
        <f>Regression!F22</f>
        <v>3</v>
      </c>
      <c r="U24">
        <f>Regression!G22</f>
        <v>0</v>
      </c>
      <c r="V24">
        <f>Regression!H22</f>
        <v>0</v>
      </c>
      <c r="W24">
        <f>Regression!I22</f>
        <v>0</v>
      </c>
      <c r="X24">
        <f>Regression!B22</f>
        <v>932.84299999999996</v>
      </c>
      <c r="Y24">
        <v>1287.0600439439752</v>
      </c>
      <c r="Z24">
        <f t="shared" si="0"/>
        <v>-354.21704394397523</v>
      </c>
      <c r="AA24">
        <v>9.1195963387644755E-3</v>
      </c>
      <c r="AB24">
        <f t="shared" si="1"/>
        <v>-0.62996776637103979</v>
      </c>
      <c r="AC24">
        <f t="shared" si="2"/>
        <v>316347.85303359939</v>
      </c>
      <c r="AD24">
        <f t="shared" si="3"/>
        <v>-0.63266875794464894</v>
      </c>
      <c r="AE24">
        <f t="shared" si="4"/>
        <v>0.52709577727719881</v>
      </c>
      <c r="AF24">
        <f t="shared" si="5"/>
        <v>4.6076534359850091E-4</v>
      </c>
      <c r="AG24">
        <f t="shared" si="6"/>
        <v>-6.0695092399949274E-2</v>
      </c>
      <c r="AH24" t="str">
        <f t="shared" si="7"/>
        <v/>
      </c>
    </row>
    <row r="25" spans="1:34" x14ac:dyDescent="0.2">
      <c r="P25">
        <f t="shared" si="8"/>
        <v>22</v>
      </c>
      <c r="Q25">
        <f>Regression!C23</f>
        <v>53900</v>
      </c>
      <c r="R25">
        <f>Regression!D23</f>
        <v>12</v>
      </c>
      <c r="S25">
        <f>Regression!E23</f>
        <v>0</v>
      </c>
      <c r="T25">
        <f>Regression!F23</f>
        <v>2</v>
      </c>
      <c r="U25">
        <f>Regression!G23</f>
        <v>1</v>
      </c>
      <c r="V25">
        <f>Regression!H23</f>
        <v>0</v>
      </c>
      <c r="W25">
        <f>Regression!I23</f>
        <v>0</v>
      </c>
      <c r="X25">
        <f>Regression!B23</f>
        <v>1186.123</v>
      </c>
      <c r="Y25">
        <v>1271.3905886813568</v>
      </c>
      <c r="Z25">
        <f t="shared" si="0"/>
        <v>-85.267588681356756</v>
      </c>
      <c r="AA25">
        <v>6.9046852794922816E-3</v>
      </c>
      <c r="AB25">
        <f t="shared" si="1"/>
        <v>-0.15164666213502376</v>
      </c>
      <c r="AC25">
        <f t="shared" si="2"/>
        <v>316468.23988193256</v>
      </c>
      <c r="AD25">
        <f t="shared" si="3"/>
        <v>-0.15209798105282224</v>
      </c>
      <c r="AE25">
        <f t="shared" si="4"/>
        <v>0.87914058409264895</v>
      </c>
      <c r="AF25">
        <f t="shared" si="5"/>
        <v>2.0125086058598583E-5</v>
      </c>
      <c r="AG25">
        <f t="shared" si="6"/>
        <v>-1.2682355616425466E-2</v>
      </c>
      <c r="AH25" t="str">
        <f t="shared" si="7"/>
        <v/>
      </c>
    </row>
    <row r="26" spans="1:34" x14ac:dyDescent="0.2">
      <c r="P26">
        <f t="shared" si="8"/>
        <v>23</v>
      </c>
      <c r="Q26">
        <f>Regression!C24</f>
        <v>28900</v>
      </c>
      <c r="R26">
        <f>Regression!D24</f>
        <v>12</v>
      </c>
      <c r="S26">
        <f>Regression!E24</f>
        <v>1</v>
      </c>
      <c r="T26">
        <f>Regression!F24</f>
        <v>3</v>
      </c>
      <c r="U26">
        <f>Regression!G24</f>
        <v>0</v>
      </c>
      <c r="V26">
        <f>Regression!H24</f>
        <v>0</v>
      </c>
      <c r="W26">
        <f>Regression!I24</f>
        <v>0</v>
      </c>
      <c r="X26">
        <f>Regression!B24</f>
        <v>830.23299999999995</v>
      </c>
      <c r="Y26">
        <v>748.07475851793106</v>
      </c>
      <c r="Z26">
        <f t="shared" si="0"/>
        <v>82.158241482068888</v>
      </c>
      <c r="AA26">
        <v>7.101695442700221E-3</v>
      </c>
      <c r="AB26">
        <f t="shared" si="1"/>
        <v>0.14611675174957872</v>
      </c>
      <c r="AC26">
        <f t="shared" si="2"/>
        <v>316468.76748623711</v>
      </c>
      <c r="AD26">
        <f t="shared" si="3"/>
        <v>0.1465660294178702</v>
      </c>
      <c r="AE26">
        <f t="shared" si="4"/>
        <v>0.88350434778009368</v>
      </c>
      <c r="AF26">
        <f t="shared" si="5"/>
        <v>1.9224831254754077E-5</v>
      </c>
      <c r="AG26">
        <f t="shared" si="6"/>
        <v>1.2395440353670897E-2</v>
      </c>
      <c r="AH26" t="str">
        <f t="shared" si="7"/>
        <v/>
      </c>
    </row>
    <row r="27" spans="1:34" x14ac:dyDescent="0.2">
      <c r="P27">
        <f t="shared" si="8"/>
        <v>24</v>
      </c>
      <c r="Q27">
        <f>Regression!C25</f>
        <v>15900</v>
      </c>
      <c r="R27">
        <f>Regression!D25</f>
        <v>18</v>
      </c>
      <c r="S27">
        <f>Regression!E25</f>
        <v>0</v>
      </c>
      <c r="T27">
        <f>Regression!F25</f>
        <v>1</v>
      </c>
      <c r="U27">
        <f>Regression!G25</f>
        <v>0</v>
      </c>
      <c r="V27">
        <f>Regression!H25</f>
        <v>0</v>
      </c>
      <c r="W27">
        <f>Regression!I25</f>
        <v>0</v>
      </c>
      <c r="X27">
        <f>Regression!B25</f>
        <v>405.62</v>
      </c>
      <c r="Y27">
        <v>797.27916911107604</v>
      </c>
      <c r="Z27">
        <f t="shared" si="0"/>
        <v>-391.65916911107604</v>
      </c>
      <c r="AA27">
        <v>7.3603023921374727E-3</v>
      </c>
      <c r="AB27">
        <f t="shared" si="1"/>
        <v>-0.69655782002027666</v>
      </c>
      <c r="AC27">
        <f t="shared" si="2"/>
        <v>316319.68971800443</v>
      </c>
      <c r="AD27">
        <f t="shared" si="3"/>
        <v>-0.69895524066625192</v>
      </c>
      <c r="AE27">
        <f t="shared" si="4"/>
        <v>0.48474383968117685</v>
      </c>
      <c r="AF27">
        <f t="shared" si="5"/>
        <v>4.5304019535618884E-4</v>
      </c>
      <c r="AG27">
        <f t="shared" si="6"/>
        <v>-6.0186816766165219E-2</v>
      </c>
      <c r="AH27" t="str">
        <f t="shared" si="7"/>
        <v/>
      </c>
    </row>
    <row r="28" spans="1:34" x14ac:dyDescent="0.2">
      <c r="P28">
        <f t="shared" si="8"/>
        <v>25</v>
      </c>
      <c r="Q28">
        <f>Regression!C26</f>
        <v>50700</v>
      </c>
      <c r="R28">
        <f>Regression!D26</f>
        <v>6</v>
      </c>
      <c r="S28">
        <f>Regression!E26</f>
        <v>1</v>
      </c>
      <c r="T28">
        <f>Regression!F26</f>
        <v>2</v>
      </c>
      <c r="U28">
        <f>Regression!G26</f>
        <v>1</v>
      </c>
      <c r="V28">
        <f>Regression!H26</f>
        <v>3</v>
      </c>
      <c r="W28">
        <f>Regression!I26</f>
        <v>0</v>
      </c>
      <c r="X28">
        <f>Regression!B26</f>
        <v>156.77199999999999</v>
      </c>
      <c r="Y28">
        <v>246.88924953904001</v>
      </c>
      <c r="Z28">
        <f t="shared" si="0"/>
        <v>-90.117249539040017</v>
      </c>
      <c r="AA28">
        <v>1.0302330167497554E-2</v>
      </c>
      <c r="AB28">
        <f t="shared" si="1"/>
        <v>-0.16027168476000789</v>
      </c>
      <c r="AC28">
        <f t="shared" si="2"/>
        <v>316467.34730434342</v>
      </c>
      <c r="AD28">
        <f t="shared" si="3"/>
        <v>-0.16102458960075561</v>
      </c>
      <c r="AE28">
        <f t="shared" si="4"/>
        <v>0.87210681990110472</v>
      </c>
      <c r="AF28">
        <f t="shared" si="5"/>
        <v>3.3771782676441933E-5</v>
      </c>
      <c r="AG28">
        <f t="shared" si="6"/>
        <v>-1.6428906541410351E-2</v>
      </c>
      <c r="AH28" t="str">
        <f t="shared" si="7"/>
        <v/>
      </c>
    </row>
    <row r="29" spans="1:34" x14ac:dyDescent="0.2">
      <c r="P29">
        <f t="shared" si="8"/>
        <v>26</v>
      </c>
      <c r="Q29">
        <f>Regression!C27</f>
        <v>17800</v>
      </c>
      <c r="R29">
        <f>Regression!D27</f>
        <v>18</v>
      </c>
      <c r="S29">
        <f>Regression!E27</f>
        <v>0</v>
      </c>
      <c r="T29">
        <f>Regression!F27</f>
        <v>1</v>
      </c>
      <c r="U29">
        <f>Regression!G27</f>
        <v>1</v>
      </c>
      <c r="V29">
        <f>Regression!H27</f>
        <v>1</v>
      </c>
      <c r="W29">
        <f>Regression!I27</f>
        <v>0</v>
      </c>
      <c r="X29">
        <f>Regression!B27</f>
        <v>588.625</v>
      </c>
      <c r="Y29">
        <v>581.65719575244702</v>
      </c>
      <c r="Z29">
        <f t="shared" si="0"/>
        <v>6.9678042475529764</v>
      </c>
      <c r="AA29">
        <v>6.2192353715450829E-3</v>
      </c>
      <c r="AB29">
        <f t="shared" si="1"/>
        <v>1.2392097312617902E-2</v>
      </c>
      <c r="AC29">
        <f t="shared" si="2"/>
        <v>316475.57818417269</v>
      </c>
      <c r="AD29">
        <f t="shared" si="3"/>
        <v>1.2424546533738715E-2</v>
      </c>
      <c r="AE29">
        <f t="shared" si="4"/>
        <v>0.99008939939546847</v>
      </c>
      <c r="AF29">
        <f t="shared" si="5"/>
        <v>1.2088028184006856E-7</v>
      </c>
      <c r="AG29">
        <f t="shared" si="6"/>
        <v>9.8288736090334497E-4</v>
      </c>
      <c r="AH29" t="str">
        <f t="shared" si="7"/>
        <v/>
      </c>
    </row>
    <row r="30" spans="1:34" x14ac:dyDescent="0.2">
      <c r="P30">
        <f t="shared" si="8"/>
        <v>27</v>
      </c>
      <c r="Q30">
        <f>Regression!C28</f>
        <v>51300</v>
      </c>
      <c r="R30">
        <f>Regression!D28</f>
        <v>24</v>
      </c>
      <c r="S30">
        <f>Regression!E28</f>
        <v>2</v>
      </c>
      <c r="T30">
        <f>Regression!F28</f>
        <v>2</v>
      </c>
      <c r="U30">
        <f>Regression!G28</f>
        <v>0</v>
      </c>
      <c r="V30">
        <f>Regression!H28</f>
        <v>0</v>
      </c>
      <c r="W30">
        <f>Regression!I28</f>
        <v>0</v>
      </c>
      <c r="X30">
        <f>Regression!B28</f>
        <v>1423.5889999999999</v>
      </c>
      <c r="Y30">
        <v>1780.918839563953</v>
      </c>
      <c r="Z30">
        <f t="shared" si="0"/>
        <v>-357.3298395639531</v>
      </c>
      <c r="AA30">
        <v>6.9913791458523396E-3</v>
      </c>
      <c r="AB30">
        <f t="shared" si="1"/>
        <v>-0.63550380970213705</v>
      </c>
      <c r="AC30">
        <f t="shared" si="2"/>
        <v>316345.87612892833</v>
      </c>
      <c r="AD30">
        <f t="shared" si="3"/>
        <v>-0.63754623626690698</v>
      </c>
      <c r="AE30">
        <f t="shared" si="4"/>
        <v>0.52391622196106813</v>
      </c>
      <c r="AF30">
        <f t="shared" si="5"/>
        <v>3.5793415910128354E-4</v>
      </c>
      <c r="AG30">
        <f t="shared" si="6"/>
        <v>-5.349542032329218E-2</v>
      </c>
      <c r="AH30" t="str">
        <f t="shared" si="7"/>
        <v/>
      </c>
    </row>
    <row r="31" spans="1:34" x14ac:dyDescent="0.2">
      <c r="P31">
        <f t="shared" si="8"/>
        <v>28</v>
      </c>
      <c r="Q31">
        <f>Regression!C29</f>
        <v>74400</v>
      </c>
      <c r="R31">
        <f>Regression!D29</f>
        <v>18</v>
      </c>
      <c r="S31">
        <f>Regression!E29</f>
        <v>3</v>
      </c>
      <c r="T31">
        <f>Regression!F29</f>
        <v>3</v>
      </c>
      <c r="U31">
        <f>Regression!G29</f>
        <v>0</v>
      </c>
      <c r="V31">
        <f>Regression!H29</f>
        <v>0</v>
      </c>
      <c r="W31">
        <f>Regression!I29</f>
        <v>1</v>
      </c>
      <c r="X31">
        <f>Regression!B29</f>
        <v>2478.5219999999999</v>
      </c>
      <c r="Y31">
        <v>1923.3708800301974</v>
      </c>
      <c r="Z31">
        <f t="shared" si="0"/>
        <v>555.15111996980249</v>
      </c>
      <c r="AA31">
        <v>6.0956133029719181E-3</v>
      </c>
      <c r="AB31">
        <f t="shared" si="1"/>
        <v>0.98732491003756528</v>
      </c>
      <c r="AC31">
        <f t="shared" si="2"/>
        <v>316162.72847943724</v>
      </c>
      <c r="AD31">
        <f t="shared" si="3"/>
        <v>0.9903383137534495</v>
      </c>
      <c r="AE31">
        <f t="shared" si="4"/>
        <v>0.32225027915616788</v>
      </c>
      <c r="AF31">
        <f t="shared" si="5"/>
        <v>7.5189707443592646E-4</v>
      </c>
      <c r="AG31">
        <f t="shared" si="6"/>
        <v>7.7556817821882007E-2</v>
      </c>
      <c r="AH31" t="str">
        <f t="shared" si="7"/>
        <v/>
      </c>
    </row>
    <row r="32" spans="1:34" x14ac:dyDescent="0.2">
      <c r="P32">
        <f t="shared" si="8"/>
        <v>29</v>
      </c>
      <c r="Q32">
        <f>Regression!C30</f>
        <v>88200</v>
      </c>
      <c r="R32">
        <f>Regression!D30</f>
        <v>24</v>
      </c>
      <c r="S32">
        <f>Regression!E30</f>
        <v>0</v>
      </c>
      <c r="T32">
        <f>Regression!F30</f>
        <v>2</v>
      </c>
      <c r="U32">
        <f>Regression!G30</f>
        <v>0</v>
      </c>
      <c r="V32">
        <f>Regression!H30</f>
        <v>0</v>
      </c>
      <c r="W32">
        <f>Regression!I30</f>
        <v>1</v>
      </c>
      <c r="X32">
        <f>Regression!B30</f>
        <v>2748.8110000000001</v>
      </c>
      <c r="Y32">
        <v>2609.9012871280702</v>
      </c>
      <c r="Z32">
        <f t="shared" si="0"/>
        <v>138.90971287192997</v>
      </c>
      <c r="AA32">
        <v>1.2926633025639785E-2</v>
      </c>
      <c r="AB32">
        <f t="shared" si="1"/>
        <v>0.24704808264114195</v>
      </c>
      <c r="AC32">
        <f t="shared" si="2"/>
        <v>316455.90134072711</v>
      </c>
      <c r="AD32">
        <f t="shared" si="3"/>
        <v>0.24854286324811956</v>
      </c>
      <c r="AE32">
        <f t="shared" si="4"/>
        <v>0.80376585362861541</v>
      </c>
      <c r="AF32">
        <f t="shared" si="5"/>
        <v>1.0121841680440182E-4</v>
      </c>
      <c r="AG32">
        <f t="shared" si="6"/>
        <v>2.844259976244554E-2</v>
      </c>
      <c r="AH32" t="str">
        <f t="shared" si="7"/>
        <v/>
      </c>
    </row>
    <row r="33" spans="16:34" x14ac:dyDescent="0.2">
      <c r="P33">
        <f t="shared" si="8"/>
        <v>30</v>
      </c>
      <c r="Q33">
        <f>Regression!C31</f>
        <v>79000</v>
      </c>
      <c r="R33">
        <f>Regression!D31</f>
        <v>18</v>
      </c>
      <c r="S33">
        <f>Regression!E31</f>
        <v>3</v>
      </c>
      <c r="T33">
        <f>Regression!F31</f>
        <v>2</v>
      </c>
      <c r="U33">
        <f>Regression!G31</f>
        <v>1</v>
      </c>
      <c r="V33">
        <f>Regression!H31</f>
        <v>1</v>
      </c>
      <c r="W33">
        <f>Regression!I31</f>
        <v>1</v>
      </c>
      <c r="X33">
        <f>Regression!B31</f>
        <v>2278.8359999999998</v>
      </c>
      <c r="Y33">
        <v>1766.9923282748546</v>
      </c>
      <c r="Z33">
        <f t="shared" si="0"/>
        <v>511.84367172514521</v>
      </c>
      <c r="AA33">
        <v>4.378913727823102E-3</v>
      </c>
      <c r="AB33">
        <f t="shared" si="1"/>
        <v>0.91030349928288889</v>
      </c>
      <c r="AC33">
        <f t="shared" si="2"/>
        <v>316210.10155364784</v>
      </c>
      <c r="AD33">
        <f t="shared" si="3"/>
        <v>0.91222595619990798</v>
      </c>
      <c r="AE33">
        <f t="shared" si="4"/>
        <v>0.36187141384310273</v>
      </c>
      <c r="AF33">
        <f t="shared" si="5"/>
        <v>4.5757327843323178E-4</v>
      </c>
      <c r="AG33">
        <f t="shared" si="6"/>
        <v>6.0497660003115836E-2</v>
      </c>
      <c r="AH33" t="str">
        <f t="shared" si="7"/>
        <v/>
      </c>
    </row>
    <row r="34" spans="16:34" x14ac:dyDescent="0.2">
      <c r="P34">
        <f t="shared" si="8"/>
        <v>31</v>
      </c>
      <c r="Q34">
        <f>Regression!C32</f>
        <v>55200</v>
      </c>
      <c r="R34">
        <f>Regression!D32</f>
        <v>18</v>
      </c>
      <c r="S34">
        <f>Regression!E32</f>
        <v>3</v>
      </c>
      <c r="T34">
        <f>Regression!F32</f>
        <v>2</v>
      </c>
      <c r="U34">
        <f>Regression!G32</f>
        <v>0</v>
      </c>
      <c r="V34">
        <f>Regression!H32</f>
        <v>0</v>
      </c>
      <c r="W34">
        <f>Regression!I32</f>
        <v>0</v>
      </c>
      <c r="X34">
        <f>Regression!B32</f>
        <v>1713.624</v>
      </c>
      <c r="Y34">
        <v>1539.7617193083147</v>
      </c>
      <c r="Z34">
        <f t="shared" si="0"/>
        <v>173.86228069168533</v>
      </c>
      <c r="AA34">
        <v>7.3461971141190151E-3</v>
      </c>
      <c r="AB34">
        <f t="shared" si="1"/>
        <v>0.30921050947745815</v>
      </c>
      <c r="AC34">
        <f t="shared" si="2"/>
        <v>316444.89912925521</v>
      </c>
      <c r="AD34">
        <f t="shared" si="3"/>
        <v>0.3102111596202945</v>
      </c>
      <c r="AE34">
        <f t="shared" si="4"/>
        <v>0.75646554343002081</v>
      </c>
      <c r="AF34">
        <f t="shared" si="5"/>
        <v>8.910159153034295E-5</v>
      </c>
      <c r="AG34">
        <f t="shared" si="6"/>
        <v>2.6686388269293607E-2</v>
      </c>
      <c r="AH34" t="str">
        <f t="shared" si="7"/>
        <v/>
      </c>
    </row>
    <row r="35" spans="16:34" x14ac:dyDescent="0.2">
      <c r="P35">
        <f t="shared" si="8"/>
        <v>32</v>
      </c>
      <c r="Q35">
        <f>Regression!C33</f>
        <v>95800</v>
      </c>
      <c r="R35">
        <f>Regression!D33</f>
        <v>12</v>
      </c>
      <c r="S35">
        <f>Regression!E33</f>
        <v>1</v>
      </c>
      <c r="T35">
        <f>Regression!F33</f>
        <v>2</v>
      </c>
      <c r="U35">
        <f>Regression!G33</f>
        <v>1</v>
      </c>
      <c r="V35">
        <f>Regression!H33</f>
        <v>3</v>
      </c>
      <c r="W35">
        <f>Regression!I33</f>
        <v>1</v>
      </c>
      <c r="X35">
        <f>Regression!B33</f>
        <v>678.37800000000004</v>
      </c>
      <c r="Y35">
        <v>1478.6070215189707</v>
      </c>
      <c r="Z35">
        <f t="shared" si="0"/>
        <v>-800.22902151897063</v>
      </c>
      <c r="AA35">
        <v>7.8290400246811831E-3</v>
      </c>
      <c r="AB35">
        <f t="shared" si="1"/>
        <v>-1.4231909443389816</v>
      </c>
      <c r="AC35">
        <f t="shared" si="2"/>
        <v>315824.34645070788</v>
      </c>
      <c r="AD35">
        <f t="shared" si="3"/>
        <v>-1.4295463430962347</v>
      </c>
      <c r="AE35">
        <f t="shared" si="4"/>
        <v>0.1531621056707661</v>
      </c>
      <c r="AF35">
        <f t="shared" si="5"/>
        <v>2.0135937143602486E-3</v>
      </c>
      <c r="AG35">
        <f t="shared" si="6"/>
        <v>-0.12698699312925382</v>
      </c>
      <c r="AH35" t="str">
        <f t="shared" si="7"/>
        <v/>
      </c>
    </row>
    <row r="36" spans="16:34" x14ac:dyDescent="0.2">
      <c r="P36">
        <f t="shared" si="8"/>
        <v>33</v>
      </c>
      <c r="Q36">
        <f>Regression!C34</f>
        <v>13700</v>
      </c>
      <c r="R36">
        <f>Regression!D34</f>
        <v>24</v>
      </c>
      <c r="S36">
        <f>Regression!E34</f>
        <v>0</v>
      </c>
      <c r="T36">
        <f>Regression!F34</f>
        <v>1</v>
      </c>
      <c r="U36">
        <f>Regression!G34</f>
        <v>0</v>
      </c>
      <c r="V36">
        <f>Regression!H34</f>
        <v>2</v>
      </c>
      <c r="W36">
        <f>Regression!I34</f>
        <v>0</v>
      </c>
      <c r="X36">
        <f>Regression!B34</f>
        <v>414.05200000000002</v>
      </c>
      <c r="Y36">
        <v>621.44930990156831</v>
      </c>
      <c r="Z36">
        <f t="shared" si="0"/>
        <v>-207.39730990156829</v>
      </c>
      <c r="AA36">
        <v>8.717218366994654E-3</v>
      </c>
      <c r="AB36">
        <f t="shared" si="1"/>
        <v>-0.36885187289496479</v>
      </c>
      <c r="AC36">
        <f t="shared" si="2"/>
        <v>316431.84150738374</v>
      </c>
      <c r="AD36">
        <f t="shared" si="3"/>
        <v>-0.37030898382295385</v>
      </c>
      <c r="AE36">
        <f t="shared" si="4"/>
        <v>0.7112313311370535</v>
      </c>
      <c r="AF36">
        <f t="shared" si="5"/>
        <v>1.5086788391419713E-4</v>
      </c>
      <c r="AG36">
        <f t="shared" si="6"/>
        <v>-3.4725973509000183E-2</v>
      </c>
      <c r="AH36" t="str">
        <f t="shared" si="7"/>
        <v/>
      </c>
    </row>
    <row r="37" spans="16:34" x14ac:dyDescent="0.2">
      <c r="P37">
        <f t="shared" si="8"/>
        <v>34</v>
      </c>
      <c r="Q37">
        <f>Regression!C35</f>
        <v>41300</v>
      </c>
      <c r="R37">
        <f>Regression!D35</f>
        <v>18</v>
      </c>
      <c r="S37">
        <f>Regression!E35</f>
        <v>0</v>
      </c>
      <c r="T37">
        <f>Regression!F35</f>
        <v>2</v>
      </c>
      <c r="U37">
        <f>Regression!G35</f>
        <v>0</v>
      </c>
      <c r="V37">
        <f>Regression!H35</f>
        <v>1</v>
      </c>
      <c r="W37">
        <f>Regression!I35</f>
        <v>0</v>
      </c>
      <c r="X37">
        <f>Regression!B35</f>
        <v>932.21400000000006</v>
      </c>
      <c r="Y37">
        <v>1129.2008959761979</v>
      </c>
      <c r="Z37">
        <f t="shared" si="0"/>
        <v>-196.98689597619784</v>
      </c>
      <c r="AA37">
        <v>5.237635045540332E-3</v>
      </c>
      <c r="AB37">
        <f t="shared" si="1"/>
        <v>-0.35033716469644888</v>
      </c>
      <c r="AC37">
        <f t="shared" si="2"/>
        <v>316436.26507267315</v>
      </c>
      <c r="AD37">
        <f t="shared" si="3"/>
        <v>-0.35110299881432644</v>
      </c>
      <c r="AE37">
        <f t="shared" si="4"/>
        <v>0.7255856302948096</v>
      </c>
      <c r="AF37">
        <f t="shared" si="5"/>
        <v>8.1204290517264858E-5</v>
      </c>
      <c r="AG37">
        <f t="shared" si="6"/>
        <v>-2.547665949907699E-2</v>
      </c>
      <c r="AH37" t="str">
        <f t="shared" si="7"/>
        <v/>
      </c>
    </row>
    <row r="38" spans="16:34" x14ac:dyDescent="0.2">
      <c r="P38">
        <f t="shared" si="8"/>
        <v>35</v>
      </c>
      <c r="Q38">
        <f>Regression!C36</f>
        <v>65400</v>
      </c>
      <c r="R38">
        <f>Regression!D36</f>
        <v>12</v>
      </c>
      <c r="S38">
        <f>Regression!E36</f>
        <v>3</v>
      </c>
      <c r="T38">
        <f>Regression!F36</f>
        <v>2</v>
      </c>
      <c r="U38">
        <f>Regression!G36</f>
        <v>1</v>
      </c>
      <c r="V38">
        <f>Regression!H36</f>
        <v>1</v>
      </c>
      <c r="W38">
        <f>Regression!I36</f>
        <v>0</v>
      </c>
      <c r="X38">
        <f>Regression!B36</f>
        <v>2289.9679999999998</v>
      </c>
      <c r="Y38">
        <v>1209.6777228725487</v>
      </c>
      <c r="Z38">
        <f t="shared" si="0"/>
        <v>1080.2902771274512</v>
      </c>
      <c r="AA38">
        <v>7.224850111945757E-3</v>
      </c>
      <c r="AB38">
        <f t="shared" si="1"/>
        <v>1.921274158173967</v>
      </c>
      <c r="AC38">
        <f t="shared" si="2"/>
        <v>315289.43168083299</v>
      </c>
      <c r="AD38">
        <f t="shared" si="3"/>
        <v>1.930902352198743</v>
      </c>
      <c r="AE38">
        <f t="shared" si="4"/>
        <v>5.3779820091060505E-2</v>
      </c>
      <c r="AF38">
        <f t="shared" si="5"/>
        <v>3.3823281623210867E-3</v>
      </c>
      <c r="AG38">
        <f t="shared" si="6"/>
        <v>0.16472111883285495</v>
      </c>
      <c r="AH38" t="str">
        <f t="shared" si="7"/>
        <v/>
      </c>
    </row>
    <row r="39" spans="16:34" x14ac:dyDescent="0.2">
      <c r="P39">
        <f t="shared" si="8"/>
        <v>36</v>
      </c>
      <c r="Q39">
        <f>Regression!C37</f>
        <v>29600</v>
      </c>
      <c r="R39">
        <f>Regression!D37</f>
        <v>12</v>
      </c>
      <c r="S39">
        <f>Regression!E37</f>
        <v>0</v>
      </c>
      <c r="T39">
        <f>Regression!F37</f>
        <v>1</v>
      </c>
      <c r="U39">
        <f>Regression!G37</f>
        <v>0</v>
      </c>
      <c r="V39">
        <f>Regression!H37</f>
        <v>3</v>
      </c>
      <c r="W39">
        <f>Regression!I37</f>
        <v>0</v>
      </c>
      <c r="X39">
        <f>Regression!B37</f>
        <v>774.1</v>
      </c>
      <c r="Y39">
        <v>167.09323134473124</v>
      </c>
      <c r="Z39">
        <f t="shared" si="0"/>
        <v>607.00676865526884</v>
      </c>
      <c r="AA39">
        <v>6.8272806418173092E-3</v>
      </c>
      <c r="AB39">
        <f t="shared" si="1"/>
        <v>1.0795491204041094</v>
      </c>
      <c r="AC39">
        <f t="shared" si="2"/>
        <v>316101.26817772596</v>
      </c>
      <c r="AD39">
        <f t="shared" si="3"/>
        <v>1.083348094739337</v>
      </c>
      <c r="AE39">
        <f t="shared" si="4"/>
        <v>0.27891718812951122</v>
      </c>
      <c r="AF39">
        <f t="shared" si="5"/>
        <v>1.0083075533430369E-3</v>
      </c>
      <c r="AG39">
        <f t="shared" si="6"/>
        <v>8.9821336038501606E-2</v>
      </c>
      <c r="AH39" t="str">
        <f t="shared" si="7"/>
        <v/>
      </c>
    </row>
    <row r="40" spans="16:34" x14ac:dyDescent="0.2">
      <c r="P40">
        <f t="shared" si="8"/>
        <v>37</v>
      </c>
      <c r="Q40">
        <f>Regression!C38</f>
        <v>49800</v>
      </c>
      <c r="R40">
        <f>Regression!D38</f>
        <v>12</v>
      </c>
      <c r="S40">
        <f>Regression!E38</f>
        <v>2</v>
      </c>
      <c r="T40">
        <f>Regression!F38</f>
        <v>1</v>
      </c>
      <c r="U40">
        <f>Regression!G38</f>
        <v>1</v>
      </c>
      <c r="V40">
        <f>Regression!H38</f>
        <v>0</v>
      </c>
      <c r="W40">
        <f>Regression!I38</f>
        <v>1</v>
      </c>
      <c r="X40">
        <f>Regression!B38</f>
        <v>827.34400000000005</v>
      </c>
      <c r="Y40">
        <v>1094.0448739704366</v>
      </c>
      <c r="Z40">
        <f t="shared" si="0"/>
        <v>-266.70087397043653</v>
      </c>
      <c r="AA40">
        <v>8.4942385707259364E-3</v>
      </c>
      <c r="AB40">
        <f t="shared" si="1"/>
        <v>-0.47432204840751219</v>
      </c>
      <c r="AC40">
        <f t="shared" si="2"/>
        <v>316403.23724788148</v>
      </c>
      <c r="AD40">
        <f t="shared" si="3"/>
        <v>-0.47616378162291317</v>
      </c>
      <c r="AE40">
        <f t="shared" si="4"/>
        <v>0.63406255148782642</v>
      </c>
      <c r="AF40">
        <f t="shared" si="5"/>
        <v>2.429912353712572E-4</v>
      </c>
      <c r="AG40">
        <f t="shared" si="6"/>
        <v>-4.4072832694119608E-2</v>
      </c>
      <c r="AH40" t="str">
        <f t="shared" si="7"/>
        <v/>
      </c>
    </row>
    <row r="41" spans="16:34" x14ac:dyDescent="0.2">
      <c r="P41">
        <f t="shared" si="8"/>
        <v>38</v>
      </c>
      <c r="Q41">
        <f>Regression!C39</f>
        <v>73700</v>
      </c>
      <c r="R41">
        <f>Regression!D39</f>
        <v>12</v>
      </c>
      <c r="S41">
        <f>Regression!E39</f>
        <v>2</v>
      </c>
      <c r="T41">
        <f>Regression!F39</f>
        <v>2</v>
      </c>
      <c r="U41">
        <f>Regression!G39</f>
        <v>1</v>
      </c>
      <c r="V41">
        <f>Regression!H39</f>
        <v>1</v>
      </c>
      <c r="W41">
        <f>Regression!I39</f>
        <v>0</v>
      </c>
      <c r="X41">
        <f>Regression!B39</f>
        <v>1273.7729999999999</v>
      </c>
      <c r="Y41">
        <v>1419.8703549606605</v>
      </c>
      <c r="Z41">
        <f t="shared" si="0"/>
        <v>-146.0973549606606</v>
      </c>
      <c r="AA41">
        <v>5.9160568868615159E-3</v>
      </c>
      <c r="AB41">
        <f t="shared" si="1"/>
        <v>-0.25983115705703108</v>
      </c>
      <c r="AC41">
        <f t="shared" si="2"/>
        <v>316453.96102030313</v>
      </c>
      <c r="AD41">
        <f t="shared" si="3"/>
        <v>-0.2604807032723252</v>
      </c>
      <c r="AE41">
        <f t="shared" si="4"/>
        <v>0.79454705666235481</v>
      </c>
      <c r="AF41">
        <f t="shared" si="5"/>
        <v>5.0521785552089557E-5</v>
      </c>
      <c r="AG41">
        <f t="shared" si="6"/>
        <v>-2.009463846708065E-2</v>
      </c>
      <c r="AH41" t="str">
        <f t="shared" si="7"/>
        <v/>
      </c>
    </row>
    <row r="42" spans="16:34" x14ac:dyDescent="0.2">
      <c r="P42">
        <f t="shared" si="8"/>
        <v>39</v>
      </c>
      <c r="Q42">
        <f>Regression!C40</f>
        <v>39900</v>
      </c>
      <c r="R42">
        <f>Regression!D40</f>
        <v>6</v>
      </c>
      <c r="S42">
        <f>Regression!E40</f>
        <v>0</v>
      </c>
      <c r="T42">
        <f>Regression!F40</f>
        <v>3</v>
      </c>
      <c r="U42">
        <f>Regression!G40</f>
        <v>0</v>
      </c>
      <c r="V42">
        <f>Regression!H40</f>
        <v>0</v>
      </c>
      <c r="W42">
        <f>Regression!I40</f>
        <v>0</v>
      </c>
      <c r="X42">
        <f>Regression!B40</f>
        <v>619.43799999999999</v>
      </c>
      <c r="Y42">
        <v>723.91147124843951</v>
      </c>
      <c r="Z42">
        <f t="shared" si="0"/>
        <v>-104.47347124843952</v>
      </c>
      <c r="AA42">
        <v>1.0307726730545419E-2</v>
      </c>
      <c r="AB42">
        <f t="shared" si="1"/>
        <v>-0.18580393138230275</v>
      </c>
      <c r="AC42">
        <f t="shared" si="2"/>
        <v>316464.498941358</v>
      </c>
      <c r="AD42">
        <f t="shared" si="3"/>
        <v>-0.18667812755964625</v>
      </c>
      <c r="AE42">
        <f t="shared" si="4"/>
        <v>0.85195117568735301</v>
      </c>
      <c r="AF42">
        <f t="shared" si="5"/>
        <v>4.54132253822294E-5</v>
      </c>
      <c r="AG42">
        <f t="shared" si="6"/>
        <v>-1.9051307834777265E-2</v>
      </c>
      <c r="AH42" t="str">
        <f t="shared" si="7"/>
        <v/>
      </c>
    </row>
    <row r="43" spans="16:34" x14ac:dyDescent="0.2">
      <c r="P43">
        <f t="shared" si="8"/>
        <v>40</v>
      </c>
      <c r="Q43">
        <f>Regression!C41</f>
        <v>36600</v>
      </c>
      <c r="R43">
        <f>Regression!D41</f>
        <v>6</v>
      </c>
      <c r="S43">
        <f>Regression!E41</f>
        <v>2</v>
      </c>
      <c r="T43">
        <f>Regression!F41</f>
        <v>1</v>
      </c>
      <c r="U43">
        <f>Regression!G41</f>
        <v>0</v>
      </c>
      <c r="V43">
        <f>Regression!H41</f>
        <v>0</v>
      </c>
      <c r="W43">
        <f>Regression!I41</f>
        <v>1</v>
      </c>
      <c r="X43">
        <f>Regression!B41</f>
        <v>833.35400000000004</v>
      </c>
      <c r="Y43">
        <v>565.13089190279015</v>
      </c>
      <c r="Z43">
        <f t="shared" si="0"/>
        <v>268.22310809720989</v>
      </c>
      <c r="AA43">
        <v>1.1859775292005662E-2</v>
      </c>
      <c r="AB43">
        <f t="shared" si="1"/>
        <v>0.47702931066135468</v>
      </c>
      <c r="AC43">
        <f t="shared" si="2"/>
        <v>316402.15915534284</v>
      </c>
      <c r="AD43">
        <f t="shared" si="3"/>
        <v>0.47969719846152653</v>
      </c>
      <c r="AE43">
        <f t="shared" si="4"/>
        <v>0.63154846168846657</v>
      </c>
      <c r="AF43">
        <f t="shared" si="5"/>
        <v>3.4549315349849413E-4</v>
      </c>
      <c r="AG43">
        <f t="shared" si="6"/>
        <v>5.2552831814988009E-2</v>
      </c>
      <c r="AH43" t="str">
        <f t="shared" si="7"/>
        <v/>
      </c>
    </row>
    <row r="44" spans="16:34" x14ac:dyDescent="0.2">
      <c r="P44">
        <f t="shared" si="8"/>
        <v>41</v>
      </c>
      <c r="Q44">
        <f>Regression!C42</f>
        <v>51200</v>
      </c>
      <c r="R44">
        <f>Regression!D42</f>
        <v>12</v>
      </c>
      <c r="S44">
        <f>Regression!E42</f>
        <v>2</v>
      </c>
      <c r="T44">
        <f>Regression!F42</f>
        <v>3</v>
      </c>
      <c r="U44">
        <f>Regression!G42</f>
        <v>1</v>
      </c>
      <c r="V44">
        <f>Regression!H42</f>
        <v>0</v>
      </c>
      <c r="W44">
        <f>Regression!I42</f>
        <v>1</v>
      </c>
      <c r="X44">
        <f>Regression!B42</f>
        <v>1293.43</v>
      </c>
      <c r="Y44">
        <v>1121.1434762472879</v>
      </c>
      <c r="Z44">
        <f t="shared" si="0"/>
        <v>172.28652375271213</v>
      </c>
      <c r="AA44">
        <v>8.8217924455282135E-3</v>
      </c>
      <c r="AB44">
        <f t="shared" si="1"/>
        <v>0.30640805799704429</v>
      </c>
      <c r="AC44">
        <f t="shared" si="2"/>
        <v>316445.40868178842</v>
      </c>
      <c r="AD44">
        <f t="shared" si="3"/>
        <v>0.30762812353860597</v>
      </c>
      <c r="AE44">
        <f t="shared" si="4"/>
        <v>0.75842989143646922</v>
      </c>
      <c r="AF44">
        <f t="shared" si="5"/>
        <v>1.0538134166865817E-4</v>
      </c>
      <c r="AG44">
        <f t="shared" si="6"/>
        <v>2.9022083133071887E-2</v>
      </c>
      <c r="AH44" t="str">
        <f t="shared" si="7"/>
        <v/>
      </c>
    </row>
    <row r="45" spans="16:34" x14ac:dyDescent="0.2">
      <c r="P45">
        <f t="shared" si="8"/>
        <v>42</v>
      </c>
      <c r="Q45">
        <f>Regression!C43</f>
        <v>59400</v>
      </c>
      <c r="R45">
        <f>Regression!D43</f>
        <v>18</v>
      </c>
      <c r="S45">
        <f>Regression!E43</f>
        <v>2</v>
      </c>
      <c r="T45">
        <f>Regression!F43</f>
        <v>2</v>
      </c>
      <c r="U45">
        <f>Regression!G43</f>
        <v>1</v>
      </c>
      <c r="V45">
        <f>Regression!H43</f>
        <v>0</v>
      </c>
      <c r="W45">
        <f>Regression!I43</f>
        <v>0</v>
      </c>
      <c r="X45">
        <f>Regression!B43</f>
        <v>1699.22</v>
      </c>
      <c r="Y45">
        <v>1616.3199273905173</v>
      </c>
      <c r="Z45">
        <f t="shared" si="0"/>
        <v>82.900072609482777</v>
      </c>
      <c r="AA45">
        <v>4.876871867283545E-3</v>
      </c>
      <c r="AB45">
        <f t="shared" si="1"/>
        <v>0.1474360832339083</v>
      </c>
      <c r="AC45">
        <f t="shared" si="2"/>
        <v>316468.65866037569</v>
      </c>
      <c r="AD45">
        <f t="shared" si="3"/>
        <v>0.14772403028002204</v>
      </c>
      <c r="AE45">
        <f t="shared" si="4"/>
        <v>0.88259058558751446</v>
      </c>
      <c r="AF45">
        <f t="shared" si="5"/>
        <v>1.3381515091166225E-5</v>
      </c>
      <c r="AG45">
        <f t="shared" si="6"/>
        <v>1.034149700274886E-2</v>
      </c>
      <c r="AH45" t="str">
        <f t="shared" si="7"/>
        <v/>
      </c>
    </row>
    <row r="46" spans="16:34" x14ac:dyDescent="0.2">
      <c r="P46">
        <f t="shared" si="8"/>
        <v>43</v>
      </c>
      <c r="Q46">
        <f>Regression!C44</f>
        <v>107300</v>
      </c>
      <c r="R46">
        <f>Regression!D44</f>
        <v>18</v>
      </c>
      <c r="S46">
        <f>Regression!E44</f>
        <v>2</v>
      </c>
      <c r="T46">
        <f>Regression!F44</f>
        <v>2</v>
      </c>
      <c r="U46">
        <f>Regression!G44</f>
        <v>1</v>
      </c>
      <c r="V46">
        <f>Regression!H44</f>
        <v>2</v>
      </c>
      <c r="W46">
        <f>Regression!I44</f>
        <v>1</v>
      </c>
      <c r="X46">
        <f>Regression!B44</f>
        <v>1566.222</v>
      </c>
      <c r="Y46">
        <v>2194.932151711414</v>
      </c>
      <c r="Z46">
        <f t="shared" si="0"/>
        <v>-628.71015171141403</v>
      </c>
      <c r="AA46">
        <v>5.3148144135516722E-3</v>
      </c>
      <c r="AB46">
        <f t="shared" si="1"/>
        <v>-1.1181481431793583</v>
      </c>
      <c r="AC46">
        <f t="shared" si="2"/>
        <v>316074.63000368181</v>
      </c>
      <c r="AD46">
        <f t="shared" si="3"/>
        <v>-1.1212767806640866</v>
      </c>
      <c r="AE46">
        <f t="shared" si="4"/>
        <v>0.26244141974270713</v>
      </c>
      <c r="AF46">
        <f t="shared" si="5"/>
        <v>8.3950929968689574E-4</v>
      </c>
      <c r="AG46">
        <f t="shared" si="6"/>
        <v>-8.1962284737814653E-2</v>
      </c>
      <c r="AH46" t="str">
        <f t="shared" si="7"/>
        <v/>
      </c>
    </row>
    <row r="47" spans="16:34" x14ac:dyDescent="0.2">
      <c r="P47">
        <f t="shared" si="8"/>
        <v>44</v>
      </c>
      <c r="Q47">
        <f>Regression!C45</f>
        <v>90700</v>
      </c>
      <c r="R47">
        <f>Regression!D45</f>
        <v>24</v>
      </c>
      <c r="S47">
        <f>Regression!E45</f>
        <v>3</v>
      </c>
      <c r="T47">
        <f>Regression!F45</f>
        <v>2</v>
      </c>
      <c r="U47">
        <f>Regression!G45</f>
        <v>1</v>
      </c>
      <c r="V47">
        <f>Regression!H45</f>
        <v>3</v>
      </c>
      <c r="W47">
        <f>Regression!I45</f>
        <v>1</v>
      </c>
      <c r="X47">
        <f>Regression!B45</f>
        <v>2265.2979999999998</v>
      </c>
      <c r="Y47">
        <v>1888.7562473329335</v>
      </c>
      <c r="Z47">
        <f t="shared" si="0"/>
        <v>376.54175266706625</v>
      </c>
      <c r="AA47">
        <v>1.1113352858749734E-2</v>
      </c>
      <c r="AB47">
        <f t="shared" si="1"/>
        <v>0.66967180413437832</v>
      </c>
      <c r="AC47">
        <f t="shared" si="2"/>
        <v>316330.94827742979</v>
      </c>
      <c r="AD47">
        <f t="shared" si="3"/>
        <v>0.67323865206720868</v>
      </c>
      <c r="AE47">
        <f t="shared" si="4"/>
        <v>0.50095228521645563</v>
      </c>
      <c r="AF47">
        <f t="shared" si="5"/>
        <v>6.3706848119403847E-4</v>
      </c>
      <c r="AG47">
        <f t="shared" si="6"/>
        <v>7.1370433944251369E-2</v>
      </c>
      <c r="AH47" t="str">
        <f t="shared" si="7"/>
        <v/>
      </c>
    </row>
    <row r="48" spans="16:34" x14ac:dyDescent="0.2">
      <c r="P48">
        <f t="shared" si="8"/>
        <v>45</v>
      </c>
      <c r="Q48">
        <f>Regression!C46</f>
        <v>74400</v>
      </c>
      <c r="R48">
        <f>Regression!D46</f>
        <v>6</v>
      </c>
      <c r="S48">
        <f>Regression!E46</f>
        <v>3</v>
      </c>
      <c r="T48">
        <f>Regression!F46</f>
        <v>2</v>
      </c>
      <c r="U48">
        <f>Regression!G46</f>
        <v>1</v>
      </c>
      <c r="V48">
        <f>Regression!H46</f>
        <v>0</v>
      </c>
      <c r="W48">
        <f>Regression!I46</f>
        <v>1</v>
      </c>
      <c r="X48">
        <f>Regression!B46</f>
        <v>1892.6949999999999</v>
      </c>
      <c r="Y48">
        <v>1294.6295415691764</v>
      </c>
      <c r="Z48">
        <f t="shared" si="0"/>
        <v>598.06545843082358</v>
      </c>
      <c r="AA48">
        <v>7.994463828518393E-3</v>
      </c>
      <c r="AB48">
        <f t="shared" si="1"/>
        <v>1.0636471830839638</v>
      </c>
      <c r="AC48">
        <f t="shared" si="2"/>
        <v>316111.7881127221</v>
      </c>
      <c r="AD48">
        <f t="shared" si="3"/>
        <v>1.0680001817712594</v>
      </c>
      <c r="AE48">
        <f t="shared" si="4"/>
        <v>0.28578025597182333</v>
      </c>
      <c r="AF48">
        <f t="shared" si="5"/>
        <v>1.1488579970843832E-3</v>
      </c>
      <c r="AG48">
        <f t="shared" si="6"/>
        <v>9.5875788702679696E-2</v>
      </c>
      <c r="AH48" t="str">
        <f t="shared" si="7"/>
        <v/>
      </c>
    </row>
    <row r="49" spans="16:34" x14ac:dyDescent="0.2">
      <c r="P49">
        <f t="shared" si="8"/>
        <v>46</v>
      </c>
      <c r="Q49">
        <f>Regression!C47</f>
        <v>15400</v>
      </c>
      <c r="R49">
        <f>Regression!D47</f>
        <v>6</v>
      </c>
      <c r="S49">
        <f>Regression!E47</f>
        <v>1</v>
      </c>
      <c r="T49">
        <f>Regression!F47</f>
        <v>3</v>
      </c>
      <c r="U49">
        <f>Regression!G47</f>
        <v>1</v>
      </c>
      <c r="V49">
        <f>Regression!H47</f>
        <v>0</v>
      </c>
      <c r="W49">
        <f>Regression!I47</f>
        <v>1</v>
      </c>
      <c r="X49">
        <f>Regression!B47</f>
        <v>297.29700000000003</v>
      </c>
      <c r="Y49">
        <v>95.009770062467908</v>
      </c>
      <c r="Z49">
        <f t="shared" si="0"/>
        <v>202.28722993753212</v>
      </c>
      <c r="AA49">
        <v>1.9957999281376468E-2</v>
      </c>
      <c r="AB49">
        <f t="shared" si="1"/>
        <v>0.35976370021677367</v>
      </c>
      <c r="AC49">
        <f t="shared" si="2"/>
        <v>316433.49484980357</v>
      </c>
      <c r="AD49">
        <f t="shared" si="3"/>
        <v>0.36324939471559792</v>
      </c>
      <c r="AE49">
        <f t="shared" si="4"/>
        <v>0.71649598265664816</v>
      </c>
      <c r="AF49">
        <f t="shared" si="5"/>
        <v>3.361803476103737E-4</v>
      </c>
      <c r="AG49">
        <f t="shared" si="6"/>
        <v>5.1837142892196007E-2</v>
      </c>
      <c r="AH49" t="str">
        <f t="shared" si="7"/>
        <v/>
      </c>
    </row>
    <row r="50" spans="16:34" x14ac:dyDescent="0.2">
      <c r="P50">
        <f t="shared" si="8"/>
        <v>47</v>
      </c>
      <c r="Q50">
        <f>Regression!C48</f>
        <v>60100</v>
      </c>
      <c r="R50">
        <f>Regression!D48</f>
        <v>18</v>
      </c>
      <c r="S50">
        <f>Regression!E48</f>
        <v>0</v>
      </c>
      <c r="T50">
        <f>Regression!F48</f>
        <v>1</v>
      </c>
      <c r="U50">
        <f>Regression!G48</f>
        <v>0</v>
      </c>
      <c r="V50">
        <f>Regression!H48</f>
        <v>0</v>
      </c>
      <c r="W50">
        <f>Regression!I48</f>
        <v>1</v>
      </c>
      <c r="X50">
        <f>Regression!B48</f>
        <v>1593.683</v>
      </c>
      <c r="Y50">
        <v>1717.5663741245326</v>
      </c>
      <c r="Z50">
        <f t="shared" si="0"/>
        <v>-123.88337412453257</v>
      </c>
      <c r="AA50">
        <v>1.1369984270755184E-2</v>
      </c>
      <c r="AB50">
        <f t="shared" si="1"/>
        <v>-0.2203240465754755</v>
      </c>
      <c r="AC50">
        <f t="shared" si="2"/>
        <v>316459.96290741605</v>
      </c>
      <c r="AD50">
        <f t="shared" si="3"/>
        <v>-0.22148113633451436</v>
      </c>
      <c r="AE50">
        <f t="shared" si="4"/>
        <v>0.8247634050202588</v>
      </c>
      <c r="AF50">
        <f t="shared" si="5"/>
        <v>7.0587222265256568E-5</v>
      </c>
      <c r="AG50">
        <f t="shared" si="6"/>
        <v>-2.375197781967928E-2</v>
      </c>
      <c r="AH50" t="str">
        <f t="shared" si="7"/>
        <v/>
      </c>
    </row>
    <row r="51" spans="16:34" x14ac:dyDescent="0.2">
      <c r="P51">
        <f t="shared" si="8"/>
        <v>48</v>
      </c>
      <c r="Q51">
        <f>Regression!C49</f>
        <v>81700</v>
      </c>
      <c r="R51">
        <f>Regression!D49</f>
        <v>24</v>
      </c>
      <c r="S51">
        <f>Regression!E49</f>
        <v>1</v>
      </c>
      <c r="T51">
        <f>Regression!F49</f>
        <v>2</v>
      </c>
      <c r="U51">
        <f>Regression!G49</f>
        <v>0</v>
      </c>
      <c r="V51">
        <f>Regression!H49</f>
        <v>3</v>
      </c>
      <c r="W51">
        <f>Regression!I49</f>
        <v>1</v>
      </c>
      <c r="X51">
        <f>Regression!B49</f>
        <v>879.43899999999996</v>
      </c>
      <c r="Y51">
        <v>1806.9100927418781</v>
      </c>
      <c r="Z51">
        <f t="shared" si="0"/>
        <v>-927.47109274187812</v>
      </c>
      <c r="AA51">
        <v>9.5716065777817633E-3</v>
      </c>
      <c r="AB51">
        <f t="shared" si="1"/>
        <v>-1.6494883649944319</v>
      </c>
      <c r="AC51">
        <f t="shared" si="2"/>
        <v>315599.22413320816</v>
      </c>
      <c r="AD51">
        <f t="shared" si="3"/>
        <v>-1.6589025624273728</v>
      </c>
      <c r="AE51">
        <f t="shared" si="4"/>
        <v>9.7451533507417587E-2</v>
      </c>
      <c r="AF51">
        <f t="shared" si="5"/>
        <v>3.3185411038994758E-3</v>
      </c>
      <c r="AG51">
        <f t="shared" si="6"/>
        <v>-0.16308039573708116</v>
      </c>
      <c r="AH51" t="str">
        <f t="shared" si="7"/>
        <v/>
      </c>
    </row>
    <row r="52" spans="16:34" x14ac:dyDescent="0.2">
      <c r="P52">
        <f t="shared" si="8"/>
        <v>49</v>
      </c>
      <c r="Q52">
        <f>Regression!C50</f>
        <v>36100</v>
      </c>
      <c r="R52">
        <f>Regression!D50</f>
        <v>12</v>
      </c>
      <c r="S52">
        <f>Regression!E50</f>
        <v>2</v>
      </c>
      <c r="T52">
        <f>Regression!F50</f>
        <v>3</v>
      </c>
      <c r="U52">
        <f>Regression!G50</f>
        <v>0</v>
      </c>
      <c r="V52">
        <f>Regression!H50</f>
        <v>0</v>
      </c>
      <c r="W52">
        <f>Regression!I50</f>
        <v>0</v>
      </c>
      <c r="X52">
        <f>Regression!B50</f>
        <v>437.774</v>
      </c>
      <c r="Y52">
        <v>869.73130363468204</v>
      </c>
      <c r="Z52">
        <f t="shared" si="0"/>
        <v>-431.95730363468203</v>
      </c>
      <c r="AA52">
        <v>6.866725538840773E-3</v>
      </c>
      <c r="AB52">
        <f t="shared" si="1"/>
        <v>-0.76822722788414843</v>
      </c>
      <c r="AC52">
        <f t="shared" si="2"/>
        <v>316286.04401738005</v>
      </c>
      <c r="AD52">
        <f t="shared" si="3"/>
        <v>-0.77072073019548659</v>
      </c>
      <c r="AE52">
        <f t="shared" si="4"/>
        <v>0.44105600006469481</v>
      </c>
      <c r="AF52">
        <f t="shared" si="5"/>
        <v>5.1359883191771395E-4</v>
      </c>
      <c r="AG52">
        <f t="shared" si="6"/>
        <v>-6.4086730893515451E-2</v>
      </c>
      <c r="AH52" t="str">
        <f t="shared" si="7"/>
        <v/>
      </c>
    </row>
    <row r="53" spans="16:34" x14ac:dyDescent="0.2">
      <c r="P53">
        <f t="shared" si="8"/>
        <v>50</v>
      </c>
      <c r="Q53">
        <f>Regression!C51</f>
        <v>47000</v>
      </c>
      <c r="R53">
        <f>Regression!D51</f>
        <v>6</v>
      </c>
      <c r="S53">
        <f>Regression!E51</f>
        <v>0</v>
      </c>
      <c r="T53">
        <f>Regression!F51</f>
        <v>2</v>
      </c>
      <c r="U53">
        <f>Regression!G51</f>
        <v>0</v>
      </c>
      <c r="V53">
        <f>Regression!H51</f>
        <v>0</v>
      </c>
      <c r="W53">
        <f>Regression!I51</f>
        <v>0</v>
      </c>
      <c r="X53">
        <f>Regression!B51</f>
        <v>962.84100000000001</v>
      </c>
      <c r="Y53">
        <v>877.35723992923522</v>
      </c>
      <c r="Z53">
        <f t="shared" si="0"/>
        <v>85.483760070764788</v>
      </c>
      <c r="AA53">
        <v>8.000957307940296E-3</v>
      </c>
      <c r="AB53">
        <f t="shared" si="1"/>
        <v>0.152031118528828</v>
      </c>
      <c r="AC53">
        <f t="shared" si="2"/>
        <v>316468.19417060155</v>
      </c>
      <c r="AD53">
        <f t="shared" si="3"/>
        <v>0.15256782525930151</v>
      </c>
      <c r="AE53">
        <f t="shared" si="4"/>
        <v>0.878770124799233</v>
      </c>
      <c r="AF53">
        <f t="shared" si="5"/>
        <v>2.3490617941799622E-5</v>
      </c>
      <c r="AG53">
        <f t="shared" si="6"/>
        <v>1.3701821508900258E-2</v>
      </c>
      <c r="AH53" t="str">
        <f t="shared" si="7"/>
        <v/>
      </c>
    </row>
    <row r="54" spans="16:34" x14ac:dyDescent="0.2">
      <c r="P54">
        <f t="shared" si="8"/>
        <v>51</v>
      </c>
      <c r="Q54">
        <f>Regression!C52</f>
        <v>28200</v>
      </c>
      <c r="R54">
        <f>Regression!D52</f>
        <v>6</v>
      </c>
      <c r="S54">
        <f>Regression!E52</f>
        <v>1</v>
      </c>
      <c r="T54">
        <f>Regression!F52</f>
        <v>2</v>
      </c>
      <c r="U54">
        <f>Regression!G52</f>
        <v>0</v>
      </c>
      <c r="V54">
        <f>Regression!H52</f>
        <v>1</v>
      </c>
      <c r="W54">
        <f>Regression!I52</f>
        <v>0</v>
      </c>
      <c r="X54">
        <f>Regression!B52</f>
        <v>223.565</v>
      </c>
      <c r="Y54">
        <v>231.91825694774315</v>
      </c>
      <c r="Z54">
        <f t="shared" si="0"/>
        <v>-8.353256947743148</v>
      </c>
      <c r="AA54">
        <v>4.3194508156433149E-3</v>
      </c>
      <c r="AB54">
        <f t="shared" si="1"/>
        <v>-1.4856096597445011E-2</v>
      </c>
      <c r="AC54">
        <f t="shared" si="2"/>
        <v>316475.55676593288</v>
      </c>
      <c r="AD54">
        <f t="shared" si="3"/>
        <v>-1.4880781598770683E-2</v>
      </c>
      <c r="AE54">
        <f t="shared" si="4"/>
        <v>0.98813028446660667</v>
      </c>
      <c r="AF54">
        <f t="shared" si="5"/>
        <v>1.2020095801404318E-7</v>
      </c>
      <c r="AG54">
        <f t="shared" si="6"/>
        <v>-9.8012168438469673E-4</v>
      </c>
      <c r="AH54" t="str">
        <f t="shared" si="7"/>
        <v/>
      </c>
    </row>
    <row r="55" spans="16:34" x14ac:dyDescent="0.2">
      <c r="P55">
        <f t="shared" si="8"/>
        <v>52</v>
      </c>
      <c r="Q55">
        <f>Regression!C53</f>
        <v>56700</v>
      </c>
      <c r="R55">
        <f>Regression!D53</f>
        <v>18</v>
      </c>
      <c r="S55">
        <f>Regression!E53</f>
        <v>1</v>
      </c>
      <c r="T55">
        <f>Regression!F53</f>
        <v>2</v>
      </c>
      <c r="U55">
        <f>Regression!G53</f>
        <v>1</v>
      </c>
      <c r="V55">
        <f>Regression!H53</f>
        <v>2</v>
      </c>
      <c r="W55">
        <f>Regression!I53</f>
        <v>0</v>
      </c>
      <c r="X55">
        <f>Regression!B53</f>
        <v>535.60199999999998</v>
      </c>
      <c r="Y55">
        <v>1170.1161010498447</v>
      </c>
      <c r="Z55">
        <f t="shared" si="0"/>
        <v>-634.51410104984473</v>
      </c>
      <c r="AA55">
        <v>5.8004563206507254E-3</v>
      </c>
      <c r="AB55">
        <f t="shared" si="1"/>
        <v>-1.1284703483452965</v>
      </c>
      <c r="AC55">
        <f t="shared" si="2"/>
        <v>316066.99268855655</v>
      </c>
      <c r="AD55">
        <f t="shared" si="3"/>
        <v>-1.1319178956399765</v>
      </c>
      <c r="AE55">
        <f t="shared" si="4"/>
        <v>0.25794249369254957</v>
      </c>
      <c r="AF55">
        <f t="shared" si="5"/>
        <v>9.3412578222807296E-4</v>
      </c>
      <c r="AG55">
        <f t="shared" si="6"/>
        <v>-8.6458804648346307E-2</v>
      </c>
      <c r="AH55" t="str">
        <f t="shared" si="7"/>
        <v/>
      </c>
    </row>
    <row r="56" spans="16:34" x14ac:dyDescent="0.2">
      <c r="P56">
        <f t="shared" si="8"/>
        <v>53</v>
      </c>
      <c r="Q56">
        <f>Regression!C54</f>
        <v>12600</v>
      </c>
      <c r="R56">
        <f>Regression!D54</f>
        <v>6</v>
      </c>
      <c r="S56">
        <f>Regression!E54</f>
        <v>1</v>
      </c>
      <c r="T56">
        <f>Regression!F54</f>
        <v>1</v>
      </c>
      <c r="U56">
        <f>Regression!G54</f>
        <v>0</v>
      </c>
      <c r="V56">
        <f>Regression!H54</f>
        <v>0</v>
      </c>
      <c r="W56">
        <f>Regression!I54</f>
        <v>0</v>
      </c>
      <c r="X56">
        <f>Regression!B54</f>
        <v>241.113</v>
      </c>
      <c r="Y56">
        <v>109.81084857343791</v>
      </c>
      <c r="Z56">
        <f t="shared" si="0"/>
        <v>131.30215142656209</v>
      </c>
      <c r="AA56">
        <v>7.374487384170127E-3</v>
      </c>
      <c r="AB56">
        <f t="shared" si="1"/>
        <v>0.23351819023984111</v>
      </c>
      <c r="AC56">
        <f t="shared" si="2"/>
        <v>316458.1014097791</v>
      </c>
      <c r="AD56">
        <f t="shared" si="3"/>
        <v>0.2342723405256559</v>
      </c>
      <c r="AE56">
        <f t="shared" si="4"/>
        <v>0.81482189892328116</v>
      </c>
      <c r="AF56">
        <f t="shared" si="5"/>
        <v>5.1016706208687531E-5</v>
      </c>
      <c r="AG56">
        <f t="shared" si="6"/>
        <v>2.0192691873009833E-2</v>
      </c>
      <c r="AH56" t="str">
        <f t="shared" si="7"/>
        <v/>
      </c>
    </row>
    <row r="57" spans="16:34" x14ac:dyDescent="0.2">
      <c r="P57">
        <f t="shared" si="8"/>
        <v>54</v>
      </c>
      <c r="Q57">
        <f>Regression!C55</f>
        <v>21500</v>
      </c>
      <c r="R57">
        <f>Regression!D55</f>
        <v>18</v>
      </c>
      <c r="S57">
        <f>Regression!E55</f>
        <v>1</v>
      </c>
      <c r="T57">
        <f>Regression!F55</f>
        <v>3</v>
      </c>
      <c r="U57">
        <f>Regression!G55</f>
        <v>0</v>
      </c>
      <c r="V57">
        <f>Regression!H55</f>
        <v>0</v>
      </c>
      <c r="W57">
        <f>Regression!I55</f>
        <v>1</v>
      </c>
      <c r="X57">
        <f>Regression!B55</f>
        <v>444.98700000000002</v>
      </c>
      <c r="Y57">
        <v>855.7872528684868</v>
      </c>
      <c r="Z57">
        <f t="shared" si="0"/>
        <v>-410.80025286848678</v>
      </c>
      <c r="AA57">
        <v>1.338703004004493E-2</v>
      </c>
      <c r="AB57">
        <f t="shared" si="1"/>
        <v>-0.73059984591015514</v>
      </c>
      <c r="AC57">
        <f t="shared" si="2"/>
        <v>316303.02742703154</v>
      </c>
      <c r="AD57">
        <f t="shared" si="3"/>
        <v>-0.73536950762620212</v>
      </c>
      <c r="AE57">
        <f t="shared" si="4"/>
        <v>0.46228830670193743</v>
      </c>
      <c r="AF57">
        <f t="shared" si="5"/>
        <v>9.1761343330582282E-4</v>
      </c>
      <c r="AG57">
        <f t="shared" si="6"/>
        <v>-8.565926162541275E-2</v>
      </c>
      <c r="AH57" t="str">
        <f t="shared" si="7"/>
        <v/>
      </c>
    </row>
    <row r="58" spans="16:34" x14ac:dyDescent="0.2">
      <c r="P58">
        <f t="shared" si="8"/>
        <v>55</v>
      </c>
      <c r="Q58">
        <f>Regression!C56</f>
        <v>96800</v>
      </c>
      <c r="R58">
        <f>Regression!D56</f>
        <v>18</v>
      </c>
      <c r="S58">
        <f>Regression!E56</f>
        <v>3</v>
      </c>
      <c r="T58">
        <f>Regression!F56</f>
        <v>2</v>
      </c>
      <c r="U58">
        <f>Regression!G56</f>
        <v>1</v>
      </c>
      <c r="V58">
        <f>Regression!H56</f>
        <v>2</v>
      </c>
      <c r="W58">
        <f>Regression!I56</f>
        <v>1</v>
      </c>
      <c r="X58">
        <f>Regression!B56</f>
        <v>2299.4699999999998</v>
      </c>
      <c r="Y58">
        <v>1937.6383460845468</v>
      </c>
      <c r="Z58">
        <f t="shared" si="0"/>
        <v>361.83165391545299</v>
      </c>
      <c r="AA58">
        <v>5.9041112265002882E-3</v>
      </c>
      <c r="AB58">
        <f t="shared" si="1"/>
        <v>0.6435101944318341</v>
      </c>
      <c r="AC58">
        <f t="shared" si="2"/>
        <v>316342.7317044423</v>
      </c>
      <c r="AD58">
        <f t="shared" si="3"/>
        <v>0.64522841990882529</v>
      </c>
      <c r="AE58">
        <f t="shared" si="4"/>
        <v>0.51892836923820185</v>
      </c>
      <c r="AF58">
        <f t="shared" si="5"/>
        <v>3.0925651018577448E-4</v>
      </c>
      <c r="AG58">
        <f t="shared" si="6"/>
        <v>4.9725208701935711E-2</v>
      </c>
      <c r="AH58" t="str">
        <f t="shared" si="7"/>
        <v/>
      </c>
    </row>
    <row r="59" spans="16:34" x14ac:dyDescent="0.2">
      <c r="P59">
        <f t="shared" si="8"/>
        <v>56</v>
      </c>
      <c r="Q59">
        <f>Regression!C57</f>
        <v>22000</v>
      </c>
      <c r="R59">
        <f>Regression!D57</f>
        <v>12</v>
      </c>
      <c r="S59">
        <f>Regression!E57</f>
        <v>2</v>
      </c>
      <c r="T59">
        <f>Regression!F57</f>
        <v>3</v>
      </c>
      <c r="U59">
        <f>Regression!G57</f>
        <v>0</v>
      </c>
      <c r="V59">
        <f>Regression!H57</f>
        <v>0</v>
      </c>
      <c r="W59">
        <f>Regression!I57</f>
        <v>0</v>
      </c>
      <c r="X59">
        <f>Regression!B57</f>
        <v>736.029</v>
      </c>
      <c r="Y59">
        <v>567.85560049993569</v>
      </c>
      <c r="Z59">
        <f t="shared" si="0"/>
        <v>168.17339950006431</v>
      </c>
      <c r="AA59">
        <v>7.855482058709954E-3</v>
      </c>
      <c r="AB59">
        <f t="shared" si="1"/>
        <v>0.2990929506566507</v>
      </c>
      <c r="AC59">
        <f t="shared" si="2"/>
        <v>316446.8623735907</v>
      </c>
      <c r="AD59">
        <f t="shared" si="3"/>
        <v>0.30013693121034329</v>
      </c>
      <c r="AE59">
        <f t="shared" si="4"/>
        <v>0.76413559210923487</v>
      </c>
      <c r="AF59">
        <f t="shared" si="5"/>
        <v>8.9237076611882351E-5</v>
      </c>
      <c r="AG59">
        <f t="shared" si="6"/>
        <v>2.670658695971238E-2</v>
      </c>
      <c r="AH59" t="str">
        <f t="shared" si="7"/>
        <v/>
      </c>
    </row>
    <row r="60" spans="16:34" x14ac:dyDescent="0.2">
      <c r="P60">
        <f t="shared" si="8"/>
        <v>57</v>
      </c>
      <c r="Q60">
        <f>Regression!C58</f>
        <v>57600</v>
      </c>
      <c r="R60">
        <f>Regression!D58</f>
        <v>6</v>
      </c>
      <c r="S60">
        <f>Regression!E58</f>
        <v>0</v>
      </c>
      <c r="T60">
        <f>Regression!F58</f>
        <v>2</v>
      </c>
      <c r="U60">
        <f>Regression!G58</f>
        <v>1</v>
      </c>
      <c r="V60">
        <f>Regression!H58</f>
        <v>1</v>
      </c>
      <c r="W60">
        <f>Regression!I58</f>
        <v>0</v>
      </c>
      <c r="X60">
        <f>Regression!B58</f>
        <v>1005.577</v>
      </c>
      <c r="Y60">
        <v>847.9989982920456</v>
      </c>
      <c r="Z60">
        <f t="shared" si="0"/>
        <v>157.5780017079544</v>
      </c>
      <c r="AA60">
        <v>7.1964606331943442E-3</v>
      </c>
      <c r="AB60">
        <f t="shared" si="1"/>
        <v>0.28024925243538767</v>
      </c>
      <c r="AC60">
        <f t="shared" si="2"/>
        <v>316450.38952439121</v>
      </c>
      <c r="AD60">
        <f t="shared" si="3"/>
        <v>0.28113253784467912</v>
      </c>
      <c r="AE60">
        <f t="shared" si="4"/>
        <v>0.77866737214335024</v>
      </c>
      <c r="AF60">
        <f t="shared" si="5"/>
        <v>7.167888797554005E-5</v>
      </c>
      <c r="AG60">
        <f t="shared" si="6"/>
        <v>2.3935303114178987E-2</v>
      </c>
      <c r="AH60" t="str">
        <f t="shared" si="7"/>
        <v/>
      </c>
    </row>
    <row r="61" spans="16:34" x14ac:dyDescent="0.2">
      <c r="P61">
        <f t="shared" si="8"/>
        <v>58</v>
      </c>
      <c r="Q61">
        <f>Regression!C59</f>
        <v>65300</v>
      </c>
      <c r="R61">
        <f>Regression!D59</f>
        <v>18</v>
      </c>
      <c r="S61">
        <f>Regression!E59</f>
        <v>3</v>
      </c>
      <c r="T61">
        <f>Regression!F59</f>
        <v>3</v>
      </c>
      <c r="U61">
        <f>Regression!G59</f>
        <v>1</v>
      </c>
      <c r="V61">
        <f>Regression!H59</f>
        <v>0</v>
      </c>
      <c r="W61">
        <f>Regression!I59</f>
        <v>0</v>
      </c>
      <c r="X61">
        <f>Regression!B59</f>
        <v>1443.44</v>
      </c>
      <c r="Y61">
        <v>1708.7065249740986</v>
      </c>
      <c r="Z61">
        <f t="shared" si="0"/>
        <v>-265.2665249740985</v>
      </c>
      <c r="AA61">
        <v>8.3128700512652906E-3</v>
      </c>
      <c r="AB61">
        <f t="shared" si="1"/>
        <v>-0.47177108806026669</v>
      </c>
      <c r="AC61">
        <f t="shared" si="2"/>
        <v>316404.02689796302</v>
      </c>
      <c r="AD61">
        <f t="shared" si="3"/>
        <v>-0.47355901495656388</v>
      </c>
      <c r="AE61">
        <f t="shared" si="4"/>
        <v>0.63591860414938262</v>
      </c>
      <c r="AF61">
        <f t="shared" si="5"/>
        <v>2.3516587144536337E-4</v>
      </c>
      <c r="AG61">
        <f t="shared" si="6"/>
        <v>-4.3357303628464697E-2</v>
      </c>
      <c r="AH61" t="str">
        <f t="shared" si="7"/>
        <v/>
      </c>
    </row>
    <row r="62" spans="16:34" x14ac:dyDescent="0.2">
      <c r="P62">
        <f t="shared" si="8"/>
        <v>59</v>
      </c>
      <c r="Q62">
        <f>Regression!C60</f>
        <v>63300</v>
      </c>
      <c r="R62">
        <f>Regression!D60</f>
        <v>24</v>
      </c>
      <c r="S62">
        <f>Regression!E60</f>
        <v>2</v>
      </c>
      <c r="T62">
        <f>Regression!F60</f>
        <v>2</v>
      </c>
      <c r="U62">
        <f>Regression!G60</f>
        <v>0</v>
      </c>
      <c r="V62">
        <f>Regression!H60</f>
        <v>2</v>
      </c>
      <c r="W62">
        <f>Regression!I60</f>
        <v>1</v>
      </c>
      <c r="X62">
        <f>Regression!B60</f>
        <v>678.88900000000001</v>
      </c>
      <c r="Y62">
        <v>1590.9255502297151</v>
      </c>
      <c r="Z62">
        <f t="shared" si="0"/>
        <v>-912.03655022971509</v>
      </c>
      <c r="AA62">
        <v>6.7683138909621077E-3</v>
      </c>
      <c r="AB62">
        <f t="shared" si="1"/>
        <v>-1.6220383468838293</v>
      </c>
      <c r="AC62">
        <f t="shared" si="2"/>
        <v>315630.54272957885</v>
      </c>
      <c r="AD62">
        <f t="shared" si="3"/>
        <v>-1.6289113490895601</v>
      </c>
      <c r="AE62">
        <f t="shared" si="4"/>
        <v>0.10364928567273231</v>
      </c>
      <c r="AF62">
        <f t="shared" si="5"/>
        <v>2.2563767033598921E-3</v>
      </c>
      <c r="AG62">
        <f t="shared" si="6"/>
        <v>-0.13446597708191355</v>
      </c>
      <c r="AH62" t="str">
        <f t="shared" si="7"/>
        <v/>
      </c>
    </row>
    <row r="63" spans="16:34" x14ac:dyDescent="0.2">
      <c r="P63">
        <f t="shared" si="8"/>
        <v>60</v>
      </c>
      <c r="Q63">
        <f>Regression!C61</f>
        <v>38200</v>
      </c>
      <c r="R63">
        <f>Regression!D61</f>
        <v>6</v>
      </c>
      <c r="S63">
        <f>Regression!E61</f>
        <v>2</v>
      </c>
      <c r="T63">
        <f>Regression!F61</f>
        <v>3</v>
      </c>
      <c r="U63">
        <f>Regression!G61</f>
        <v>0</v>
      </c>
      <c r="V63">
        <f>Regression!H61</f>
        <v>0</v>
      </c>
      <c r="W63">
        <f>Regression!I61</f>
        <v>1</v>
      </c>
      <c r="X63">
        <f>Regression!B61</f>
        <v>526.34299999999996</v>
      </c>
      <c r="Y63">
        <v>596.51141904680117</v>
      </c>
      <c r="Z63">
        <f t="shared" si="0"/>
        <v>-70.168419046801205</v>
      </c>
      <c r="AA63">
        <v>1.1238504847125928E-2</v>
      </c>
      <c r="AB63">
        <f t="shared" si="1"/>
        <v>-0.12479309782646142</v>
      </c>
      <c r="AC63">
        <f t="shared" si="2"/>
        <v>316470.60268889403</v>
      </c>
      <c r="AD63">
        <f t="shared" si="3"/>
        <v>-0.12543803201190215</v>
      </c>
      <c r="AE63">
        <f t="shared" si="4"/>
        <v>0.90020219660445966</v>
      </c>
      <c r="AF63">
        <f t="shared" si="5"/>
        <v>2.237775889970296E-5</v>
      </c>
      <c r="AG63">
        <f t="shared" si="6"/>
        <v>-1.3373273532505349E-2</v>
      </c>
      <c r="AH63" t="str">
        <f t="shared" si="7"/>
        <v/>
      </c>
    </row>
    <row r="64" spans="16:34" x14ac:dyDescent="0.2">
      <c r="P64">
        <f t="shared" si="8"/>
        <v>61</v>
      </c>
      <c r="Q64">
        <f>Regression!C62</f>
        <v>11000</v>
      </c>
      <c r="R64">
        <f>Regression!D62</f>
        <v>18</v>
      </c>
      <c r="S64">
        <f>Regression!E62</f>
        <v>0</v>
      </c>
      <c r="T64">
        <f>Regression!F62</f>
        <v>1</v>
      </c>
      <c r="U64">
        <f>Regression!G62</f>
        <v>0</v>
      </c>
      <c r="V64">
        <f>Regression!H62</f>
        <v>2</v>
      </c>
      <c r="W64">
        <f>Regression!I62</f>
        <v>0</v>
      </c>
      <c r="X64">
        <f>Regression!B62</f>
        <v>393.488</v>
      </c>
      <c r="Y64">
        <v>271.48141913065734</v>
      </c>
      <c r="Z64">
        <f t="shared" si="0"/>
        <v>122.00658086934266</v>
      </c>
      <c r="AA64">
        <v>6.070223042804153E-3</v>
      </c>
      <c r="AB64">
        <f t="shared" si="1"/>
        <v>0.21698620816502559</v>
      </c>
      <c r="AC64">
        <f t="shared" si="2"/>
        <v>316460.51495264895</v>
      </c>
      <c r="AD64">
        <f t="shared" si="3"/>
        <v>0.21754326405331834</v>
      </c>
      <c r="AE64">
        <f t="shared" si="4"/>
        <v>0.82782973088660838</v>
      </c>
      <c r="AF64">
        <f t="shared" si="5"/>
        <v>3.6163255492630198E-5</v>
      </c>
      <c r="AG64">
        <f t="shared" si="6"/>
        <v>1.7000829586460719E-2</v>
      </c>
      <c r="AH64" t="str">
        <f t="shared" si="7"/>
        <v/>
      </c>
    </row>
    <row r="65" spans="16:34" x14ac:dyDescent="0.2">
      <c r="P65">
        <f t="shared" si="8"/>
        <v>62</v>
      </c>
      <c r="Q65">
        <f>Regression!C63</f>
        <v>24000</v>
      </c>
      <c r="R65">
        <f>Regression!D63</f>
        <v>6</v>
      </c>
      <c r="S65">
        <f>Regression!E63</f>
        <v>1</v>
      </c>
      <c r="T65">
        <f>Regression!F63</f>
        <v>3</v>
      </c>
      <c r="U65">
        <f>Regression!G63</f>
        <v>0</v>
      </c>
      <c r="V65">
        <f>Regression!H63</f>
        <v>1</v>
      </c>
      <c r="W65">
        <f>Regression!I63</f>
        <v>0</v>
      </c>
      <c r="X65">
        <f>Regression!B63</f>
        <v>356.89699999999999</v>
      </c>
      <c r="Y65">
        <v>140.56039884076046</v>
      </c>
      <c r="Z65">
        <f t="shared" si="0"/>
        <v>216.33660115923954</v>
      </c>
      <c r="AA65">
        <v>8.9259560273802219E-3</v>
      </c>
      <c r="AB65">
        <f t="shared" si="1"/>
        <v>0.38475021952400512</v>
      </c>
      <c r="AC65">
        <f t="shared" si="2"/>
        <v>316427.97557911696</v>
      </c>
      <c r="AD65">
        <f t="shared" si="3"/>
        <v>0.3863131705731529</v>
      </c>
      <c r="AE65">
        <f t="shared" si="4"/>
        <v>0.69934758925774154</v>
      </c>
      <c r="AF65">
        <f t="shared" si="5"/>
        <v>1.6815520089323005E-4</v>
      </c>
      <c r="AG65">
        <f t="shared" si="6"/>
        <v>3.6661804331519859E-2</v>
      </c>
      <c r="AH65" t="str">
        <f t="shared" si="7"/>
        <v/>
      </c>
    </row>
    <row r="66" spans="16:34" x14ac:dyDescent="0.2">
      <c r="P66">
        <f t="shared" si="8"/>
        <v>63</v>
      </c>
      <c r="Q66">
        <f>Regression!C64</f>
        <v>47600</v>
      </c>
      <c r="R66">
        <f>Regression!D64</f>
        <v>12</v>
      </c>
      <c r="S66">
        <f>Regression!E64</f>
        <v>2</v>
      </c>
      <c r="T66">
        <f>Regression!F64</f>
        <v>2</v>
      </c>
      <c r="U66">
        <f>Regression!G64</f>
        <v>0</v>
      </c>
      <c r="V66">
        <f>Regression!H64</f>
        <v>1</v>
      </c>
      <c r="W66">
        <f>Regression!I64</f>
        <v>0</v>
      </c>
      <c r="X66">
        <f>Regression!B64</f>
        <v>800.60500000000002</v>
      </c>
      <c r="Y66">
        <v>906.93412402548233</v>
      </c>
      <c r="Z66">
        <f t="shared" si="0"/>
        <v>-106.32912402548232</v>
      </c>
      <c r="AA66">
        <v>4.1396458074218134E-3</v>
      </c>
      <c r="AB66">
        <f t="shared" si="1"/>
        <v>-0.18910417188484266</v>
      </c>
      <c r="AC66">
        <f t="shared" si="2"/>
        <v>316464.17149861797</v>
      </c>
      <c r="AD66">
        <f t="shared" si="3"/>
        <v>-0.18940469501061269</v>
      </c>
      <c r="AE66">
        <f t="shared" si="4"/>
        <v>0.84981439036634232</v>
      </c>
      <c r="AF66">
        <f t="shared" si="5"/>
        <v>1.8658577499454592E-5</v>
      </c>
      <c r="AG66">
        <f t="shared" si="6"/>
        <v>-1.2211615194728966E-2</v>
      </c>
      <c r="AH66" t="str">
        <f t="shared" si="7"/>
        <v/>
      </c>
    </row>
    <row r="67" spans="16:34" x14ac:dyDescent="0.2">
      <c r="P67">
        <f t="shared" si="8"/>
        <v>64</v>
      </c>
      <c r="Q67">
        <f>Regression!C65</f>
        <v>87000</v>
      </c>
      <c r="R67">
        <f>Regression!D65</f>
        <v>24</v>
      </c>
      <c r="S67">
        <f>Regression!E65</f>
        <v>3</v>
      </c>
      <c r="T67">
        <f>Regression!F65</f>
        <v>2</v>
      </c>
      <c r="U67">
        <f>Regression!G65</f>
        <v>1</v>
      </c>
      <c r="V67">
        <f>Regression!H65</f>
        <v>0</v>
      </c>
      <c r="W67">
        <f>Regression!I65</f>
        <v>1</v>
      </c>
      <c r="X67">
        <f>Regression!B65</f>
        <v>1594.4590000000001</v>
      </c>
      <c r="Y67">
        <v>2440.876523392998</v>
      </c>
      <c r="Z67">
        <f t="shared" si="0"/>
        <v>-846.41752339299796</v>
      </c>
      <c r="AA67">
        <v>5.5562619100087236E-3</v>
      </c>
      <c r="AB67">
        <f t="shared" si="1"/>
        <v>-1.5053362500352478</v>
      </c>
      <c r="AC67">
        <f t="shared" si="2"/>
        <v>315748.65927143669</v>
      </c>
      <c r="AD67">
        <f t="shared" si="3"/>
        <v>-1.5105106084987598</v>
      </c>
      <c r="AE67">
        <f t="shared" si="4"/>
        <v>0.13123163830783802</v>
      </c>
      <c r="AF67">
        <f t="shared" si="5"/>
        <v>1.5914731921793936E-3</v>
      </c>
      <c r="AG67">
        <f t="shared" si="6"/>
        <v>-0.11290808087033014</v>
      </c>
      <c r="AH67" t="str">
        <f t="shared" si="7"/>
        <v/>
      </c>
    </row>
    <row r="68" spans="16:34" x14ac:dyDescent="0.2">
      <c r="P68">
        <f t="shared" si="8"/>
        <v>65</v>
      </c>
      <c r="Q68">
        <f>Regression!C66</f>
        <v>117700</v>
      </c>
      <c r="R68">
        <f>Regression!D66</f>
        <v>12</v>
      </c>
      <c r="S68">
        <f>Regression!E66</f>
        <v>3</v>
      </c>
      <c r="T68">
        <f>Regression!F66</f>
        <v>2</v>
      </c>
      <c r="U68">
        <f>Regression!G66</f>
        <v>1</v>
      </c>
      <c r="V68">
        <f>Regression!H66</f>
        <v>1</v>
      </c>
      <c r="W68">
        <f>Regression!I66</f>
        <v>1</v>
      </c>
      <c r="X68">
        <f>Regression!B66</f>
        <v>2103.8409999999999</v>
      </c>
      <c r="Y68">
        <v>2303.3828850059658</v>
      </c>
      <c r="Z68">
        <f t="shared" si="0"/>
        <v>-199.54188500596592</v>
      </c>
      <c r="AA68">
        <v>7.3328839590662033E-3</v>
      </c>
      <c r="AB68">
        <f t="shared" si="1"/>
        <v>-0.35488116041801016</v>
      </c>
      <c r="AC68">
        <f t="shared" si="2"/>
        <v>316435.15210976586</v>
      </c>
      <c r="AD68">
        <f t="shared" si="3"/>
        <v>-0.35603270320701924</v>
      </c>
      <c r="AE68">
        <f t="shared" si="4"/>
        <v>0.72189177543425687</v>
      </c>
      <c r="AF68">
        <f t="shared" si="5"/>
        <v>1.1715031049507849E-4</v>
      </c>
      <c r="AG68">
        <f t="shared" si="6"/>
        <v>-3.0600285628846525E-2</v>
      </c>
      <c r="AH68" t="str">
        <f t="shared" si="7"/>
        <v/>
      </c>
    </row>
    <row r="69" spans="16:34" x14ac:dyDescent="0.2">
      <c r="P69">
        <f t="shared" si="8"/>
        <v>66</v>
      </c>
      <c r="Q69">
        <f>Regression!C67</f>
        <v>30100</v>
      </c>
      <c r="R69">
        <f>Regression!D67</f>
        <v>12</v>
      </c>
      <c r="S69">
        <f>Regression!E67</f>
        <v>2</v>
      </c>
      <c r="T69">
        <f>Regression!F67</f>
        <v>1</v>
      </c>
      <c r="U69">
        <f>Regression!G67</f>
        <v>0</v>
      </c>
      <c r="V69">
        <f>Regression!H67</f>
        <v>0</v>
      </c>
      <c r="W69">
        <f>Regression!I67</f>
        <v>1</v>
      </c>
      <c r="X69">
        <f>Regression!B67</f>
        <v>530.26199999999994</v>
      </c>
      <c r="Y69">
        <v>718.13023878436275</v>
      </c>
      <c r="Z69">
        <f t="shared" ref="Z69:Z132" si="13">X69-Y69</f>
        <v>-187.8682387843628</v>
      </c>
      <c r="AA69">
        <v>1.0739950943557524E-2</v>
      </c>
      <c r="AB69">
        <f t="shared" ref="AB69:AB132" si="14">Z69/SQRT($AJ$6)</f>
        <v>-0.33411981942282026</v>
      </c>
      <c r="AC69">
        <f t="shared" ref="AC69:AC132" si="15">($AJ$6-Z69^2/((1-AA69)*$AJ$5))*$AJ$5/($AJ$5-1)</f>
        <v>316439.62581561768</v>
      </c>
      <c r="AD69">
        <f t="shared" ref="AD69:AD132" si="16">Z69/SQRT(AC69*(1-AA69))</f>
        <v>-0.33577835531563521</v>
      </c>
      <c r="AE69">
        <f t="shared" ref="AE69:AE132" si="17">_xlfn.T.DIST.2T(ABS(AD69),$AJ$5)</f>
        <v>0.7371090161547782</v>
      </c>
      <c r="AF69">
        <f t="shared" ref="AF69:AF132" si="18">(Z69^2/$AJ$6)*(AA69/(1-AA69)^2)/($AJ$7+1)</f>
        <v>1.5314253984311248E-4</v>
      </c>
      <c r="AG69">
        <f t="shared" ref="AG69:AG132" si="19">AD69*SQRT(AA69/(1-AA69))</f>
        <v>-3.4986347955237668E-2</v>
      </c>
      <c r="AH69" t="str">
        <f t="shared" ref="AH69:AH132" si="20">IF(OR(AE69&lt;0.05,AF69&gt;=1,ABS(AG69)&gt;=1),"*","")</f>
        <v/>
      </c>
    </row>
    <row r="70" spans="16:34" x14ac:dyDescent="0.2">
      <c r="P70">
        <f t="shared" ref="P70:P133" si="21">P69+1</f>
        <v>67</v>
      </c>
      <c r="Q70">
        <f>Regression!C68</f>
        <v>12800</v>
      </c>
      <c r="R70">
        <f>Regression!D68</f>
        <v>12</v>
      </c>
      <c r="S70">
        <f>Regression!E68</f>
        <v>0</v>
      </c>
      <c r="T70">
        <f>Regression!F68</f>
        <v>3</v>
      </c>
      <c r="U70">
        <f>Regression!G68</f>
        <v>0</v>
      </c>
      <c r="V70">
        <f>Regression!H68</f>
        <v>0</v>
      </c>
      <c r="W70">
        <f>Regression!I68</f>
        <v>0</v>
      </c>
      <c r="X70">
        <f>Regression!B68</f>
        <v>230.249</v>
      </c>
      <c r="Y70">
        <v>435.87255681258119</v>
      </c>
      <c r="Z70">
        <f t="shared" si="13"/>
        <v>-205.6235568125812</v>
      </c>
      <c r="AA70">
        <v>9.9827298155548971E-3</v>
      </c>
      <c r="AB70">
        <f t="shared" si="14"/>
        <v>-0.36569728931219497</v>
      </c>
      <c r="AC70">
        <f t="shared" si="15"/>
        <v>316432.53224143368</v>
      </c>
      <c r="AD70">
        <f t="shared" si="16"/>
        <v>-0.36737611612377119</v>
      </c>
      <c r="AE70">
        <f t="shared" si="17"/>
        <v>0.713416844363294</v>
      </c>
      <c r="AF70">
        <f t="shared" si="18"/>
        <v>1.70261819879466E-4</v>
      </c>
      <c r="AG70">
        <f t="shared" si="19"/>
        <v>-3.6890470283877964E-2</v>
      </c>
      <c r="AH70" t="str">
        <f t="shared" si="20"/>
        <v/>
      </c>
    </row>
    <row r="71" spans="16:34" x14ac:dyDescent="0.2">
      <c r="P71">
        <f t="shared" si="21"/>
        <v>68</v>
      </c>
      <c r="Q71">
        <f>Regression!C69</f>
        <v>63200</v>
      </c>
      <c r="R71">
        <f>Regression!D69</f>
        <v>24</v>
      </c>
      <c r="S71">
        <f>Regression!E69</f>
        <v>3</v>
      </c>
      <c r="T71">
        <f>Regression!F69</f>
        <v>2</v>
      </c>
      <c r="U71">
        <f>Regression!G69</f>
        <v>1</v>
      </c>
      <c r="V71">
        <f>Regression!H69</f>
        <v>0</v>
      </c>
      <c r="W71">
        <f>Regression!I69</f>
        <v>0</v>
      </c>
      <c r="X71">
        <f>Regression!B69</f>
        <v>1932.4469999999999</v>
      </c>
      <c r="Y71">
        <v>1957.3456548298136</v>
      </c>
      <c r="Z71">
        <f t="shared" si="13"/>
        <v>-24.898654829813722</v>
      </c>
      <c r="AA71">
        <v>7.8181638399693366E-3</v>
      </c>
      <c r="AB71">
        <f t="shared" si="14"/>
        <v>-4.4281748258455142E-2</v>
      </c>
      <c r="AC71">
        <f t="shared" si="15"/>
        <v>316474.99697944132</v>
      </c>
      <c r="AD71">
        <f t="shared" si="16"/>
        <v>-4.4433502316056847E-2</v>
      </c>
      <c r="AE71">
        <f t="shared" si="17"/>
        <v>0.96456779938058756</v>
      </c>
      <c r="AF71">
        <f t="shared" si="18"/>
        <v>1.9466225650965483E-6</v>
      </c>
      <c r="AG71">
        <f t="shared" si="19"/>
        <v>-3.9442759723365087E-3</v>
      </c>
      <c r="AH71" t="str">
        <f t="shared" si="20"/>
        <v/>
      </c>
    </row>
    <row r="72" spans="16:34" x14ac:dyDescent="0.2">
      <c r="P72">
        <f t="shared" si="21"/>
        <v>69</v>
      </c>
      <c r="Q72">
        <f>Regression!C70</f>
        <v>41600</v>
      </c>
      <c r="R72">
        <f>Regression!D70</f>
        <v>24</v>
      </c>
      <c r="S72">
        <f>Regression!E70</f>
        <v>3</v>
      </c>
      <c r="T72">
        <f>Regression!F70</f>
        <v>1</v>
      </c>
      <c r="U72">
        <f>Regression!G70</f>
        <v>1</v>
      </c>
      <c r="V72">
        <f>Regression!H70</f>
        <v>0</v>
      </c>
      <c r="W72">
        <f>Regression!I70</f>
        <v>1</v>
      </c>
      <c r="X72">
        <f>Regression!B70</f>
        <v>1690.318</v>
      </c>
      <c r="Y72">
        <v>1470.3170144444184</v>
      </c>
      <c r="Z72">
        <f t="shared" si="13"/>
        <v>220.00098555558156</v>
      </c>
      <c r="AA72">
        <v>1.2789409926897281E-2</v>
      </c>
      <c r="AB72">
        <f t="shared" si="14"/>
        <v>0.39126725220991276</v>
      </c>
      <c r="AC72">
        <f t="shared" si="15"/>
        <v>316426.15476149408</v>
      </c>
      <c r="AD72">
        <f t="shared" si="16"/>
        <v>0.39362578230160877</v>
      </c>
      <c r="AE72">
        <f t="shared" si="17"/>
        <v>0.6939419305213621</v>
      </c>
      <c r="AF72">
        <f t="shared" si="18"/>
        <v>2.511238207724021E-4</v>
      </c>
      <c r="AG72">
        <f t="shared" si="19"/>
        <v>4.4802669115637433E-2</v>
      </c>
      <c r="AH72" t="str">
        <f t="shared" si="20"/>
        <v/>
      </c>
    </row>
    <row r="73" spans="16:34" x14ac:dyDescent="0.2">
      <c r="P73">
        <f t="shared" si="21"/>
        <v>70</v>
      </c>
      <c r="Q73">
        <f>Regression!C71</f>
        <v>75500</v>
      </c>
      <c r="R73">
        <f>Regression!D71</f>
        <v>18</v>
      </c>
      <c r="S73">
        <f>Regression!E71</f>
        <v>0</v>
      </c>
      <c r="T73">
        <f>Regression!F71</f>
        <v>2</v>
      </c>
      <c r="U73">
        <f>Regression!G71</f>
        <v>1</v>
      </c>
      <c r="V73">
        <f>Regression!H71</f>
        <v>0</v>
      </c>
      <c r="W73">
        <f>Regression!I71</f>
        <v>1</v>
      </c>
      <c r="X73">
        <f>Regression!B71</f>
        <v>2449.6579999999999</v>
      </c>
      <c r="Y73">
        <v>1999.9821887700436</v>
      </c>
      <c r="Z73">
        <f t="shared" si="13"/>
        <v>449.67581122995625</v>
      </c>
      <c r="AA73">
        <v>7.8169786422268139E-3</v>
      </c>
      <c r="AB73">
        <f t="shared" si="14"/>
        <v>0.79973923117156975</v>
      </c>
      <c r="AC73">
        <f t="shared" si="15"/>
        <v>316269.97516436398</v>
      </c>
      <c r="AD73">
        <f t="shared" si="16"/>
        <v>0.80273952863454379</v>
      </c>
      <c r="AE73">
        <f t="shared" si="17"/>
        <v>0.4223175778734517</v>
      </c>
      <c r="AF73">
        <f t="shared" si="18"/>
        <v>6.3483689402730689E-4</v>
      </c>
      <c r="AG73">
        <f t="shared" si="19"/>
        <v>7.1252189836402469E-2</v>
      </c>
      <c r="AH73" t="str">
        <f t="shared" si="20"/>
        <v/>
      </c>
    </row>
    <row r="74" spans="16:34" x14ac:dyDescent="0.2">
      <c r="P74">
        <f t="shared" si="21"/>
        <v>71</v>
      </c>
      <c r="Q74">
        <f>Regression!C72</f>
        <v>74900</v>
      </c>
      <c r="R74">
        <f>Regression!D72</f>
        <v>12</v>
      </c>
      <c r="S74">
        <f>Regression!E72</f>
        <v>3</v>
      </c>
      <c r="T74">
        <f>Regression!F72</f>
        <v>3</v>
      </c>
      <c r="U74">
        <f>Regression!G72</f>
        <v>0</v>
      </c>
      <c r="V74">
        <f>Regression!H72</f>
        <v>0</v>
      </c>
      <c r="W74">
        <f>Regression!I72</f>
        <v>1</v>
      </c>
      <c r="X74">
        <f>Regression!B72</f>
        <v>1473.961</v>
      </c>
      <c r="Y74">
        <v>1641.9137871338394</v>
      </c>
      <c r="Z74">
        <f t="shared" si="13"/>
        <v>-167.95278713383937</v>
      </c>
      <c r="AA74">
        <v>6.7006996542608617E-3</v>
      </c>
      <c r="AB74">
        <f t="shared" si="14"/>
        <v>-0.29870059607642746</v>
      </c>
      <c r="AC74">
        <f t="shared" si="15"/>
        <v>316446.97114692588</v>
      </c>
      <c r="AD74">
        <f t="shared" si="16"/>
        <v>-0.2995688683670526</v>
      </c>
      <c r="AE74">
        <f t="shared" si="17"/>
        <v>0.76456878777559811</v>
      </c>
      <c r="AF74">
        <f t="shared" si="18"/>
        <v>7.5742927079269331E-5</v>
      </c>
      <c r="AG74">
        <f t="shared" si="19"/>
        <v>-2.4604621585930634E-2</v>
      </c>
      <c r="AH74" t="str">
        <f t="shared" si="20"/>
        <v/>
      </c>
    </row>
    <row r="75" spans="16:34" x14ac:dyDescent="0.2">
      <c r="P75">
        <f t="shared" si="21"/>
        <v>72</v>
      </c>
      <c r="Q75">
        <f>Regression!C73</f>
        <v>72200</v>
      </c>
      <c r="R75">
        <f>Regression!D73</f>
        <v>18</v>
      </c>
      <c r="S75">
        <f>Regression!E73</f>
        <v>2</v>
      </c>
      <c r="T75">
        <f>Regression!F73</f>
        <v>2</v>
      </c>
      <c r="U75">
        <f>Regression!G73</f>
        <v>1</v>
      </c>
      <c r="V75">
        <f>Regression!H73</f>
        <v>3</v>
      </c>
      <c r="W75">
        <f>Regression!I73</f>
        <v>1</v>
      </c>
      <c r="X75">
        <f>Regression!B73</f>
        <v>1810.5640000000001</v>
      </c>
      <c r="Y75">
        <v>1233.0090421574123</v>
      </c>
      <c r="Z75">
        <f t="shared" si="13"/>
        <v>577.55495784258778</v>
      </c>
      <c r="AA75">
        <v>8.9239094611527833E-3</v>
      </c>
      <c r="AB75">
        <f t="shared" si="14"/>
        <v>1.0271696773748753</v>
      </c>
      <c r="AC75">
        <f t="shared" si="15"/>
        <v>316135.99753365386</v>
      </c>
      <c r="AD75">
        <f t="shared" si="16"/>
        <v>1.0318173861669397</v>
      </c>
      <c r="AE75">
        <f t="shared" si="17"/>
        <v>0.30240916264553019</v>
      </c>
      <c r="AF75">
        <f t="shared" si="18"/>
        <v>1.1982172042815152E-3</v>
      </c>
      <c r="AG75">
        <f t="shared" si="19"/>
        <v>9.7909970493665385E-2</v>
      </c>
      <c r="AH75" t="str">
        <f t="shared" si="20"/>
        <v/>
      </c>
    </row>
    <row r="76" spans="16:34" x14ac:dyDescent="0.2">
      <c r="P76">
        <f t="shared" si="21"/>
        <v>73</v>
      </c>
      <c r="Q76">
        <f>Regression!C74</f>
        <v>36500</v>
      </c>
      <c r="R76">
        <f>Regression!D74</f>
        <v>18</v>
      </c>
      <c r="S76">
        <f>Regression!E74</f>
        <v>0</v>
      </c>
      <c r="T76">
        <f>Regression!F74</f>
        <v>1</v>
      </c>
      <c r="U76">
        <f>Regression!G74</f>
        <v>0</v>
      </c>
      <c r="V76">
        <f>Regression!H74</f>
        <v>1</v>
      </c>
      <c r="W76">
        <f>Regression!I74</f>
        <v>1</v>
      </c>
      <c r="X76">
        <f>Regression!B74</f>
        <v>747.43499999999995</v>
      </c>
      <c r="Y76">
        <v>1001.8539444322032</v>
      </c>
      <c r="Z76">
        <f t="shared" si="13"/>
        <v>-254.41894443220326</v>
      </c>
      <c r="AA76">
        <v>8.89685601432956E-3</v>
      </c>
      <c r="AB76">
        <f t="shared" si="14"/>
        <v>-0.45247888797745939</v>
      </c>
      <c r="AC76">
        <f t="shared" si="15"/>
        <v>316409.72429991822</v>
      </c>
      <c r="AD76">
        <f t="shared" si="16"/>
        <v>-0.45432340268417859</v>
      </c>
      <c r="AE76">
        <f t="shared" si="17"/>
        <v>0.64969546415748891</v>
      </c>
      <c r="AF76">
        <f t="shared" si="18"/>
        <v>2.317957710682794E-4</v>
      </c>
      <c r="AG76">
        <f t="shared" si="19"/>
        <v>-4.304512392647019E-2</v>
      </c>
      <c r="AH76" t="str">
        <f t="shared" si="20"/>
        <v/>
      </c>
    </row>
    <row r="77" spans="16:34" x14ac:dyDescent="0.2">
      <c r="P77">
        <f t="shared" si="21"/>
        <v>74</v>
      </c>
      <c r="Q77">
        <f>Regression!C75</f>
        <v>73000</v>
      </c>
      <c r="R77">
        <f>Regression!D75</f>
        <v>6</v>
      </c>
      <c r="S77">
        <f>Regression!E75</f>
        <v>2</v>
      </c>
      <c r="T77">
        <f>Regression!F75</f>
        <v>2</v>
      </c>
      <c r="U77">
        <f>Regression!G75</f>
        <v>0</v>
      </c>
      <c r="V77">
        <f>Regression!H75</f>
        <v>1</v>
      </c>
      <c r="W77">
        <f>Regression!I75</f>
        <v>1</v>
      </c>
      <c r="X77">
        <f>Regression!B75</f>
        <v>489.92899999999997</v>
      </c>
      <c r="Y77">
        <v>1132.558486461686</v>
      </c>
      <c r="Z77">
        <f t="shared" si="13"/>
        <v>-642.62948646168604</v>
      </c>
      <c r="AA77">
        <v>5.6525601047997566E-3</v>
      </c>
      <c r="AB77">
        <f t="shared" si="14"/>
        <v>-1.142903395282322</v>
      </c>
      <c r="AC77">
        <f t="shared" si="15"/>
        <v>316056.53537329234</v>
      </c>
      <c r="AD77">
        <f t="shared" si="16"/>
        <v>-1.1463287413416787</v>
      </c>
      <c r="AE77">
        <f t="shared" si="17"/>
        <v>0.25193558824034845</v>
      </c>
      <c r="AF77">
        <f t="shared" si="18"/>
        <v>9.3346476166083288E-4</v>
      </c>
      <c r="AG77">
        <f t="shared" si="19"/>
        <v>-8.6429638381609483E-2</v>
      </c>
      <c r="AH77" t="str">
        <f t="shared" si="20"/>
        <v/>
      </c>
    </row>
    <row r="78" spans="16:34" x14ac:dyDescent="0.2">
      <c r="P78">
        <f t="shared" si="21"/>
        <v>75</v>
      </c>
      <c r="Q78">
        <f>Regression!C76</f>
        <v>15100</v>
      </c>
      <c r="R78">
        <f>Regression!D76</f>
        <v>6</v>
      </c>
      <c r="S78">
        <f>Regression!E76</f>
        <v>1</v>
      </c>
      <c r="T78">
        <f>Regression!F76</f>
        <v>3</v>
      </c>
      <c r="U78">
        <f>Regression!G76</f>
        <v>0</v>
      </c>
      <c r="V78">
        <f>Regression!H76</f>
        <v>0</v>
      </c>
      <c r="W78">
        <f>Regression!I76</f>
        <v>0</v>
      </c>
      <c r="X78">
        <f>Regression!B76</f>
        <v>348.45600000000002</v>
      </c>
      <c r="Y78">
        <v>160.46003761966671</v>
      </c>
      <c r="Z78">
        <f t="shared" si="13"/>
        <v>187.99596238033331</v>
      </c>
      <c r="AA78">
        <v>9.56683510911298E-3</v>
      </c>
      <c r="AB78">
        <f t="shared" si="14"/>
        <v>0.33434697322538864</v>
      </c>
      <c r="AC78">
        <f t="shared" si="15"/>
        <v>316439.61954706052</v>
      </c>
      <c r="AD78">
        <f t="shared" si="16"/>
        <v>0.33580758998582588</v>
      </c>
      <c r="AE78">
        <f t="shared" si="17"/>
        <v>0.73708697569411563</v>
      </c>
      <c r="AF78">
        <f t="shared" si="18"/>
        <v>1.3627705661669091E-4</v>
      </c>
      <c r="AG78">
        <f t="shared" si="19"/>
        <v>3.3003657009759171E-2</v>
      </c>
      <c r="AH78" t="str">
        <f t="shared" si="20"/>
        <v/>
      </c>
    </row>
    <row r="79" spans="16:34" x14ac:dyDescent="0.2">
      <c r="P79">
        <f t="shared" si="21"/>
        <v>76</v>
      </c>
      <c r="Q79">
        <f>Regression!C77</f>
        <v>19800</v>
      </c>
      <c r="R79">
        <f>Regression!D77</f>
        <v>24</v>
      </c>
      <c r="S79">
        <f>Regression!E77</f>
        <v>1</v>
      </c>
      <c r="T79">
        <f>Regression!F77</f>
        <v>1</v>
      </c>
      <c r="U79">
        <f>Regression!G77</f>
        <v>0</v>
      </c>
      <c r="V79">
        <f>Regression!H77</f>
        <v>1</v>
      </c>
      <c r="W79">
        <f>Regression!I77</f>
        <v>0</v>
      </c>
      <c r="X79">
        <f>Regression!B77</f>
        <v>990.52499999999998</v>
      </c>
      <c r="Y79">
        <v>930.00056361644715</v>
      </c>
      <c r="Z79">
        <f t="shared" si="13"/>
        <v>60.524436383552825</v>
      </c>
      <c r="AA79">
        <v>7.1906512870621277E-3</v>
      </c>
      <c r="AB79">
        <f t="shared" si="14"/>
        <v>0.10764147194860407</v>
      </c>
      <c r="AC79">
        <f t="shared" si="15"/>
        <v>316471.90423372382</v>
      </c>
      <c r="AD79">
        <f t="shared" si="16"/>
        <v>0.10797674833301141</v>
      </c>
      <c r="AE79">
        <f t="shared" si="17"/>
        <v>0.91403597112844925</v>
      </c>
      <c r="AF79">
        <f t="shared" si="18"/>
        <v>1.0565882599956598E-5</v>
      </c>
      <c r="AG79">
        <f t="shared" si="19"/>
        <v>9.1892788354548983E-3</v>
      </c>
      <c r="AH79" t="str">
        <f t="shared" si="20"/>
        <v/>
      </c>
    </row>
    <row r="80" spans="16:34" x14ac:dyDescent="0.2">
      <c r="P80">
        <f t="shared" si="21"/>
        <v>77</v>
      </c>
      <c r="Q80">
        <f>Regression!C78</f>
        <v>64000</v>
      </c>
      <c r="R80">
        <f>Regression!D78</f>
        <v>12</v>
      </c>
      <c r="S80">
        <f>Regression!E78</f>
        <v>1</v>
      </c>
      <c r="T80">
        <f>Regression!F78</f>
        <v>2</v>
      </c>
      <c r="U80">
        <f>Regression!G78</f>
        <v>1</v>
      </c>
      <c r="V80">
        <f>Regression!H78</f>
        <v>3</v>
      </c>
      <c r="W80">
        <f>Regression!I78</f>
        <v>0</v>
      </c>
      <c r="X80">
        <f>Regression!B78</f>
        <v>410.02300000000002</v>
      </c>
      <c r="Y80">
        <v>823.79915826940532</v>
      </c>
      <c r="Z80">
        <f t="shared" si="13"/>
        <v>-413.7761582694053</v>
      </c>
      <c r="AA80">
        <v>9.2050369864416608E-3</v>
      </c>
      <c r="AB80">
        <f t="shared" si="14"/>
        <v>-0.73589243278704375</v>
      </c>
      <c r="AC80">
        <f t="shared" si="15"/>
        <v>316301.2567938022</v>
      </c>
      <c r="AD80">
        <f t="shared" si="16"/>
        <v>-0.73913387927371332</v>
      </c>
      <c r="AE80">
        <f t="shared" si="17"/>
        <v>0.46000055893065284</v>
      </c>
      <c r="AF80">
        <f t="shared" si="18"/>
        <v>6.3474113620468628E-4</v>
      </c>
      <c r="AG80">
        <f t="shared" si="19"/>
        <v>-7.1243292669734712E-2</v>
      </c>
      <c r="AH80" t="str">
        <f t="shared" si="20"/>
        <v/>
      </c>
    </row>
    <row r="81" spans="16:34" x14ac:dyDescent="0.2">
      <c r="P81">
        <f t="shared" si="21"/>
        <v>78</v>
      </c>
      <c r="Q81">
        <f>Regression!C79</f>
        <v>79400</v>
      </c>
      <c r="R81">
        <f>Regression!D79</f>
        <v>6</v>
      </c>
      <c r="S81">
        <f>Regression!E79</f>
        <v>0</v>
      </c>
      <c r="T81">
        <f>Regression!F79</f>
        <v>1</v>
      </c>
      <c r="U81">
        <f>Regression!G79</f>
        <v>0</v>
      </c>
      <c r="V81">
        <f>Regression!H79</f>
        <v>0</v>
      </c>
      <c r="W81">
        <f>Regression!I79</f>
        <v>1</v>
      </c>
      <c r="X81">
        <f>Regression!B79</f>
        <v>1175.433</v>
      </c>
      <c r="Y81">
        <v>1546.448313676912</v>
      </c>
      <c r="Z81">
        <f t="shared" si="13"/>
        <v>-371.015313676912</v>
      </c>
      <c r="AA81">
        <v>1.4847440608697996E-2</v>
      </c>
      <c r="AB81">
        <f t="shared" si="14"/>
        <v>-0.6598431454457695</v>
      </c>
      <c r="AC81">
        <f t="shared" si="15"/>
        <v>316334.63156817714</v>
      </c>
      <c r="AD81">
        <f t="shared" si="16"/>
        <v>-0.66460976882669132</v>
      </c>
      <c r="AE81">
        <f t="shared" si="17"/>
        <v>0.50645457963746798</v>
      </c>
      <c r="AF81">
        <f t="shared" si="18"/>
        <v>8.3259931431548982E-4</v>
      </c>
      <c r="AG81">
        <f t="shared" si="19"/>
        <v>-8.1590721558984725E-2</v>
      </c>
      <c r="AH81" t="str">
        <f t="shared" si="20"/>
        <v/>
      </c>
    </row>
    <row r="82" spans="16:34" x14ac:dyDescent="0.2">
      <c r="P82">
        <f t="shared" si="21"/>
        <v>79</v>
      </c>
      <c r="Q82">
        <f>Regression!C80</f>
        <v>82000</v>
      </c>
      <c r="R82">
        <f>Regression!D80</f>
        <v>18</v>
      </c>
      <c r="S82">
        <f>Regression!E80</f>
        <v>3</v>
      </c>
      <c r="T82">
        <f>Regression!F80</f>
        <v>2</v>
      </c>
      <c r="U82">
        <f>Regression!G80</f>
        <v>0</v>
      </c>
      <c r="V82">
        <f>Regression!H80</f>
        <v>0</v>
      </c>
      <c r="W82">
        <f>Regression!I80</f>
        <v>1</v>
      </c>
      <c r="X82">
        <f>Regression!B80</f>
        <v>1799.7629999999999</v>
      </c>
      <c r="Y82">
        <v>2087.521460878892</v>
      </c>
      <c r="Z82">
        <f t="shared" si="13"/>
        <v>-287.75846087889204</v>
      </c>
      <c r="AA82">
        <v>6.1586630056075734E-3</v>
      </c>
      <c r="AB82">
        <f t="shared" si="14"/>
        <v>-0.51177253594526584</v>
      </c>
      <c r="AC82">
        <f t="shared" si="15"/>
        <v>316391.55274973507</v>
      </c>
      <c r="AD82">
        <f t="shared" si="16"/>
        <v>-0.51316512494924149</v>
      </c>
      <c r="AE82">
        <f t="shared" si="17"/>
        <v>0.60795007889800412</v>
      </c>
      <c r="AF82">
        <f t="shared" si="18"/>
        <v>2.0413444513703123E-4</v>
      </c>
      <c r="AG82">
        <f t="shared" si="19"/>
        <v>-4.0396322051746682E-2</v>
      </c>
      <c r="AH82" t="str">
        <f t="shared" si="20"/>
        <v/>
      </c>
    </row>
    <row r="83" spans="16:34" x14ac:dyDescent="0.2">
      <c r="P83">
        <f t="shared" si="21"/>
        <v>80</v>
      </c>
      <c r="Q83">
        <f>Regression!C81</f>
        <v>63500</v>
      </c>
      <c r="R83">
        <f>Regression!D81</f>
        <v>18</v>
      </c>
      <c r="S83">
        <f>Regression!E81</f>
        <v>2</v>
      </c>
      <c r="T83">
        <f>Regression!F81</f>
        <v>2</v>
      </c>
      <c r="U83">
        <f>Regression!G81</f>
        <v>0</v>
      </c>
      <c r="V83">
        <f>Regression!H81</f>
        <v>1</v>
      </c>
      <c r="W83">
        <f>Regression!I81</f>
        <v>1</v>
      </c>
      <c r="X83">
        <f>Regression!B81</f>
        <v>1023.379</v>
      </c>
      <c r="Y83">
        <v>1513.4908654001226</v>
      </c>
      <c r="Z83">
        <f t="shared" si="13"/>
        <v>-490.11186540012261</v>
      </c>
      <c r="AA83">
        <v>3.7122585352198142E-3</v>
      </c>
      <c r="AB83">
        <f t="shared" si="14"/>
        <v>-0.87165392630540151</v>
      </c>
      <c r="AC83">
        <f t="shared" si="15"/>
        <v>316232.33314946643</v>
      </c>
      <c r="AD83">
        <f t="shared" si="16"/>
        <v>-0.87317177179655892</v>
      </c>
      <c r="AE83">
        <f t="shared" si="17"/>
        <v>0.38278076915821224</v>
      </c>
      <c r="AF83">
        <f t="shared" si="18"/>
        <v>3.551949933533273E-4</v>
      </c>
      <c r="AG83">
        <f t="shared" si="19"/>
        <v>-5.3299900846947565E-2</v>
      </c>
      <c r="AH83" t="str">
        <f t="shared" si="20"/>
        <v/>
      </c>
    </row>
    <row r="84" spans="16:34" x14ac:dyDescent="0.2">
      <c r="P84">
        <f t="shared" si="21"/>
        <v>81</v>
      </c>
      <c r="Q84">
        <f>Regression!C82</f>
        <v>118000</v>
      </c>
      <c r="R84">
        <f>Regression!D82</f>
        <v>12</v>
      </c>
      <c r="S84">
        <f>Regression!E82</f>
        <v>1</v>
      </c>
      <c r="T84">
        <f>Regression!F82</f>
        <v>3</v>
      </c>
      <c r="U84">
        <f>Regression!G82</f>
        <v>0</v>
      </c>
      <c r="V84">
        <f>Regression!H82</f>
        <v>3</v>
      </c>
      <c r="W84">
        <f>Regression!I82</f>
        <v>1</v>
      </c>
      <c r="X84">
        <f>Regression!B82</f>
        <v>581.20500000000004</v>
      </c>
      <c r="Y84">
        <v>1998.3182101061848</v>
      </c>
      <c r="Z84">
        <f t="shared" si="13"/>
        <v>-1417.1132101061849</v>
      </c>
      <c r="AA84">
        <v>1.3672046963448011E-2</v>
      </c>
      <c r="AB84">
        <f t="shared" si="14"/>
        <v>-2.520306854027857</v>
      </c>
      <c r="AC84">
        <f t="shared" si="15"/>
        <v>314421.08986602264</v>
      </c>
      <c r="AD84">
        <f t="shared" si="16"/>
        <v>-2.5447085054288303</v>
      </c>
      <c r="AE84">
        <f t="shared" si="17"/>
        <v>1.1087450700596859E-2</v>
      </c>
      <c r="AF84">
        <f t="shared" si="18"/>
        <v>1.1158548686933317E-2</v>
      </c>
      <c r="AG84">
        <f t="shared" si="19"/>
        <v>-0.29960160902932548</v>
      </c>
      <c r="AH84" t="str">
        <f t="shared" si="20"/>
        <v>*</v>
      </c>
    </row>
    <row r="85" spans="16:34" x14ac:dyDescent="0.2">
      <c r="P85">
        <f t="shared" si="21"/>
        <v>82</v>
      </c>
      <c r="Q85">
        <f>Regression!C83</f>
        <v>13300</v>
      </c>
      <c r="R85">
        <f>Regression!D83</f>
        <v>6</v>
      </c>
      <c r="S85">
        <f>Regression!E83</f>
        <v>0</v>
      </c>
      <c r="T85">
        <f>Regression!F83</f>
        <v>1</v>
      </c>
      <c r="U85">
        <f>Regression!G83</f>
        <v>0</v>
      </c>
      <c r="V85">
        <f>Regression!H83</f>
        <v>1</v>
      </c>
      <c r="W85">
        <f>Regression!I83</f>
        <v>0</v>
      </c>
      <c r="X85">
        <f>Regression!B83</f>
        <v>235.80799999999999</v>
      </c>
      <c r="Y85">
        <v>-53.154959658017162</v>
      </c>
      <c r="Z85">
        <f t="shared" si="13"/>
        <v>288.96295965801716</v>
      </c>
      <c r="AA85">
        <v>5.5152308424255706E-3</v>
      </c>
      <c r="AB85">
        <f t="shared" si="14"/>
        <v>0.51391471238328645</v>
      </c>
      <c r="AC85">
        <f t="shared" si="15"/>
        <v>316390.90228971705</v>
      </c>
      <c r="AD85">
        <f t="shared" si="16"/>
        <v>0.51514692911649573</v>
      </c>
      <c r="AE85">
        <f t="shared" si="17"/>
        <v>0.60656512021326292</v>
      </c>
      <c r="AF85">
        <f t="shared" si="18"/>
        <v>1.8410243691616954E-4</v>
      </c>
      <c r="AG85">
        <f t="shared" si="19"/>
        <v>3.8363117727317028E-2</v>
      </c>
      <c r="AH85" t="str">
        <f t="shared" si="20"/>
        <v/>
      </c>
    </row>
    <row r="86" spans="16:34" x14ac:dyDescent="0.2">
      <c r="P86">
        <f t="shared" si="21"/>
        <v>83</v>
      </c>
      <c r="Q86">
        <f>Regression!C84</f>
        <v>45100</v>
      </c>
      <c r="R86">
        <f>Regression!D84</f>
        <v>12</v>
      </c>
      <c r="S86">
        <f>Regression!E84</f>
        <v>2</v>
      </c>
      <c r="T86">
        <f>Regression!F84</f>
        <v>2</v>
      </c>
      <c r="U86">
        <f>Regression!G84</f>
        <v>1</v>
      </c>
      <c r="V86">
        <f>Regression!H84</f>
        <v>1</v>
      </c>
      <c r="W86">
        <f>Regression!I84</f>
        <v>0</v>
      </c>
      <c r="X86">
        <f>Regression!B84</f>
        <v>793.74</v>
      </c>
      <c r="Y86">
        <v>807.55509895684895</v>
      </c>
      <c r="Z86">
        <f t="shared" si="13"/>
        <v>-13.815098956848942</v>
      </c>
      <c r="AA86">
        <v>4.420373869470205E-3</v>
      </c>
      <c r="AB86">
        <f t="shared" si="14"/>
        <v>-2.4569870876731532E-2</v>
      </c>
      <c r="AC86">
        <f t="shared" si="15"/>
        <v>316475.43403661193</v>
      </c>
      <c r="AD86">
        <f t="shared" si="16"/>
        <v>-2.4611948506094671E-2</v>
      </c>
      <c r="AE86">
        <f t="shared" si="17"/>
        <v>0.98036943849625491</v>
      </c>
      <c r="AF86">
        <f t="shared" si="18"/>
        <v>3.3652920785647815E-7</v>
      </c>
      <c r="AG86">
        <f t="shared" si="19"/>
        <v>-1.6399760247009995E-3</v>
      </c>
      <c r="AH86" t="str">
        <f t="shared" si="20"/>
        <v/>
      </c>
    </row>
    <row r="87" spans="16:34" x14ac:dyDescent="0.2">
      <c r="P87">
        <f t="shared" si="21"/>
        <v>84</v>
      </c>
      <c r="Q87">
        <f>Regression!C85</f>
        <v>45900</v>
      </c>
      <c r="R87">
        <f>Regression!D85</f>
        <v>24</v>
      </c>
      <c r="S87">
        <f>Regression!E85</f>
        <v>2</v>
      </c>
      <c r="T87">
        <f>Regression!F85</f>
        <v>3</v>
      </c>
      <c r="U87">
        <f>Regression!G85</f>
        <v>1</v>
      </c>
      <c r="V87">
        <f>Regression!H85</f>
        <v>0</v>
      </c>
      <c r="W87">
        <f>Regression!I85</f>
        <v>1</v>
      </c>
      <c r="X87">
        <f>Regression!B85</f>
        <v>1645.453</v>
      </c>
      <c r="Y87">
        <v>1591.9962773960754</v>
      </c>
      <c r="Z87">
        <f t="shared" si="13"/>
        <v>53.456722603924618</v>
      </c>
      <c r="AA87">
        <v>1.1126343189544913E-2</v>
      </c>
      <c r="AB87">
        <f t="shared" si="14"/>
        <v>9.5071687577058084E-2</v>
      </c>
      <c r="AC87">
        <f t="shared" si="15"/>
        <v>316472.71146401606</v>
      </c>
      <c r="AD87">
        <f t="shared" si="16"/>
        <v>9.5557282615954781E-2</v>
      </c>
      <c r="AE87">
        <f t="shared" si="17"/>
        <v>0.92389149273038407</v>
      </c>
      <c r="AF87">
        <f t="shared" si="18"/>
        <v>1.2855330758433454E-5</v>
      </c>
      <c r="AG87">
        <f t="shared" si="19"/>
        <v>1.0136070278692663E-2</v>
      </c>
      <c r="AH87" t="str">
        <f t="shared" si="20"/>
        <v/>
      </c>
    </row>
    <row r="88" spans="16:34" x14ac:dyDescent="0.2">
      <c r="P88">
        <f t="shared" si="21"/>
        <v>85</v>
      </c>
      <c r="Q88">
        <f>Regression!C86</f>
        <v>43900</v>
      </c>
      <c r="R88">
        <f>Regression!D86</f>
        <v>6</v>
      </c>
      <c r="S88">
        <f>Regression!E86</f>
        <v>1</v>
      </c>
      <c r="T88">
        <f>Regression!F86</f>
        <v>2</v>
      </c>
      <c r="U88">
        <f>Regression!G86</f>
        <v>0</v>
      </c>
      <c r="V88">
        <f>Regression!H86</f>
        <v>2</v>
      </c>
      <c r="W88">
        <f>Regression!I86</f>
        <v>0</v>
      </c>
      <c r="X88">
        <f>Regression!B86</f>
        <v>357.50400000000002</v>
      </c>
      <c r="Y88">
        <v>357.60406365226055</v>
      </c>
      <c r="Z88">
        <f t="shared" si="13"/>
        <v>-0.10006365226053049</v>
      </c>
      <c r="AA88">
        <v>5.4828941765424615E-3</v>
      </c>
      <c r="AB88">
        <f t="shared" si="14"/>
        <v>-1.7796115852478594E-4</v>
      </c>
      <c r="AC88">
        <f t="shared" si="15"/>
        <v>316475.62747182499</v>
      </c>
      <c r="AD88">
        <f t="shared" si="16"/>
        <v>-1.7836107728521144E-4</v>
      </c>
      <c r="AE88">
        <f t="shared" si="17"/>
        <v>0.99985772431122211</v>
      </c>
      <c r="AF88">
        <f t="shared" si="18"/>
        <v>2.1945516698067899E-11</v>
      </c>
      <c r="AG88">
        <f t="shared" si="19"/>
        <v>-1.3243381502350596E-5</v>
      </c>
      <c r="AH88" t="str">
        <f t="shared" si="20"/>
        <v/>
      </c>
    </row>
    <row r="89" spans="16:34" x14ac:dyDescent="0.2">
      <c r="P89">
        <f t="shared" si="21"/>
        <v>86</v>
      </c>
      <c r="Q89">
        <f>Regression!C87</f>
        <v>110000</v>
      </c>
      <c r="R89">
        <f>Regression!D87</f>
        <v>24</v>
      </c>
      <c r="S89">
        <f>Regression!E87</f>
        <v>3</v>
      </c>
      <c r="T89">
        <f>Regression!F87</f>
        <v>3</v>
      </c>
      <c r="U89">
        <f>Regression!G87</f>
        <v>0</v>
      </c>
      <c r="V89">
        <f>Regression!H87</f>
        <v>0</v>
      </c>
      <c r="W89">
        <f>Regression!I87</f>
        <v>1</v>
      </c>
      <c r="X89">
        <f>Regression!B87</f>
        <v>5564.1270000000004</v>
      </c>
      <c r="Y89">
        <v>2977.7154114488503</v>
      </c>
      <c r="Z89">
        <f t="shared" si="13"/>
        <v>2586.4115885511501</v>
      </c>
      <c r="AA89">
        <v>9.1685698002395115E-3</v>
      </c>
      <c r="AB89">
        <f t="shared" si="14"/>
        <v>4.599880099539897</v>
      </c>
      <c r="AC89">
        <f t="shared" si="15"/>
        <v>309662.88699327293</v>
      </c>
      <c r="AD89">
        <f t="shared" si="16"/>
        <v>4.6693149775396581</v>
      </c>
      <c r="AE89">
        <f t="shared" si="17"/>
        <v>3.4373244004006945E-6</v>
      </c>
      <c r="AF89">
        <f t="shared" si="18"/>
        <v>2.4700462364719126E-2</v>
      </c>
      <c r="AG89">
        <f t="shared" si="19"/>
        <v>0.44916311151446042</v>
      </c>
      <c r="AH89" t="str">
        <f t="shared" si="20"/>
        <v>*</v>
      </c>
    </row>
    <row r="90" spans="16:34" x14ac:dyDescent="0.2">
      <c r="P90">
        <f t="shared" si="21"/>
        <v>87</v>
      </c>
      <c r="Q90">
        <f>Regression!C88</f>
        <v>63000</v>
      </c>
      <c r="R90">
        <f>Regression!D88</f>
        <v>24</v>
      </c>
      <c r="S90">
        <f>Regression!E88</f>
        <v>3</v>
      </c>
      <c r="T90">
        <f>Regression!F88</f>
        <v>2</v>
      </c>
      <c r="U90">
        <f>Regression!G88</f>
        <v>1</v>
      </c>
      <c r="V90">
        <f>Regression!H88</f>
        <v>0</v>
      </c>
      <c r="W90">
        <f>Regression!I88</f>
        <v>0</v>
      </c>
      <c r="X90">
        <f>Regression!B88</f>
        <v>1909.597</v>
      </c>
      <c r="Y90">
        <v>1953.0637299626537</v>
      </c>
      <c r="Z90">
        <f t="shared" si="13"/>
        <v>-43.466729962653744</v>
      </c>
      <c r="AA90">
        <v>7.805921563552312E-3</v>
      </c>
      <c r="AB90">
        <f t="shared" si="14"/>
        <v>-7.73046900316776E-2</v>
      </c>
      <c r="AC90">
        <f t="shared" si="15"/>
        <v>316473.70596754248</v>
      </c>
      <c r="AD90">
        <f t="shared" si="16"/>
        <v>-7.7569293753258925E-2</v>
      </c>
      <c r="AE90">
        <f t="shared" si="17"/>
        <v>0.93818631114490025</v>
      </c>
      <c r="AF90">
        <f t="shared" si="18"/>
        <v>5.9231484959384663E-6</v>
      </c>
      <c r="AG90">
        <f t="shared" si="19"/>
        <v>-6.8802404068977622E-3</v>
      </c>
      <c r="AH90" t="str">
        <f t="shared" si="20"/>
        <v/>
      </c>
    </row>
    <row r="91" spans="16:34" x14ac:dyDescent="0.2">
      <c r="P91">
        <f t="shared" si="21"/>
        <v>88</v>
      </c>
      <c r="Q91">
        <f>Regression!C89</f>
        <v>61800</v>
      </c>
      <c r="R91">
        <f>Regression!D89</f>
        <v>24</v>
      </c>
      <c r="S91">
        <f>Regression!E89</f>
        <v>3</v>
      </c>
      <c r="T91">
        <f>Regression!F89</f>
        <v>2</v>
      </c>
      <c r="U91">
        <f>Regression!G89</f>
        <v>1</v>
      </c>
      <c r="V91">
        <f>Regression!H89</f>
        <v>0</v>
      </c>
      <c r="W91">
        <f>Regression!I89</f>
        <v>0</v>
      </c>
      <c r="X91">
        <f>Regression!B89</f>
        <v>1155.684</v>
      </c>
      <c r="Y91">
        <v>1927.3721807596967</v>
      </c>
      <c r="Z91">
        <f t="shared" si="13"/>
        <v>-771.68818075969671</v>
      </c>
      <c r="AA91">
        <v>7.7368702797085357E-3</v>
      </c>
      <c r="AB91">
        <f t="shared" si="14"/>
        <v>-1.3724316429138501</v>
      </c>
      <c r="AC91">
        <f t="shared" si="15"/>
        <v>315870.0312162973</v>
      </c>
      <c r="AD91">
        <f t="shared" si="16"/>
        <v>-1.3783966527823681</v>
      </c>
      <c r="AE91">
        <f t="shared" si="17"/>
        <v>0.16839163708168117</v>
      </c>
      <c r="AF91">
        <f t="shared" si="18"/>
        <v>1.8501334923578621E-3</v>
      </c>
      <c r="AG91">
        <f t="shared" si="19"/>
        <v>-0.1217148141719139</v>
      </c>
      <c r="AH91" t="str">
        <f t="shared" si="20"/>
        <v/>
      </c>
    </row>
    <row r="92" spans="16:34" x14ac:dyDescent="0.2">
      <c r="P92">
        <f t="shared" si="21"/>
        <v>89</v>
      </c>
      <c r="Q92">
        <f>Regression!C90</f>
        <v>53300</v>
      </c>
      <c r="R92">
        <f>Regression!D90</f>
        <v>24</v>
      </c>
      <c r="S92">
        <f>Regression!E90</f>
        <v>2</v>
      </c>
      <c r="T92">
        <f>Regression!F90</f>
        <v>2</v>
      </c>
      <c r="U92">
        <f>Regression!G90</f>
        <v>0</v>
      </c>
      <c r="V92">
        <f>Regression!H90</f>
        <v>0</v>
      </c>
      <c r="W92">
        <f>Regression!I90</f>
        <v>1</v>
      </c>
      <c r="X92">
        <f>Regression!B90</f>
        <v>1597.8409999999999</v>
      </c>
      <c r="Y92">
        <v>1797.7198976067493</v>
      </c>
      <c r="Z92">
        <f t="shared" si="13"/>
        <v>-199.87889760674943</v>
      </c>
      <c r="AA92">
        <v>6.7029249806622474E-3</v>
      </c>
      <c r="AB92">
        <f t="shared" si="14"/>
        <v>-0.35548053043417477</v>
      </c>
      <c r="AC92">
        <f t="shared" si="15"/>
        <v>316435.04103070777</v>
      </c>
      <c r="AD92">
        <f t="shared" si="16"/>
        <v>-0.35652097230143803</v>
      </c>
      <c r="AE92">
        <f t="shared" si="17"/>
        <v>0.7215262642813931</v>
      </c>
      <c r="AF92">
        <f t="shared" si="18"/>
        <v>1.0731185388456808E-4</v>
      </c>
      <c r="AG92">
        <f t="shared" si="19"/>
        <v>-2.9287188560606033E-2</v>
      </c>
      <c r="AH92" t="str">
        <f t="shared" si="20"/>
        <v/>
      </c>
    </row>
    <row r="93" spans="16:34" x14ac:dyDescent="0.2">
      <c r="P93">
        <f t="shared" si="21"/>
        <v>90</v>
      </c>
      <c r="Q93">
        <f>Regression!C91</f>
        <v>42000</v>
      </c>
      <c r="R93">
        <f>Regression!D91</f>
        <v>6</v>
      </c>
      <c r="S93">
        <f>Regression!E91</f>
        <v>1</v>
      </c>
      <c r="T93">
        <f>Regression!F91</f>
        <v>1</v>
      </c>
      <c r="U93">
        <f>Regression!G91</f>
        <v>0</v>
      </c>
      <c r="V93">
        <f>Regression!H91</f>
        <v>3</v>
      </c>
      <c r="W93">
        <f>Regression!I91</f>
        <v>1</v>
      </c>
      <c r="X93">
        <f>Regression!B91</f>
        <v>105.176</v>
      </c>
      <c r="Y93">
        <v>81.899727314573738</v>
      </c>
      <c r="Z93">
        <f t="shared" si="13"/>
        <v>23.276272685426264</v>
      </c>
      <c r="AA93">
        <v>1.0720050006645941E-2</v>
      </c>
      <c r="AB93">
        <f t="shared" si="14"/>
        <v>4.1396374804032444E-2</v>
      </c>
      <c r="AC93">
        <f t="shared" si="15"/>
        <v>316475.07485255215</v>
      </c>
      <c r="AD93">
        <f t="shared" si="16"/>
        <v>4.1599113642113612E-2</v>
      </c>
      <c r="AE93">
        <f t="shared" si="17"/>
        <v>0.9668266507540908</v>
      </c>
      <c r="AF93">
        <f t="shared" si="18"/>
        <v>2.3463512711349032E-6</v>
      </c>
      <c r="AG93">
        <f t="shared" si="19"/>
        <v>4.3303487995765971E-3</v>
      </c>
      <c r="AH93" t="str">
        <f t="shared" si="20"/>
        <v/>
      </c>
    </row>
    <row r="94" spans="16:34" x14ac:dyDescent="0.2">
      <c r="P94">
        <f t="shared" si="21"/>
        <v>91</v>
      </c>
      <c r="Q94">
        <f>Regression!C92</f>
        <v>25900</v>
      </c>
      <c r="R94">
        <f>Regression!D92</f>
        <v>12</v>
      </c>
      <c r="S94">
        <f>Regression!E92</f>
        <v>0</v>
      </c>
      <c r="T94">
        <f>Regression!F92</f>
        <v>1</v>
      </c>
      <c r="U94">
        <f>Regression!G92</f>
        <v>0</v>
      </c>
      <c r="V94">
        <f>Regression!H92</f>
        <v>2</v>
      </c>
      <c r="W94">
        <f>Regression!I92</f>
        <v>0</v>
      </c>
      <c r="X94">
        <f>Regression!B92</f>
        <v>449.19499999999999</v>
      </c>
      <c r="Y94">
        <v>298.322916669785</v>
      </c>
      <c r="Z94">
        <f t="shared" si="13"/>
        <v>150.87208333021499</v>
      </c>
      <c r="AA94">
        <v>4.6936385200679609E-3</v>
      </c>
      <c r="AB94">
        <f t="shared" si="14"/>
        <v>0.26832291378478573</v>
      </c>
      <c r="AC94">
        <f t="shared" si="15"/>
        <v>316452.55005739961</v>
      </c>
      <c r="AD94">
        <f t="shared" si="16"/>
        <v>0.26882905017643094</v>
      </c>
      <c r="AE94">
        <f t="shared" si="17"/>
        <v>0.78811713532402616</v>
      </c>
      <c r="AF94">
        <f t="shared" si="18"/>
        <v>4.2640433916799693E-5</v>
      </c>
      <c r="AG94">
        <f t="shared" si="19"/>
        <v>1.846088969554846E-2</v>
      </c>
      <c r="AH94" t="str">
        <f t="shared" si="20"/>
        <v/>
      </c>
    </row>
    <row r="95" spans="16:34" x14ac:dyDescent="0.2">
      <c r="P95">
        <f t="shared" si="21"/>
        <v>92</v>
      </c>
      <c r="Q95">
        <f>Regression!C93</f>
        <v>20200</v>
      </c>
      <c r="R95">
        <f>Regression!D93</f>
        <v>24</v>
      </c>
      <c r="S95">
        <f>Regression!E93</f>
        <v>1</v>
      </c>
      <c r="T95">
        <f>Regression!F93</f>
        <v>1</v>
      </c>
      <c r="U95">
        <f>Regression!G93</f>
        <v>1</v>
      </c>
      <c r="V95">
        <f>Regression!H93</f>
        <v>1</v>
      </c>
      <c r="W95">
        <f>Regression!I93</f>
        <v>1</v>
      </c>
      <c r="X95">
        <f>Regression!B93</f>
        <v>499.66500000000002</v>
      </c>
      <c r="Y95">
        <v>866.69125849282796</v>
      </c>
      <c r="Z95">
        <f t="shared" si="13"/>
        <v>-367.02625849282794</v>
      </c>
      <c r="AA95">
        <v>1.3967314469599007E-2</v>
      </c>
      <c r="AB95">
        <f t="shared" si="14"/>
        <v>-0.65274869240571265</v>
      </c>
      <c r="AC95">
        <f t="shared" si="15"/>
        <v>316337.77032841108</v>
      </c>
      <c r="AD95">
        <f t="shared" si="16"/>
        <v>-0.65716731655850691</v>
      </c>
      <c r="AE95">
        <f t="shared" si="17"/>
        <v>0.51122577495675747</v>
      </c>
      <c r="AF95">
        <f t="shared" si="18"/>
        <v>7.6512487663730642E-4</v>
      </c>
      <c r="AG95">
        <f t="shared" si="19"/>
        <v>-7.8214406847387744E-2</v>
      </c>
      <c r="AH95" t="str">
        <f t="shared" si="20"/>
        <v/>
      </c>
    </row>
    <row r="96" spans="16:34" x14ac:dyDescent="0.2">
      <c r="P96">
        <f t="shared" si="21"/>
        <v>93</v>
      </c>
      <c r="Q96">
        <f>Regression!C94</f>
        <v>46600</v>
      </c>
      <c r="R96">
        <f>Regression!D94</f>
        <v>12</v>
      </c>
      <c r="S96">
        <f>Regression!E94</f>
        <v>0</v>
      </c>
      <c r="T96">
        <f>Regression!F94</f>
        <v>2</v>
      </c>
      <c r="U96">
        <f>Regression!G94</f>
        <v>0</v>
      </c>
      <c r="V96">
        <f>Regression!H94</f>
        <v>0</v>
      </c>
      <c r="W96">
        <f>Regression!I94</f>
        <v>0</v>
      </c>
      <c r="X96">
        <f>Regression!B94</f>
        <v>546.41800000000001</v>
      </c>
      <c r="Y96">
        <v>1160.9552952591735</v>
      </c>
      <c r="Z96">
        <f t="shared" si="13"/>
        <v>-614.53729525917345</v>
      </c>
      <c r="AA96">
        <v>6.7601299991819673E-3</v>
      </c>
      <c r="AB96">
        <f t="shared" si="14"/>
        <v>-1.0929420079157837</v>
      </c>
      <c r="AC96">
        <f t="shared" si="15"/>
        <v>316091.94789811492</v>
      </c>
      <c r="AD96">
        <f t="shared" si="16"/>
        <v>-1.0967672053226094</v>
      </c>
      <c r="AE96">
        <f t="shared" si="17"/>
        <v>0.27300933762635365</v>
      </c>
      <c r="AF96">
        <f t="shared" si="18"/>
        <v>1.0231775656219749E-3</v>
      </c>
      <c r="AG96">
        <f t="shared" si="19"/>
        <v>-9.0482565870554935E-2</v>
      </c>
      <c r="AH96" t="str">
        <f t="shared" si="20"/>
        <v/>
      </c>
    </row>
    <row r="97" spans="16:34" x14ac:dyDescent="0.2">
      <c r="P97">
        <f t="shared" si="21"/>
        <v>94</v>
      </c>
      <c r="Q97">
        <f>Regression!C95</f>
        <v>18700</v>
      </c>
      <c r="R97">
        <f>Regression!D95</f>
        <v>12</v>
      </c>
      <c r="S97">
        <f>Regression!E95</f>
        <v>1</v>
      </c>
      <c r="T97">
        <f>Regression!F95</f>
        <v>1</v>
      </c>
      <c r="U97">
        <f>Regression!G95</f>
        <v>1</v>
      </c>
      <c r="V97">
        <f>Regression!H95</f>
        <v>0</v>
      </c>
      <c r="W97">
        <f>Regression!I95</f>
        <v>0</v>
      </c>
      <c r="X97">
        <f>Regression!B95</f>
        <v>288.887</v>
      </c>
      <c r="Y97">
        <v>486.71649785692131</v>
      </c>
      <c r="Z97">
        <f t="shared" si="13"/>
        <v>-197.82949785692131</v>
      </c>
      <c r="AA97">
        <v>6.0969901266886709E-3</v>
      </c>
      <c r="AB97">
        <f t="shared" si="14"/>
        <v>-0.35183571490405369</v>
      </c>
      <c r="AC97">
        <f t="shared" si="15"/>
        <v>316435.89328531834</v>
      </c>
      <c r="AD97">
        <f t="shared" si="16"/>
        <v>-0.35275743490871714</v>
      </c>
      <c r="AE97">
        <f t="shared" si="17"/>
        <v>0.72434523420300101</v>
      </c>
      <c r="AF97">
        <f t="shared" si="18"/>
        <v>9.5503071328751374E-5</v>
      </c>
      <c r="AG97">
        <f t="shared" si="19"/>
        <v>-2.7628793401735179E-2</v>
      </c>
      <c r="AH97" t="str">
        <f t="shared" si="20"/>
        <v/>
      </c>
    </row>
    <row r="98" spans="16:34" x14ac:dyDescent="0.2">
      <c r="P98">
        <f t="shared" si="21"/>
        <v>95</v>
      </c>
      <c r="Q98">
        <f>Regression!C96</f>
        <v>45700</v>
      </c>
      <c r="R98">
        <f>Regression!D96</f>
        <v>18</v>
      </c>
      <c r="S98">
        <f>Regression!E96</f>
        <v>2</v>
      </c>
      <c r="T98">
        <f>Regression!F96</f>
        <v>3</v>
      </c>
      <c r="U98">
        <f>Regression!G96</f>
        <v>1</v>
      </c>
      <c r="V98">
        <f>Regression!H96</f>
        <v>0</v>
      </c>
      <c r="W98">
        <f>Regression!I96</f>
        <v>0</v>
      </c>
      <c r="X98">
        <f>Regression!B96</f>
        <v>724.17200000000003</v>
      </c>
      <c r="Y98">
        <v>1321.5706380934571</v>
      </c>
      <c r="Z98">
        <f t="shared" si="13"/>
        <v>-597.39863809345707</v>
      </c>
      <c r="AA98">
        <v>7.3586023917834682E-3</v>
      </c>
      <c r="AB98">
        <f t="shared" si="14"/>
        <v>-1.0624612567552241</v>
      </c>
      <c r="AC98">
        <f t="shared" si="15"/>
        <v>316112.83154169156</v>
      </c>
      <c r="AD98">
        <f t="shared" si="16"/>
        <v>-1.0664659013618969</v>
      </c>
      <c r="AE98">
        <f t="shared" si="17"/>
        <v>0.28647256550329447</v>
      </c>
      <c r="AF98">
        <f t="shared" si="18"/>
        <v>1.0537723239777864E-3</v>
      </c>
      <c r="AG98">
        <f t="shared" si="19"/>
        <v>-9.18223600793662E-2</v>
      </c>
      <c r="AH98" t="str">
        <f t="shared" si="20"/>
        <v/>
      </c>
    </row>
    <row r="99" spans="16:34" x14ac:dyDescent="0.2">
      <c r="P99">
        <f t="shared" si="21"/>
        <v>96</v>
      </c>
      <c r="Q99">
        <f>Regression!C97</f>
        <v>32600</v>
      </c>
      <c r="R99">
        <f>Regression!D97</f>
        <v>12</v>
      </c>
      <c r="S99">
        <f>Regression!E97</f>
        <v>1</v>
      </c>
      <c r="T99">
        <f>Regression!F97</f>
        <v>1</v>
      </c>
      <c r="U99">
        <f>Regression!G97</f>
        <v>0</v>
      </c>
      <c r="V99">
        <f>Regression!H97</f>
        <v>3</v>
      </c>
      <c r="W99">
        <f>Regression!I97</f>
        <v>0</v>
      </c>
      <c r="X99">
        <f>Regression!B97</f>
        <v>172.315</v>
      </c>
      <c r="Y99">
        <v>198.82935425113232</v>
      </c>
      <c r="Z99">
        <f t="shared" si="13"/>
        <v>-26.514354251132318</v>
      </c>
      <c r="AA99">
        <v>7.1915076580025628E-3</v>
      </c>
      <c r="AB99">
        <f t="shared" si="14"/>
        <v>-4.7155236626609566E-2</v>
      </c>
      <c r="AC99">
        <f t="shared" si="15"/>
        <v>316474.91294786561</v>
      </c>
      <c r="AD99">
        <f t="shared" si="16"/>
        <v>-4.7301908998448598E-2</v>
      </c>
      <c r="AE99">
        <f t="shared" si="17"/>
        <v>0.96228212750403086</v>
      </c>
      <c r="AF99">
        <f t="shared" si="18"/>
        <v>2.0279575057759908E-6</v>
      </c>
      <c r="AG99">
        <f t="shared" si="19"/>
        <v>-4.0258343412139458E-3</v>
      </c>
      <c r="AH99" t="str">
        <f t="shared" si="20"/>
        <v/>
      </c>
    </row>
    <row r="100" spans="16:34" x14ac:dyDescent="0.2">
      <c r="P100">
        <f t="shared" si="21"/>
        <v>97</v>
      </c>
      <c r="Q100">
        <f>Regression!C98</f>
        <v>96100</v>
      </c>
      <c r="R100">
        <f>Regression!D98</f>
        <v>6</v>
      </c>
      <c r="S100">
        <f>Regression!E98</f>
        <v>3</v>
      </c>
      <c r="T100">
        <f>Regression!F98</f>
        <v>2</v>
      </c>
      <c r="U100">
        <f>Regression!G98</f>
        <v>1</v>
      </c>
      <c r="V100">
        <f>Regression!H98</f>
        <v>0</v>
      </c>
      <c r="W100">
        <f>Regression!I98</f>
        <v>1</v>
      </c>
      <c r="X100">
        <f>Regression!B98</f>
        <v>1588.377</v>
      </c>
      <c r="Y100">
        <v>1759.2183896559845</v>
      </c>
      <c r="Z100">
        <f t="shared" si="13"/>
        <v>-170.84138965598459</v>
      </c>
      <c r="AA100">
        <v>8.4977737735625614E-3</v>
      </c>
      <c r="AB100">
        <f t="shared" si="14"/>
        <v>-0.3038379165693888</v>
      </c>
      <c r="AC100">
        <f t="shared" si="15"/>
        <v>316445.92321479879</v>
      </c>
      <c r="AD100">
        <f t="shared" si="16"/>
        <v>-0.30499765205865725</v>
      </c>
      <c r="AE100">
        <f t="shared" si="17"/>
        <v>0.76043191931457277</v>
      </c>
      <c r="AF100">
        <f t="shared" si="18"/>
        <v>9.9749730204213647E-5</v>
      </c>
      <c r="AG100">
        <f t="shared" si="19"/>
        <v>-2.8235938794060944E-2</v>
      </c>
      <c r="AH100" t="str">
        <f t="shared" si="20"/>
        <v/>
      </c>
    </row>
    <row r="101" spans="16:34" x14ac:dyDescent="0.2">
      <c r="P101">
        <f t="shared" si="21"/>
        <v>98</v>
      </c>
      <c r="Q101">
        <f>Regression!C99</f>
        <v>14400</v>
      </c>
      <c r="R101">
        <f>Regression!D99</f>
        <v>6</v>
      </c>
      <c r="S101">
        <f>Regression!E99</f>
        <v>1</v>
      </c>
      <c r="T101">
        <f>Regression!F99</f>
        <v>1</v>
      </c>
      <c r="U101">
        <f>Regression!G99</f>
        <v>0</v>
      </c>
      <c r="V101">
        <f>Regression!H99</f>
        <v>1</v>
      </c>
      <c r="W101">
        <f>Regression!I99</f>
        <v>0</v>
      </c>
      <c r="X101">
        <f>Regression!B99</f>
        <v>389.86399999999998</v>
      </c>
      <c r="Y101">
        <v>-62.097122989631487</v>
      </c>
      <c r="Z101">
        <f t="shared" si="13"/>
        <v>451.96112298963146</v>
      </c>
      <c r="AA101">
        <v>5.7127921419844827E-3</v>
      </c>
      <c r="AB101">
        <f t="shared" si="14"/>
        <v>0.80380361138510847</v>
      </c>
      <c r="AC101">
        <f t="shared" si="15"/>
        <v>316268.31920041644</v>
      </c>
      <c r="AD101">
        <f t="shared" si="16"/>
        <v>0.80596708843967402</v>
      </c>
      <c r="AE101">
        <f t="shared" si="17"/>
        <v>0.42045498379818003</v>
      </c>
      <c r="AF101">
        <f t="shared" si="18"/>
        <v>4.6669660104662974E-4</v>
      </c>
      <c r="AG101">
        <f t="shared" si="19"/>
        <v>6.1092175848689666E-2</v>
      </c>
      <c r="AH101" t="str">
        <f t="shared" si="20"/>
        <v/>
      </c>
    </row>
    <row r="102" spans="16:34" x14ac:dyDescent="0.2">
      <c r="P102">
        <f t="shared" si="21"/>
        <v>99</v>
      </c>
      <c r="Q102">
        <f>Regression!C100</f>
        <v>54200</v>
      </c>
      <c r="R102">
        <f>Regression!D100</f>
        <v>18</v>
      </c>
      <c r="S102">
        <f>Regression!E100</f>
        <v>0</v>
      </c>
      <c r="T102">
        <f>Regression!F100</f>
        <v>2</v>
      </c>
      <c r="U102">
        <f>Regression!G100</f>
        <v>1</v>
      </c>
      <c r="V102">
        <f>Regression!H100</f>
        <v>0</v>
      </c>
      <c r="W102">
        <f>Regression!I100</f>
        <v>0</v>
      </c>
      <c r="X102">
        <f>Regression!B100</f>
        <v>1405.1890000000001</v>
      </c>
      <c r="Y102">
        <v>1569.975381046353</v>
      </c>
      <c r="Z102">
        <f t="shared" si="13"/>
        <v>-164.78638104635297</v>
      </c>
      <c r="AA102">
        <v>7.3625704735711967E-3</v>
      </c>
      <c r="AB102">
        <f t="shared" si="14"/>
        <v>-0.29306920762558553</v>
      </c>
      <c r="AC102">
        <f t="shared" si="15"/>
        <v>316448.02308080043</v>
      </c>
      <c r="AD102">
        <f t="shared" si="16"/>
        <v>-0.29401859576576722</v>
      </c>
      <c r="AE102">
        <f t="shared" si="17"/>
        <v>0.7688052002776723</v>
      </c>
      <c r="AF102">
        <f t="shared" si="18"/>
        <v>8.0222938117830575E-5</v>
      </c>
      <c r="AG102">
        <f t="shared" si="19"/>
        <v>-2.5321778638201793E-2</v>
      </c>
      <c r="AH102" t="str">
        <f t="shared" si="20"/>
        <v/>
      </c>
    </row>
    <row r="103" spans="16:34" x14ac:dyDescent="0.2">
      <c r="P103">
        <f t="shared" si="21"/>
        <v>100</v>
      </c>
      <c r="Q103">
        <f>Regression!C101</f>
        <v>80600</v>
      </c>
      <c r="R103">
        <f>Regression!D101</f>
        <v>24</v>
      </c>
      <c r="S103">
        <f>Regression!E101</f>
        <v>3</v>
      </c>
      <c r="T103">
        <f>Regression!F101</f>
        <v>2</v>
      </c>
      <c r="U103">
        <f>Regression!G101</f>
        <v>0</v>
      </c>
      <c r="V103">
        <f>Regression!H101</f>
        <v>0</v>
      </c>
      <c r="W103">
        <f>Regression!I101</f>
        <v>1</v>
      </c>
      <c r="X103">
        <f>Regression!B101</f>
        <v>2839.63</v>
      </c>
      <c r="Y103">
        <v>2349.7098918730326</v>
      </c>
      <c r="Z103">
        <f t="shared" si="13"/>
        <v>489.92010812696753</v>
      </c>
      <c r="AA103">
        <v>7.2203623609223859E-3</v>
      </c>
      <c r="AB103">
        <f t="shared" si="14"/>
        <v>0.87131288991790912</v>
      </c>
      <c r="AC103">
        <f t="shared" si="15"/>
        <v>316231.66445444094</v>
      </c>
      <c r="AD103">
        <f t="shared" si="16"/>
        <v>0.87437183016546138</v>
      </c>
      <c r="AE103">
        <f t="shared" si="17"/>
        <v>0.38212742393150922</v>
      </c>
      <c r="AF103">
        <f t="shared" si="18"/>
        <v>6.9520287968790359E-4</v>
      </c>
      <c r="AG103">
        <f t="shared" si="19"/>
        <v>7.4567438329297936E-2</v>
      </c>
      <c r="AH103" t="str">
        <f t="shared" si="20"/>
        <v/>
      </c>
    </row>
    <row r="104" spans="16:34" x14ac:dyDescent="0.2">
      <c r="P104">
        <f t="shared" si="21"/>
        <v>101</v>
      </c>
      <c r="Q104">
        <f>Regression!C102</f>
        <v>48900</v>
      </c>
      <c r="R104">
        <f>Regression!D102</f>
        <v>18</v>
      </c>
      <c r="S104">
        <f>Regression!E102</f>
        <v>0</v>
      </c>
      <c r="T104">
        <f>Regression!F102</f>
        <v>2</v>
      </c>
      <c r="U104">
        <f>Regression!G102</f>
        <v>0</v>
      </c>
      <c r="V104">
        <f>Regression!H102</f>
        <v>3</v>
      </c>
      <c r="W104">
        <f>Regression!I102</f>
        <v>1</v>
      </c>
      <c r="X104">
        <f>Regression!B102</f>
        <v>914.94600000000003</v>
      </c>
      <c r="Y104">
        <v>845.00525956445063</v>
      </c>
      <c r="Z104">
        <f t="shared" si="13"/>
        <v>69.940740435549401</v>
      </c>
      <c r="AA104">
        <v>1.03271931685801E-2</v>
      </c>
      <c r="AB104">
        <f t="shared" si="14"/>
        <v>0.12438817607401337</v>
      </c>
      <c r="AC104">
        <f t="shared" si="15"/>
        <v>316470.63984129153</v>
      </c>
      <c r="AD104">
        <f t="shared" si="16"/>
        <v>0.12497343141453739</v>
      </c>
      <c r="AE104">
        <f t="shared" si="17"/>
        <v>0.90056990442299067</v>
      </c>
      <c r="AF104">
        <f t="shared" si="18"/>
        <v>2.0392348207369775E-5</v>
      </c>
      <c r="AG104">
        <f t="shared" si="19"/>
        <v>1.2766240626983548E-2</v>
      </c>
      <c r="AH104" t="str">
        <f t="shared" si="20"/>
        <v/>
      </c>
    </row>
    <row r="105" spans="16:34" x14ac:dyDescent="0.2">
      <c r="P105">
        <f t="shared" si="21"/>
        <v>102</v>
      </c>
      <c r="Q105">
        <f>Regression!C103</f>
        <v>30300</v>
      </c>
      <c r="R105">
        <f>Regression!D103</f>
        <v>18</v>
      </c>
      <c r="S105">
        <f>Regression!E103</f>
        <v>1</v>
      </c>
      <c r="T105">
        <f>Regression!F103</f>
        <v>3</v>
      </c>
      <c r="U105">
        <f>Regression!G103</f>
        <v>0</v>
      </c>
      <c r="V105">
        <f>Regression!H103</f>
        <v>0</v>
      </c>
      <c r="W105">
        <f>Regression!I103</f>
        <v>0</v>
      </c>
      <c r="X105">
        <f>Regression!B103</f>
        <v>1061.9000000000001</v>
      </c>
      <c r="Y105">
        <v>1070.2101376523046</v>
      </c>
      <c r="Z105">
        <f t="shared" si="13"/>
        <v>-8.3101376523045474</v>
      </c>
      <c r="AA105">
        <v>7.3911223288267271E-3</v>
      </c>
      <c r="AB105">
        <f t="shared" si="14"/>
        <v>-1.4779409812606831E-2</v>
      </c>
      <c r="AC105">
        <f t="shared" si="15"/>
        <v>316475.55727753689</v>
      </c>
      <c r="AD105">
        <f t="shared" si="16"/>
        <v>-1.4826855447003275E-2</v>
      </c>
      <c r="AE105">
        <f t="shared" si="17"/>
        <v>0.98817329571847101</v>
      </c>
      <c r="AF105">
        <f t="shared" si="18"/>
        <v>2.0482278943932574E-7</v>
      </c>
      <c r="AG105">
        <f t="shared" si="19"/>
        <v>-1.2794259970585894E-3</v>
      </c>
      <c r="AH105" t="str">
        <f t="shared" si="20"/>
        <v/>
      </c>
    </row>
    <row r="106" spans="16:34" x14ac:dyDescent="0.2">
      <c r="P106">
        <f t="shared" si="21"/>
        <v>103</v>
      </c>
      <c r="Q106">
        <f>Regression!C104</f>
        <v>124900</v>
      </c>
      <c r="R106">
        <f>Regression!D104</f>
        <v>18</v>
      </c>
      <c r="S106">
        <f>Regression!E104</f>
        <v>3</v>
      </c>
      <c r="T106">
        <f>Regression!F104</f>
        <v>3</v>
      </c>
      <c r="U106">
        <f>Regression!G104</f>
        <v>1</v>
      </c>
      <c r="V106">
        <f>Regression!H104</f>
        <v>0</v>
      </c>
      <c r="W106">
        <f>Regression!I104</f>
        <v>1</v>
      </c>
      <c r="X106">
        <f>Regression!B104</f>
        <v>4108.9679999999998</v>
      </c>
      <c r="Y106">
        <v>2958.7019447588382</v>
      </c>
      <c r="Z106">
        <f t="shared" si="13"/>
        <v>1150.2660552411617</v>
      </c>
      <c r="AA106">
        <v>7.9277534830923414E-3</v>
      </c>
      <c r="AB106">
        <f t="shared" si="14"/>
        <v>2.0457246480418174</v>
      </c>
      <c r="AC106">
        <f t="shared" si="15"/>
        <v>315129.83018154744</v>
      </c>
      <c r="AD106">
        <f t="shared" si="16"/>
        <v>2.0572254859117525</v>
      </c>
      <c r="AE106">
        <f t="shared" si="17"/>
        <v>3.992551538345751E-2</v>
      </c>
      <c r="AF106">
        <f t="shared" si="18"/>
        <v>4.213741652268818E-3</v>
      </c>
      <c r="AG106">
        <f t="shared" si="19"/>
        <v>0.18390151810136751</v>
      </c>
      <c r="AH106" t="str">
        <f t="shared" si="20"/>
        <v>*</v>
      </c>
    </row>
    <row r="107" spans="16:34" x14ac:dyDescent="0.2">
      <c r="P107">
        <f t="shared" si="21"/>
        <v>104</v>
      </c>
      <c r="Q107">
        <f>Regression!C105</f>
        <v>13700</v>
      </c>
      <c r="R107">
        <f>Regression!D105</f>
        <v>6</v>
      </c>
      <c r="S107">
        <f>Regression!E105</f>
        <v>0</v>
      </c>
      <c r="T107">
        <f>Regression!F105</f>
        <v>1</v>
      </c>
      <c r="U107">
        <f>Regression!G105</f>
        <v>0</v>
      </c>
      <c r="V107">
        <f>Regression!H105</f>
        <v>1</v>
      </c>
      <c r="W107">
        <f>Regression!I105</f>
        <v>0</v>
      </c>
      <c r="X107">
        <f>Regression!B105</f>
        <v>162.971</v>
      </c>
      <c r="Y107">
        <v>-44.59110992369807</v>
      </c>
      <c r="Z107">
        <f t="shared" si="13"/>
        <v>207.56210992369807</v>
      </c>
      <c r="AA107">
        <v>5.5086496615404257E-3</v>
      </c>
      <c r="AB107">
        <f t="shared" si="14"/>
        <v>0.36914496636297822</v>
      </c>
      <c r="AC107">
        <f t="shared" si="15"/>
        <v>316431.91338727367</v>
      </c>
      <c r="AD107">
        <f t="shared" si="16"/>
        <v>0.37000486381097281</v>
      </c>
      <c r="AE107">
        <f t="shared" si="17"/>
        <v>0.7114578451088267</v>
      </c>
      <c r="AF107">
        <f t="shared" si="18"/>
        <v>9.4873964162669528E-5</v>
      </c>
      <c r="AG107">
        <f t="shared" si="19"/>
        <v>2.7537816677395726E-2</v>
      </c>
      <c r="AH107" t="str">
        <f t="shared" si="20"/>
        <v/>
      </c>
    </row>
    <row r="108" spans="16:34" x14ac:dyDescent="0.2">
      <c r="P108">
        <f t="shared" si="21"/>
        <v>105</v>
      </c>
      <c r="Q108">
        <f>Regression!C106</f>
        <v>60300</v>
      </c>
      <c r="R108">
        <f>Regression!D106</f>
        <v>6</v>
      </c>
      <c r="S108">
        <f>Regression!E106</f>
        <v>0</v>
      </c>
      <c r="T108">
        <f>Regression!F106</f>
        <v>1</v>
      </c>
      <c r="U108">
        <f>Regression!G106</f>
        <v>1</v>
      </c>
      <c r="V108">
        <f>Regression!H106</f>
        <v>1</v>
      </c>
      <c r="W108">
        <f>Regression!I106</f>
        <v>1</v>
      </c>
      <c r="X108">
        <f>Regression!B106</f>
        <v>1252.3240000000001</v>
      </c>
      <c r="Y108">
        <v>881.22422926653303</v>
      </c>
      <c r="Z108">
        <f t="shared" si="13"/>
        <v>371.09977073346704</v>
      </c>
      <c r="AA108">
        <v>8.6797557908748317E-3</v>
      </c>
      <c r="AB108">
        <f t="shared" si="14"/>
        <v>0.65999335059309905</v>
      </c>
      <c r="AC108">
        <f t="shared" si="15"/>
        <v>316335.44500086084</v>
      </c>
      <c r="AD108">
        <f t="shared" si="16"/>
        <v>0.66268901259917334</v>
      </c>
      <c r="AE108">
        <f t="shared" si="17"/>
        <v>0.5076836857838376</v>
      </c>
      <c r="AF108">
        <f t="shared" si="18"/>
        <v>4.8091540511132887E-4</v>
      </c>
      <c r="AG108">
        <f t="shared" si="19"/>
        <v>6.2009258134260094E-2</v>
      </c>
      <c r="AH108" t="str">
        <f t="shared" si="20"/>
        <v/>
      </c>
    </row>
    <row r="109" spans="16:34" x14ac:dyDescent="0.2">
      <c r="P109">
        <f t="shared" si="21"/>
        <v>106</v>
      </c>
      <c r="Q109">
        <f>Regression!C107</f>
        <v>43100</v>
      </c>
      <c r="R109">
        <f>Regression!D107</f>
        <v>12</v>
      </c>
      <c r="S109">
        <f>Regression!E107</f>
        <v>0</v>
      </c>
      <c r="T109">
        <f>Regression!F107</f>
        <v>2</v>
      </c>
      <c r="U109">
        <f>Regression!G107</f>
        <v>1</v>
      </c>
      <c r="V109">
        <f>Regression!H107</f>
        <v>1</v>
      </c>
      <c r="W109">
        <f>Regression!I107</f>
        <v>0</v>
      </c>
      <c r="X109">
        <f>Regression!B107</f>
        <v>1224.433</v>
      </c>
      <c r="Y109">
        <v>829.72135048723703</v>
      </c>
      <c r="Z109">
        <f t="shared" si="13"/>
        <v>394.71164951276296</v>
      </c>
      <c r="AA109">
        <v>5.1000049855588394E-3</v>
      </c>
      <c r="AB109">
        <f t="shared" si="14"/>
        <v>0.70198659396952301</v>
      </c>
      <c r="AC109">
        <f t="shared" si="15"/>
        <v>316317.60939291707</v>
      </c>
      <c r="AD109">
        <f t="shared" si="16"/>
        <v>0.70360439751110937</v>
      </c>
      <c r="AE109">
        <f t="shared" si="17"/>
        <v>0.48184428120455414</v>
      </c>
      <c r="AF109">
        <f t="shared" si="18"/>
        <v>3.1737988103249995E-4</v>
      </c>
      <c r="AG109">
        <f t="shared" si="19"/>
        <v>5.0376052291640029E-2</v>
      </c>
      <c r="AH109" t="str">
        <f t="shared" si="20"/>
        <v/>
      </c>
    </row>
    <row r="110" spans="16:34" x14ac:dyDescent="0.2">
      <c r="P110">
        <f t="shared" si="21"/>
        <v>107</v>
      </c>
      <c r="Q110">
        <f>Regression!C108</f>
        <v>128700</v>
      </c>
      <c r="R110">
        <f>Regression!D108</f>
        <v>24</v>
      </c>
      <c r="S110">
        <f>Regression!E108</f>
        <v>3</v>
      </c>
      <c r="T110">
        <f>Regression!F108</f>
        <v>3</v>
      </c>
      <c r="U110">
        <f>Regression!G108</f>
        <v>0</v>
      </c>
      <c r="V110">
        <f>Regression!H108</f>
        <v>0</v>
      </c>
      <c r="W110">
        <f>Regression!I108</f>
        <v>1</v>
      </c>
      <c r="X110">
        <f>Regression!B108</f>
        <v>3995.0120000000002</v>
      </c>
      <c r="Y110">
        <v>3378.0753865282659</v>
      </c>
      <c r="Z110">
        <f t="shared" si="13"/>
        <v>616.93661347173429</v>
      </c>
      <c r="AA110">
        <v>1.2831977199172014E-2</v>
      </c>
      <c r="AB110">
        <f t="shared" si="14"/>
        <v>1.0972091462735285</v>
      </c>
      <c r="AC110">
        <f t="shared" si="15"/>
        <v>316086.56768396095</v>
      </c>
      <c r="AD110">
        <f t="shared" si="16"/>
        <v>1.1044396392800067</v>
      </c>
      <c r="AE110">
        <f t="shared" si="17"/>
        <v>0.26967028734881676</v>
      </c>
      <c r="AF110">
        <f t="shared" si="18"/>
        <v>1.9815282710175445E-3</v>
      </c>
      <c r="AG110">
        <f t="shared" si="19"/>
        <v>0.12591957106713478</v>
      </c>
      <c r="AH110" t="str">
        <f t="shared" si="20"/>
        <v/>
      </c>
    </row>
    <row r="111" spans="16:34" x14ac:dyDescent="0.2">
      <c r="P111">
        <f t="shared" si="21"/>
        <v>108</v>
      </c>
      <c r="Q111">
        <f>Regression!C109</f>
        <v>118300</v>
      </c>
      <c r="R111">
        <f>Regression!D109</f>
        <v>18</v>
      </c>
      <c r="S111">
        <f>Regression!E109</f>
        <v>0</v>
      </c>
      <c r="T111">
        <f>Regression!F109</f>
        <v>2</v>
      </c>
      <c r="U111">
        <f>Regression!G109</f>
        <v>0</v>
      </c>
      <c r="V111">
        <f>Regression!H109</f>
        <v>1</v>
      </c>
      <c r="W111">
        <f>Regression!I109</f>
        <v>1</v>
      </c>
      <c r="X111">
        <f>Regression!B109</f>
        <v>2680.51</v>
      </c>
      <c r="Y111">
        <v>2751.7237792038159</v>
      </c>
      <c r="Z111">
        <f t="shared" si="13"/>
        <v>-71.213779203815648</v>
      </c>
      <c r="AA111">
        <v>1.4962239544485438E-2</v>
      </c>
      <c r="AB111">
        <f t="shared" si="14"/>
        <v>-0.12665224948058629</v>
      </c>
      <c r="AC111">
        <f t="shared" si="15"/>
        <v>316470.43229080562</v>
      </c>
      <c r="AD111">
        <f t="shared" si="16"/>
        <v>-0.12754722787117373</v>
      </c>
      <c r="AE111">
        <f t="shared" si="17"/>
        <v>0.89853314590501721</v>
      </c>
      <c r="AF111">
        <f t="shared" si="18"/>
        <v>3.0919087892464608E-5</v>
      </c>
      <c r="AG111">
        <f t="shared" si="19"/>
        <v>-1.5719650508685248E-2</v>
      </c>
      <c r="AH111" t="str">
        <f t="shared" si="20"/>
        <v/>
      </c>
    </row>
    <row r="112" spans="16:34" x14ac:dyDescent="0.2">
      <c r="P112">
        <f t="shared" si="21"/>
        <v>109</v>
      </c>
      <c r="Q112">
        <f>Regression!C110</f>
        <v>36500</v>
      </c>
      <c r="R112">
        <f>Regression!D110</f>
        <v>24</v>
      </c>
      <c r="S112">
        <f>Regression!E110</f>
        <v>2</v>
      </c>
      <c r="T112">
        <f>Regression!F110</f>
        <v>1</v>
      </c>
      <c r="U112">
        <f>Regression!G110</f>
        <v>1</v>
      </c>
      <c r="V112">
        <f>Regression!H110</f>
        <v>0</v>
      </c>
      <c r="W112">
        <f>Regression!I110</f>
        <v>1</v>
      </c>
      <c r="X112">
        <f>Regression!B110</f>
        <v>1140.258</v>
      </c>
      <c r="Y112">
        <v>1393.6206804328426</v>
      </c>
      <c r="Z112">
        <f t="shared" si="13"/>
        <v>-253.36268043284258</v>
      </c>
      <c r="AA112">
        <v>1.1514530491371508E-2</v>
      </c>
      <c r="AB112">
        <f t="shared" si="14"/>
        <v>-0.45060034406278365</v>
      </c>
      <c r="AC112">
        <f t="shared" si="15"/>
        <v>316410.09730426234</v>
      </c>
      <c r="AD112">
        <f t="shared" si="16"/>
        <v>-0.45303560243853713</v>
      </c>
      <c r="AE112">
        <f t="shared" si="17"/>
        <v>0.65062217517724386</v>
      </c>
      <c r="AF112">
        <f t="shared" si="18"/>
        <v>2.9908780523806624E-4</v>
      </c>
      <c r="AG112">
        <f t="shared" si="19"/>
        <v>-4.8895659163824511E-2</v>
      </c>
      <c r="AH112" t="str">
        <f t="shared" si="20"/>
        <v/>
      </c>
    </row>
    <row r="113" spans="16:34" x14ac:dyDescent="0.2">
      <c r="P113">
        <f t="shared" si="21"/>
        <v>110</v>
      </c>
      <c r="Q113">
        <f>Regression!C111</f>
        <v>13400</v>
      </c>
      <c r="R113">
        <f>Regression!D111</f>
        <v>18</v>
      </c>
      <c r="S113">
        <f>Regression!E111</f>
        <v>1</v>
      </c>
      <c r="T113">
        <f>Regression!F111</f>
        <v>1</v>
      </c>
      <c r="U113">
        <f>Regression!G111</f>
        <v>1</v>
      </c>
      <c r="V113">
        <f>Regression!H111</f>
        <v>0</v>
      </c>
      <c r="W113">
        <f>Regression!I111</f>
        <v>0</v>
      </c>
      <c r="X113">
        <f>Regression!B111</f>
        <v>424.07400000000001</v>
      </c>
      <c r="Y113">
        <v>665.40739394145089</v>
      </c>
      <c r="Z113">
        <f t="shared" si="13"/>
        <v>-241.33339394145088</v>
      </c>
      <c r="AA113">
        <v>6.7814226233494194E-3</v>
      </c>
      <c r="AB113">
        <f t="shared" si="14"/>
        <v>-0.42920650412317324</v>
      </c>
      <c r="AC113">
        <f t="shared" si="15"/>
        <v>316416.45546782407</v>
      </c>
      <c r="AD113">
        <f t="shared" si="16"/>
        <v>-0.4304923842944911</v>
      </c>
      <c r="AE113">
        <f t="shared" si="17"/>
        <v>0.66693101675860045</v>
      </c>
      <c r="AF113">
        <f t="shared" si="18"/>
        <v>1.5829738651431597E-4</v>
      </c>
      <c r="AG113">
        <f t="shared" si="19"/>
        <v>-3.5571605010169281E-2</v>
      </c>
      <c r="AH113" t="str">
        <f t="shared" si="20"/>
        <v/>
      </c>
    </row>
    <row r="114" spans="16:34" x14ac:dyDescent="0.2">
      <c r="P114">
        <f t="shared" si="21"/>
        <v>111</v>
      </c>
      <c r="Q114">
        <f>Regression!C112</f>
        <v>101700</v>
      </c>
      <c r="R114">
        <f>Regression!D112</f>
        <v>6</v>
      </c>
      <c r="S114">
        <f>Regression!E112</f>
        <v>0</v>
      </c>
      <c r="T114">
        <f>Regression!F112</f>
        <v>2</v>
      </c>
      <c r="U114">
        <f>Regression!G112</f>
        <v>1</v>
      </c>
      <c r="V114">
        <f>Regression!H112</f>
        <v>1</v>
      </c>
      <c r="W114">
        <f>Regression!I112</f>
        <v>1</v>
      </c>
      <c r="X114">
        <f>Regression!B112</f>
        <v>940.64400000000001</v>
      </c>
      <c r="Y114">
        <v>1766.1452408719219</v>
      </c>
      <c r="Z114">
        <f t="shared" si="13"/>
        <v>-825.50124087192194</v>
      </c>
      <c r="AA114">
        <v>9.8510701550308874E-3</v>
      </c>
      <c r="AB114">
        <f t="shared" si="14"/>
        <v>-1.4681370694597589</v>
      </c>
      <c r="AC114">
        <f t="shared" si="15"/>
        <v>315781.14501821663</v>
      </c>
      <c r="AD114">
        <f t="shared" si="16"/>
        <v>-1.4762991565651504</v>
      </c>
      <c r="AE114">
        <f t="shared" si="17"/>
        <v>0.14018095163180308</v>
      </c>
      <c r="AF114">
        <f t="shared" si="18"/>
        <v>2.7072327116075454E-3</v>
      </c>
      <c r="AG114">
        <f t="shared" si="19"/>
        <v>-0.14725356451247434</v>
      </c>
      <c r="AH114" t="str">
        <f t="shared" si="20"/>
        <v/>
      </c>
    </row>
    <row r="115" spans="16:34" x14ac:dyDescent="0.2">
      <c r="P115">
        <f t="shared" si="21"/>
        <v>112</v>
      </c>
      <c r="Q115">
        <f>Regression!C113</f>
        <v>76800</v>
      </c>
      <c r="R115">
        <f>Regression!D113</f>
        <v>18</v>
      </c>
      <c r="S115">
        <f>Regression!E113</f>
        <v>2</v>
      </c>
      <c r="T115">
        <f>Regression!F113</f>
        <v>2</v>
      </c>
      <c r="U115">
        <f>Regression!G113</f>
        <v>1</v>
      </c>
      <c r="V115">
        <f>Regression!H113</f>
        <v>1</v>
      </c>
      <c r="W115">
        <f>Regression!I113</f>
        <v>0</v>
      </c>
      <c r="X115">
        <f>Regression!B113</f>
        <v>1060.702</v>
      </c>
      <c r="Y115">
        <v>1778.4020954658909</v>
      </c>
      <c r="Z115">
        <f t="shared" si="13"/>
        <v>-717.70009546589085</v>
      </c>
      <c r="AA115">
        <v>6.1070210439169203E-3</v>
      </c>
      <c r="AB115">
        <f t="shared" si="14"/>
        <v>-1.2764149376630227</v>
      </c>
      <c r="AC115">
        <f t="shared" si="15"/>
        <v>315952.66235358408</v>
      </c>
      <c r="AD115">
        <f t="shared" si="16"/>
        <v>-1.2807435666359019</v>
      </c>
      <c r="AE115">
        <f t="shared" si="17"/>
        <v>0.20058310294093915</v>
      </c>
      <c r="AF115">
        <f t="shared" si="18"/>
        <v>1.2590527913951554E-3</v>
      </c>
      <c r="AG115">
        <f t="shared" si="19"/>
        <v>-0.10039384321613939</v>
      </c>
      <c r="AH115" t="str">
        <f t="shared" si="20"/>
        <v/>
      </c>
    </row>
    <row r="116" spans="16:34" x14ac:dyDescent="0.2">
      <c r="P116">
        <f t="shared" si="21"/>
        <v>113</v>
      </c>
      <c r="Q116">
        <f>Regression!C114</f>
        <v>21900</v>
      </c>
      <c r="R116">
        <f>Regression!D114</f>
        <v>12</v>
      </c>
      <c r="S116">
        <f>Regression!E114</f>
        <v>1</v>
      </c>
      <c r="T116">
        <f>Regression!F114</f>
        <v>1</v>
      </c>
      <c r="U116">
        <f>Regression!G114</f>
        <v>1</v>
      </c>
      <c r="V116">
        <f>Regression!H114</f>
        <v>0</v>
      </c>
      <c r="W116">
        <f>Regression!I114</f>
        <v>0</v>
      </c>
      <c r="X116">
        <f>Regression!B114</f>
        <v>275.64400000000001</v>
      </c>
      <c r="Y116">
        <v>555.22729573147376</v>
      </c>
      <c r="Z116">
        <f t="shared" si="13"/>
        <v>-279.58329573147375</v>
      </c>
      <c r="AA116">
        <v>5.9452961429472505E-3</v>
      </c>
      <c r="AB116">
        <f t="shared" si="14"/>
        <v>-0.49723317197144179</v>
      </c>
      <c r="AC116">
        <f t="shared" si="15"/>
        <v>316396.27902225399</v>
      </c>
      <c r="AD116">
        <f t="shared" si="16"/>
        <v>-0.49852896238088545</v>
      </c>
      <c r="AE116">
        <f t="shared" si="17"/>
        <v>0.61822177613343088</v>
      </c>
      <c r="AF116">
        <f t="shared" si="18"/>
        <v>1.8594440878227922E-4</v>
      </c>
      <c r="AG116">
        <f t="shared" si="19"/>
        <v>-3.8554226796078478E-2</v>
      </c>
      <c r="AH116" t="str">
        <f t="shared" si="20"/>
        <v/>
      </c>
    </row>
    <row r="117" spans="16:34" x14ac:dyDescent="0.2">
      <c r="P117">
        <f t="shared" si="21"/>
        <v>114</v>
      </c>
      <c r="Q117">
        <f>Regression!C115</f>
        <v>16100</v>
      </c>
      <c r="R117">
        <f>Regression!D115</f>
        <v>6</v>
      </c>
      <c r="S117">
        <f>Regression!E115</f>
        <v>0</v>
      </c>
      <c r="T117">
        <f>Regression!F115</f>
        <v>1</v>
      </c>
      <c r="U117">
        <f>Regression!G115</f>
        <v>0</v>
      </c>
      <c r="V117">
        <f>Regression!H115</f>
        <v>0</v>
      </c>
      <c r="W117">
        <f>Regression!I115</f>
        <v>0</v>
      </c>
      <c r="X117">
        <f>Regression!B115</f>
        <v>202.40100000000001</v>
      </c>
      <c r="Y117">
        <v>217.23728384972134</v>
      </c>
      <c r="Z117">
        <f t="shared" si="13"/>
        <v>-14.836283849721326</v>
      </c>
      <c r="AA117">
        <v>7.6238816585963015E-3</v>
      </c>
      <c r="AB117">
        <f t="shared" si="14"/>
        <v>-2.6386027318137596E-2</v>
      </c>
      <c r="AC117">
        <f t="shared" si="15"/>
        <v>316475.40366125404</v>
      </c>
      <c r="AD117">
        <f t="shared" si="16"/>
        <v>-2.6473843688308261E-2</v>
      </c>
      <c r="AE117">
        <f t="shared" si="17"/>
        <v>0.97888472054498232</v>
      </c>
      <c r="AF117">
        <f t="shared" si="18"/>
        <v>6.7372329826099364E-7</v>
      </c>
      <c r="AG117">
        <f t="shared" si="19"/>
        <v>-2.3204217163386065E-3</v>
      </c>
      <c r="AH117" t="str">
        <f t="shared" si="20"/>
        <v/>
      </c>
    </row>
    <row r="118" spans="16:34" x14ac:dyDescent="0.2">
      <c r="P118">
        <f t="shared" si="21"/>
        <v>115</v>
      </c>
      <c r="Q118">
        <f>Regression!C116</f>
        <v>64100</v>
      </c>
      <c r="R118">
        <f>Regression!D116</f>
        <v>24</v>
      </c>
      <c r="S118">
        <f>Regression!E116</f>
        <v>3</v>
      </c>
      <c r="T118">
        <f>Regression!F116</f>
        <v>2</v>
      </c>
      <c r="U118">
        <f>Regression!G116</f>
        <v>0</v>
      </c>
      <c r="V118">
        <f>Regression!H116</f>
        <v>2</v>
      </c>
      <c r="W118">
        <f>Regression!I116</f>
        <v>0</v>
      </c>
      <c r="X118">
        <f>Regression!B116</f>
        <v>1594.8420000000001</v>
      </c>
      <c r="Y118">
        <v>1601.5786902261602</v>
      </c>
      <c r="Z118">
        <f t="shared" si="13"/>
        <v>-6.7366902261601354</v>
      </c>
      <c r="AA118">
        <v>1.0512529717916927E-2</v>
      </c>
      <c r="AB118">
        <f t="shared" si="14"/>
        <v>-1.1981065753512843E-2</v>
      </c>
      <c r="AC118">
        <f t="shared" si="15"/>
        <v>316475.58120029513</v>
      </c>
      <c r="AD118">
        <f t="shared" si="16"/>
        <v>-1.2038470835334174E-2</v>
      </c>
      <c r="AE118">
        <f t="shared" si="17"/>
        <v>0.99039734255065037</v>
      </c>
      <c r="AF118">
        <f t="shared" si="18"/>
        <v>1.9265822487225764E-7</v>
      </c>
      <c r="AG118">
        <f t="shared" si="19"/>
        <v>-1.2408514531502741E-3</v>
      </c>
      <c r="AH118" t="str">
        <f t="shared" si="20"/>
        <v/>
      </c>
    </row>
    <row r="119" spans="16:34" x14ac:dyDescent="0.2">
      <c r="P119">
        <f t="shared" si="21"/>
        <v>116</v>
      </c>
      <c r="Q119">
        <f>Regression!C117</f>
        <v>95900</v>
      </c>
      <c r="R119">
        <f>Regression!D117</f>
        <v>24</v>
      </c>
      <c r="S119">
        <f>Regression!E117</f>
        <v>0</v>
      </c>
      <c r="T119">
        <f>Regression!F117</f>
        <v>2</v>
      </c>
      <c r="U119">
        <f>Regression!G117</f>
        <v>0</v>
      </c>
      <c r="V119">
        <f>Regression!H117</f>
        <v>0</v>
      </c>
      <c r="W119">
        <f>Regression!I117</f>
        <v>1</v>
      </c>
      <c r="X119">
        <f>Regression!B117</f>
        <v>3168.2649999999999</v>
      </c>
      <c r="Y119">
        <v>2774.755394513712</v>
      </c>
      <c r="Z119">
        <f t="shared" si="13"/>
        <v>393.50960548628791</v>
      </c>
      <c r="AA119">
        <v>1.4349421512644719E-2</v>
      </c>
      <c r="AB119">
        <f t="shared" si="14"/>
        <v>0.69984878325887312</v>
      </c>
      <c r="AC119">
        <f t="shared" si="15"/>
        <v>316317.09654003382</v>
      </c>
      <c r="AD119">
        <f t="shared" si="16"/>
        <v>0.70474582945396558</v>
      </c>
      <c r="AE119">
        <f t="shared" si="17"/>
        <v>0.48113384707813645</v>
      </c>
      <c r="AF119">
        <f t="shared" si="18"/>
        <v>9.0428820798729996E-4</v>
      </c>
      <c r="AG119">
        <f t="shared" si="19"/>
        <v>8.5033140785129621E-2</v>
      </c>
      <c r="AH119" t="str">
        <f t="shared" si="20"/>
        <v/>
      </c>
    </row>
    <row r="120" spans="16:34" x14ac:dyDescent="0.2">
      <c r="P120">
        <f t="shared" si="21"/>
        <v>117</v>
      </c>
      <c r="Q120">
        <f>Regression!C118</f>
        <v>58200</v>
      </c>
      <c r="R120">
        <f>Regression!D118</f>
        <v>18</v>
      </c>
      <c r="S120">
        <f>Regression!E118</f>
        <v>2</v>
      </c>
      <c r="T120">
        <f>Regression!F118</f>
        <v>3</v>
      </c>
      <c r="U120">
        <f>Regression!G118</f>
        <v>0</v>
      </c>
      <c r="V120">
        <f>Regression!H118</f>
        <v>0</v>
      </c>
      <c r="W120">
        <f>Regression!I118</f>
        <v>0</v>
      </c>
      <c r="X120">
        <f>Regression!B118</f>
        <v>981.35500000000002</v>
      </c>
      <c r="Y120">
        <v>1635.0459065200666</v>
      </c>
      <c r="Z120">
        <f t="shared" si="13"/>
        <v>-653.69090652006662</v>
      </c>
      <c r="AA120">
        <v>7.2815840909576214E-3</v>
      </c>
      <c r="AB120">
        <f t="shared" si="14"/>
        <v>-1.1625759045706441</v>
      </c>
      <c r="AC120">
        <f t="shared" si="15"/>
        <v>316041.2721530578</v>
      </c>
      <c r="AD120">
        <f t="shared" si="16"/>
        <v>-1.1670447348677373</v>
      </c>
      <c r="AE120">
        <f t="shared" si="17"/>
        <v>0.24347275975670735</v>
      </c>
      <c r="AF120">
        <f t="shared" si="18"/>
        <v>1.2483212409402577E-3</v>
      </c>
      <c r="AG120">
        <f t="shared" si="19"/>
        <v>-9.9951058793125713E-2</v>
      </c>
      <c r="AH120" t="str">
        <f t="shared" si="20"/>
        <v/>
      </c>
    </row>
    <row r="121" spans="16:34" x14ac:dyDescent="0.2">
      <c r="P121">
        <f t="shared" si="21"/>
        <v>118</v>
      </c>
      <c r="Q121">
        <f>Regression!C119</f>
        <v>120000</v>
      </c>
      <c r="R121">
        <f>Regression!D119</f>
        <v>18</v>
      </c>
      <c r="S121">
        <f>Regression!E119</f>
        <v>3</v>
      </c>
      <c r="T121">
        <f>Regression!F119</f>
        <v>2</v>
      </c>
      <c r="U121">
        <f>Regression!G119</f>
        <v>1</v>
      </c>
      <c r="V121">
        <f>Regression!H119</f>
        <v>3</v>
      </c>
      <c r="W121">
        <f>Regression!I119</f>
        <v>1</v>
      </c>
      <c r="X121">
        <f>Regression!B119</f>
        <v>1925.519</v>
      </c>
      <c r="Y121">
        <v>2223.8963353075469</v>
      </c>
      <c r="Z121">
        <f t="shared" si="13"/>
        <v>-298.3773353075469</v>
      </c>
      <c r="AA121">
        <v>1.0880048009578465E-2</v>
      </c>
      <c r="AB121">
        <f t="shared" si="14"/>
        <v>-0.53065798688435817</v>
      </c>
      <c r="AC121">
        <f t="shared" si="15"/>
        <v>316384.8017209674</v>
      </c>
      <c r="AD121">
        <f t="shared" si="16"/>
        <v>-0.53337609010801268</v>
      </c>
      <c r="AE121">
        <f t="shared" si="17"/>
        <v>0.59389274285873594</v>
      </c>
      <c r="AF121">
        <f t="shared" si="18"/>
        <v>3.9144640637117455E-4</v>
      </c>
      <c r="AG121">
        <f t="shared" si="19"/>
        <v>-5.5940258407239644E-2</v>
      </c>
      <c r="AH121" t="str">
        <f t="shared" si="20"/>
        <v/>
      </c>
    </row>
    <row r="122" spans="16:34" x14ac:dyDescent="0.2">
      <c r="P122">
        <f t="shared" si="21"/>
        <v>119</v>
      </c>
      <c r="Q122">
        <f>Regression!C120</f>
        <v>68400</v>
      </c>
      <c r="R122">
        <f>Regression!D120</f>
        <v>18</v>
      </c>
      <c r="S122">
        <f>Regression!E120</f>
        <v>3</v>
      </c>
      <c r="T122">
        <f>Regression!F120</f>
        <v>2</v>
      </c>
      <c r="U122">
        <f>Regression!G120</f>
        <v>1</v>
      </c>
      <c r="V122">
        <f>Regression!H120</f>
        <v>0</v>
      </c>
      <c r="W122">
        <f>Regression!I120</f>
        <v>0</v>
      </c>
      <c r="X122">
        <f>Regression!B120</f>
        <v>1154.914</v>
      </c>
      <c r="Y122">
        <v>1776.5137963117036</v>
      </c>
      <c r="Z122">
        <f t="shared" si="13"/>
        <v>-621.59979631170359</v>
      </c>
      <c r="AA122">
        <v>7.0678024241075015E-3</v>
      </c>
      <c r="AB122">
        <f t="shared" si="14"/>
        <v>-1.1055025215588234</v>
      </c>
      <c r="AC122">
        <f t="shared" si="15"/>
        <v>316082.95679811272</v>
      </c>
      <c r="AD122">
        <f t="shared" si="16"/>
        <v>-1.1095593232133414</v>
      </c>
      <c r="AE122">
        <f t="shared" si="17"/>
        <v>0.26745786827087736</v>
      </c>
      <c r="AF122">
        <f t="shared" si="18"/>
        <v>1.0951527580282305E-3</v>
      </c>
      <c r="AG122">
        <f t="shared" si="19"/>
        <v>-9.3612303167715613E-2</v>
      </c>
      <c r="AH122" t="str">
        <f t="shared" si="20"/>
        <v/>
      </c>
    </row>
    <row r="123" spans="16:34" x14ac:dyDescent="0.2">
      <c r="P123">
        <f t="shared" si="21"/>
        <v>120</v>
      </c>
      <c r="Q123">
        <f>Regression!C121</f>
        <v>83600</v>
      </c>
      <c r="R123">
        <f>Regression!D121</f>
        <v>6</v>
      </c>
      <c r="S123">
        <f>Regression!E121</f>
        <v>2</v>
      </c>
      <c r="T123">
        <f>Regression!F121</f>
        <v>2</v>
      </c>
      <c r="U123">
        <f>Regression!G121</f>
        <v>1</v>
      </c>
      <c r="V123">
        <f>Regression!H121</f>
        <v>2</v>
      </c>
      <c r="W123">
        <f>Regression!I121</f>
        <v>1</v>
      </c>
      <c r="X123">
        <f>Regression!B121</f>
        <v>537.726</v>
      </c>
      <c r="Y123">
        <v>1103.2002448244959</v>
      </c>
      <c r="Z123">
        <f t="shared" si="13"/>
        <v>-565.47424482449594</v>
      </c>
      <c r="AA123">
        <v>6.5881287068558806E-3</v>
      </c>
      <c r="AB123">
        <f t="shared" si="14"/>
        <v>-1.0056843764095706</v>
      </c>
      <c r="AC123">
        <f t="shared" si="15"/>
        <v>316150.82251754648</v>
      </c>
      <c r="AD123">
        <f t="shared" si="16"/>
        <v>-1.0090228436176318</v>
      </c>
      <c r="AE123">
        <f t="shared" si="17"/>
        <v>0.31320972935257002</v>
      </c>
      <c r="AF123">
        <f t="shared" si="18"/>
        <v>8.4398903350379919E-4</v>
      </c>
      <c r="AG123">
        <f t="shared" si="19"/>
        <v>-8.2170771248960994E-2</v>
      </c>
      <c r="AH123" t="str">
        <f t="shared" si="20"/>
        <v/>
      </c>
    </row>
    <row r="124" spans="16:34" x14ac:dyDescent="0.2">
      <c r="P124">
        <f t="shared" si="21"/>
        <v>121</v>
      </c>
      <c r="Q124">
        <f>Regression!C122</f>
        <v>13400</v>
      </c>
      <c r="R124">
        <f>Regression!D122</f>
        <v>12</v>
      </c>
      <c r="S124">
        <f>Regression!E122</f>
        <v>1</v>
      </c>
      <c r="T124">
        <f>Regression!F122</f>
        <v>1</v>
      </c>
      <c r="U124">
        <f>Regression!G122</f>
        <v>0</v>
      </c>
      <c r="V124">
        <f>Regression!H122</f>
        <v>1</v>
      </c>
      <c r="W124">
        <f>Regression!I122</f>
        <v>0</v>
      </c>
      <c r="X124">
        <f>Regression!B122</f>
        <v>142.547</v>
      </c>
      <c r="Y124">
        <v>208.655157738828</v>
      </c>
      <c r="Z124">
        <f t="shared" si="13"/>
        <v>-66.108157738827998</v>
      </c>
      <c r="AA124">
        <v>4.5408063166390705E-3</v>
      </c>
      <c r="AB124">
        <f t="shared" si="14"/>
        <v>-0.11757200615174461</v>
      </c>
      <c r="AC124">
        <f t="shared" si="15"/>
        <v>316471.19738745864</v>
      </c>
      <c r="AD124">
        <f t="shared" si="16"/>
        <v>-0.11778126884025641</v>
      </c>
      <c r="AE124">
        <f t="shared" si="17"/>
        <v>0.90626481449485796</v>
      </c>
      <c r="AF124">
        <f t="shared" si="18"/>
        <v>7.9177890063941574E-6</v>
      </c>
      <c r="AG124">
        <f t="shared" si="19"/>
        <v>-7.9548315325974825E-3</v>
      </c>
      <c r="AH124" t="str">
        <f t="shared" si="20"/>
        <v/>
      </c>
    </row>
    <row r="125" spans="16:34" x14ac:dyDescent="0.2">
      <c r="P125">
        <f t="shared" si="21"/>
        <v>122</v>
      </c>
      <c r="Q125">
        <f>Regression!C123</f>
        <v>54700</v>
      </c>
      <c r="R125">
        <f>Regression!D123</f>
        <v>24</v>
      </c>
      <c r="S125">
        <f>Regression!E123</f>
        <v>2</v>
      </c>
      <c r="T125">
        <f>Regression!F123</f>
        <v>3</v>
      </c>
      <c r="U125">
        <f>Regression!G123</f>
        <v>0</v>
      </c>
      <c r="V125">
        <f>Regression!H123</f>
        <v>0</v>
      </c>
      <c r="W125">
        <f>Regression!I123</f>
        <v>1</v>
      </c>
      <c r="X125">
        <f>Regression!B123</f>
        <v>1403.8309999999999</v>
      </c>
      <c r="Y125">
        <v>1826.2559357802338</v>
      </c>
      <c r="Z125">
        <f t="shared" si="13"/>
        <v>-422.42493578023391</v>
      </c>
      <c r="AA125">
        <v>8.3166442712320088E-3</v>
      </c>
      <c r="AB125">
        <f t="shared" si="14"/>
        <v>-0.75127410666041761</v>
      </c>
      <c r="AC125">
        <f t="shared" si="15"/>
        <v>316294.05400300928</v>
      </c>
      <c r="AD125">
        <f t="shared" si="16"/>
        <v>-0.75425382417585118</v>
      </c>
      <c r="AE125">
        <f t="shared" si="17"/>
        <v>0.45087582565679474</v>
      </c>
      <c r="AF125">
        <f t="shared" si="18"/>
        <v>5.9663528223199828E-4</v>
      </c>
      <c r="AG125">
        <f t="shared" si="19"/>
        <v>-6.9072483539481144E-2</v>
      </c>
      <c r="AH125" t="str">
        <f t="shared" si="20"/>
        <v/>
      </c>
    </row>
    <row r="126" spans="16:34" x14ac:dyDescent="0.2">
      <c r="P126">
        <f t="shared" si="21"/>
        <v>123</v>
      </c>
      <c r="Q126">
        <f>Regression!C124</f>
        <v>41300</v>
      </c>
      <c r="R126">
        <f>Regression!D124</f>
        <v>24</v>
      </c>
      <c r="S126">
        <f>Regression!E124</f>
        <v>3</v>
      </c>
      <c r="T126">
        <f>Regression!F124</f>
        <v>3</v>
      </c>
      <c r="U126">
        <f>Regression!G124</f>
        <v>1</v>
      </c>
      <c r="V126">
        <f>Regression!H124</f>
        <v>0</v>
      </c>
      <c r="W126">
        <f>Regression!I124</f>
        <v>1</v>
      </c>
      <c r="X126">
        <f>Regression!B124</f>
        <v>1985.325</v>
      </c>
      <c r="Y126">
        <v>1461.0192553504139</v>
      </c>
      <c r="Z126">
        <f t="shared" si="13"/>
        <v>524.30574464958613</v>
      </c>
      <c r="AA126">
        <v>1.333316654121177E-2</v>
      </c>
      <c r="AB126">
        <f t="shared" si="14"/>
        <v>0.9324670410400856</v>
      </c>
      <c r="AC126">
        <f t="shared" si="15"/>
        <v>316194.48592342791</v>
      </c>
      <c r="AD126">
        <f t="shared" si="16"/>
        <v>0.93869003019805131</v>
      </c>
      <c r="AE126">
        <f t="shared" si="17"/>
        <v>0.34811840510152847</v>
      </c>
      <c r="AF126">
        <f t="shared" si="18"/>
        <v>1.4885699161017844E-3</v>
      </c>
      <c r="AG126">
        <f t="shared" si="19"/>
        <v>0.1091198077811307</v>
      </c>
      <c r="AH126" t="str">
        <f t="shared" si="20"/>
        <v/>
      </c>
    </row>
    <row r="127" spans="16:34" x14ac:dyDescent="0.2">
      <c r="P127">
        <f t="shared" si="21"/>
        <v>124</v>
      </c>
      <c r="Q127">
        <f>Regression!C125</f>
        <v>130700</v>
      </c>
      <c r="R127">
        <f>Regression!D125</f>
        <v>6</v>
      </c>
      <c r="S127">
        <f>Regression!E125</f>
        <v>0</v>
      </c>
      <c r="T127">
        <f>Regression!F125</f>
        <v>2</v>
      </c>
      <c r="U127">
        <f>Regression!G125</f>
        <v>0</v>
      </c>
      <c r="V127">
        <f>Regression!H125</f>
        <v>3</v>
      </c>
      <c r="W127">
        <f>Regression!I125</f>
        <v>1</v>
      </c>
      <c r="X127">
        <f>Regression!B125</f>
        <v>2070.2570000000001</v>
      </c>
      <c r="Y127">
        <v>2011.988720104182</v>
      </c>
      <c r="Z127">
        <f t="shared" si="13"/>
        <v>58.268279895818068</v>
      </c>
      <c r="AA127">
        <v>1.9185328719554202E-2</v>
      </c>
      <c r="AB127">
        <f t="shared" si="14"/>
        <v>0.1036289437897767</v>
      </c>
      <c r="AC127">
        <f t="shared" si="15"/>
        <v>316472.13444014633</v>
      </c>
      <c r="AD127">
        <f t="shared" si="16"/>
        <v>0.10458538100763741</v>
      </c>
      <c r="AE127">
        <f t="shared" si="17"/>
        <v>0.91672595673896107</v>
      </c>
      <c r="AF127">
        <f t="shared" si="18"/>
        <v>2.6771178774477289E-5</v>
      </c>
      <c r="AG127">
        <f t="shared" si="19"/>
        <v>1.4627231285921697E-2</v>
      </c>
      <c r="AH127" t="str">
        <f t="shared" si="20"/>
        <v/>
      </c>
    </row>
    <row r="128" spans="16:34" x14ac:dyDescent="0.2">
      <c r="P128">
        <f t="shared" si="21"/>
        <v>125</v>
      </c>
      <c r="Q128">
        <f>Regression!C126</f>
        <v>39500</v>
      </c>
      <c r="R128">
        <f>Regression!D126</f>
        <v>12</v>
      </c>
      <c r="S128">
        <f>Regression!E126</f>
        <v>2</v>
      </c>
      <c r="T128">
        <f>Regression!F126</f>
        <v>3</v>
      </c>
      <c r="U128">
        <f>Regression!G126</f>
        <v>0</v>
      </c>
      <c r="V128">
        <f>Regression!H126</f>
        <v>0</v>
      </c>
      <c r="W128">
        <f>Regression!I126</f>
        <v>1</v>
      </c>
      <c r="X128">
        <f>Regression!B126</f>
        <v>1006.258</v>
      </c>
      <c r="Y128">
        <v>916.50583574759526</v>
      </c>
      <c r="Z128">
        <f t="shared" si="13"/>
        <v>89.752164252404782</v>
      </c>
      <c r="AA128">
        <v>9.1124882872723259E-3</v>
      </c>
      <c r="AB128">
        <f t="shared" si="14"/>
        <v>0.15962238804634407</v>
      </c>
      <c r="AC128">
        <f t="shared" si="15"/>
        <v>316467.42412048468</v>
      </c>
      <c r="AD128">
        <f t="shared" si="16"/>
        <v>0.16027590811353712</v>
      </c>
      <c r="AE128">
        <f t="shared" si="17"/>
        <v>0.87269636614292323</v>
      </c>
      <c r="AF128">
        <f t="shared" si="18"/>
        <v>2.9558738391396973E-5</v>
      </c>
      <c r="AG128">
        <f t="shared" si="19"/>
        <v>1.5370024519253962E-2</v>
      </c>
      <c r="AH128" t="str">
        <f t="shared" si="20"/>
        <v/>
      </c>
    </row>
    <row r="129" spans="16:34" x14ac:dyDescent="0.2">
      <c r="P129">
        <f t="shared" si="21"/>
        <v>126</v>
      </c>
      <c r="Q129">
        <f>Regression!C127</f>
        <v>93400</v>
      </c>
      <c r="R129">
        <f>Regression!D127</f>
        <v>24</v>
      </c>
      <c r="S129">
        <f>Regression!E127</f>
        <v>0</v>
      </c>
      <c r="T129">
        <f>Regression!F127</f>
        <v>2</v>
      </c>
      <c r="U129">
        <f>Regression!G127</f>
        <v>0</v>
      </c>
      <c r="V129">
        <f>Regression!H127</f>
        <v>2</v>
      </c>
      <c r="W129">
        <f>Regression!I127</f>
        <v>1</v>
      </c>
      <c r="X129">
        <f>Regression!B127</f>
        <v>3079.0740000000001</v>
      </c>
      <c r="Y129">
        <v>2300.3407429392073</v>
      </c>
      <c r="Z129">
        <f t="shared" si="13"/>
        <v>778.73325706079277</v>
      </c>
      <c r="AA129">
        <v>1.0922340572415378E-2</v>
      </c>
      <c r="AB129">
        <f t="shared" si="14"/>
        <v>1.3849611669929258</v>
      </c>
      <c r="AC129">
        <f t="shared" si="15"/>
        <v>315856.93705282139</v>
      </c>
      <c r="AD129">
        <f t="shared" si="16"/>
        <v>1.3932476407649854</v>
      </c>
      <c r="AE129">
        <f t="shared" si="17"/>
        <v>0.16385701727074328</v>
      </c>
      <c r="AF129">
        <f t="shared" si="18"/>
        <v>2.676949233135975E-3</v>
      </c>
      <c r="AG129">
        <f t="shared" si="19"/>
        <v>0.14641007976285192</v>
      </c>
      <c r="AH129" t="str">
        <f t="shared" si="20"/>
        <v/>
      </c>
    </row>
    <row r="130" spans="16:34" x14ac:dyDescent="0.2">
      <c r="P130">
        <f t="shared" si="21"/>
        <v>127</v>
      </c>
      <c r="Q130">
        <f>Regression!C128</f>
        <v>83100</v>
      </c>
      <c r="R130">
        <f>Regression!D128</f>
        <v>6</v>
      </c>
      <c r="S130">
        <f>Regression!E128</f>
        <v>2</v>
      </c>
      <c r="T130">
        <f>Regression!F128</f>
        <v>2</v>
      </c>
      <c r="U130">
        <f>Regression!G128</f>
        <v>1</v>
      </c>
      <c r="V130">
        <f>Regression!H128</f>
        <v>2</v>
      </c>
      <c r="W130">
        <f>Regression!I128</f>
        <v>1</v>
      </c>
      <c r="X130">
        <f>Regression!B128</f>
        <v>586.34100000000001</v>
      </c>
      <c r="Y130">
        <v>1092.4954326565974</v>
      </c>
      <c r="Z130">
        <f t="shared" si="13"/>
        <v>-506.15443265659735</v>
      </c>
      <c r="AA130">
        <v>6.5949619116142996E-3</v>
      </c>
      <c r="AB130">
        <f t="shared" si="14"/>
        <v>-0.90018530398528818</v>
      </c>
      <c r="AC130">
        <f t="shared" si="15"/>
        <v>316215.39226008527</v>
      </c>
      <c r="AD130">
        <f t="shared" si="16"/>
        <v>-0.9030844460277796</v>
      </c>
      <c r="AE130">
        <f t="shared" si="17"/>
        <v>0.36670031299544981</v>
      </c>
      <c r="AF130">
        <f t="shared" si="18"/>
        <v>6.7691388948863055E-4</v>
      </c>
      <c r="AG130">
        <f t="shared" si="19"/>
        <v>-7.3581956139855811E-2</v>
      </c>
      <c r="AH130" t="str">
        <f t="shared" si="20"/>
        <v/>
      </c>
    </row>
    <row r="131" spans="16:34" x14ac:dyDescent="0.2">
      <c r="P131">
        <f t="shared" si="21"/>
        <v>128</v>
      </c>
      <c r="Q131">
        <f>Regression!C129</f>
        <v>55900</v>
      </c>
      <c r="R131">
        <f>Regression!D129</f>
        <v>24</v>
      </c>
      <c r="S131">
        <f>Regression!E129</f>
        <v>0</v>
      </c>
      <c r="T131">
        <f>Regression!F129</f>
        <v>2</v>
      </c>
      <c r="U131">
        <f>Regression!G129</f>
        <v>1</v>
      </c>
      <c r="V131">
        <f>Regression!H129</f>
        <v>1</v>
      </c>
      <c r="W131">
        <f>Regression!I129</f>
        <v>0</v>
      </c>
      <c r="X131">
        <f>Regression!B129</f>
        <v>2555.4499999999998</v>
      </c>
      <c r="Y131">
        <v>1688.0883521139613</v>
      </c>
      <c r="Z131">
        <f t="shared" si="13"/>
        <v>867.36164788603855</v>
      </c>
      <c r="AA131">
        <v>8.6609193619309674E-3</v>
      </c>
      <c r="AB131">
        <f t="shared" si="14"/>
        <v>1.5425849469883075</v>
      </c>
      <c r="AC131">
        <f t="shared" si="15"/>
        <v>315709.84654977027</v>
      </c>
      <c r="AD131">
        <f t="shared" si="16"/>
        <v>1.5504045627912237</v>
      </c>
      <c r="AE131">
        <f t="shared" si="17"/>
        <v>0.12136339876074682</v>
      </c>
      <c r="AF131">
        <f t="shared" si="18"/>
        <v>2.6213664191899219E-3</v>
      </c>
      <c r="AG131">
        <f t="shared" si="19"/>
        <v>0.14491586107899443</v>
      </c>
      <c r="AH131" t="str">
        <f t="shared" si="20"/>
        <v/>
      </c>
    </row>
    <row r="132" spans="16:34" x14ac:dyDescent="0.2">
      <c r="P132">
        <f t="shared" si="21"/>
        <v>129</v>
      </c>
      <c r="Q132">
        <f>Regression!C130</f>
        <v>71200</v>
      </c>
      <c r="R132">
        <f>Regression!D130</f>
        <v>12</v>
      </c>
      <c r="S132">
        <f>Regression!E130</f>
        <v>2</v>
      </c>
      <c r="T132">
        <f>Regression!F130</f>
        <v>3</v>
      </c>
      <c r="U132">
        <f>Regression!G130</f>
        <v>1</v>
      </c>
      <c r="V132">
        <f>Regression!H130</f>
        <v>1</v>
      </c>
      <c r="W132">
        <f>Regression!I130</f>
        <v>1</v>
      </c>
      <c r="X132">
        <f>Regression!B130</f>
        <v>637.80100000000004</v>
      </c>
      <c r="Y132">
        <v>1338.8906675957353</v>
      </c>
      <c r="Z132">
        <f t="shared" si="13"/>
        <v>-701.08966759573525</v>
      </c>
      <c r="AA132">
        <v>6.6063171513410955E-3</v>
      </c>
      <c r="AB132">
        <f t="shared" si="14"/>
        <v>-1.2468736314985338</v>
      </c>
      <c r="AC132">
        <f t="shared" si="15"/>
        <v>315976.33838209102</v>
      </c>
      <c r="AD132">
        <f t="shared" si="16"/>
        <v>-1.2513695665909832</v>
      </c>
      <c r="AE132">
        <f t="shared" si="17"/>
        <v>0.21109469056792954</v>
      </c>
      <c r="AF132">
        <f t="shared" si="18"/>
        <v>1.3009827126826254E-3</v>
      </c>
      <c r="AG132">
        <f t="shared" si="19"/>
        <v>-0.10204802437805166</v>
      </c>
      <c r="AH132" t="str">
        <f t="shared" si="20"/>
        <v/>
      </c>
    </row>
    <row r="133" spans="16:34" x14ac:dyDescent="0.2">
      <c r="P133">
        <f t="shared" si="21"/>
        <v>130</v>
      </c>
      <c r="Q133">
        <f>Regression!C131</f>
        <v>57800</v>
      </c>
      <c r="R133">
        <f>Regression!D131</f>
        <v>24</v>
      </c>
      <c r="S133">
        <f>Regression!E131</f>
        <v>2</v>
      </c>
      <c r="T133">
        <f>Regression!F131</f>
        <v>2</v>
      </c>
      <c r="U133">
        <f>Regression!G131</f>
        <v>1</v>
      </c>
      <c r="V133">
        <f>Regression!H131</f>
        <v>0</v>
      </c>
      <c r="W133">
        <f>Regression!I131</f>
        <v>0</v>
      </c>
      <c r="X133">
        <f>Regression!B131</f>
        <v>1148.6099999999999</v>
      </c>
      <c r="Y133">
        <v>1874.2264335174982</v>
      </c>
      <c r="Z133">
        <f t="shared" ref="Z133:Z196" si="22">X133-Y133</f>
        <v>-725.61643351749831</v>
      </c>
      <c r="AA133">
        <v>6.2943779846845313E-3</v>
      </c>
      <c r="AB133">
        <f t="shared" ref="AB133:AB196" si="23">Z133/SQRT($AJ$6)</f>
        <v>-1.2904939829418207</v>
      </c>
      <c r="AC133">
        <f t="shared" ref="AC133:AC196" si="24">($AJ$6-Z133^2/((1-AA133)*$AJ$5))*$AJ$5/($AJ$5-1)</f>
        <v>315940.96117329958</v>
      </c>
      <c r="AD133">
        <f t="shared" ref="AD133:AD196" si="25">Z133/SQRT(AC133*(1-AA133))</f>
        <v>-1.2950164018351691</v>
      </c>
      <c r="AE133">
        <f t="shared" ref="AE133:AE196" si="26">_xlfn.T.DIST.2T(ABS(AD133),$AJ$5)</f>
        <v>0.19561588387683643</v>
      </c>
      <c r="AF133">
        <f t="shared" ref="AF133:AF196" si="27">(Z133^2/$AJ$6)*(AA133/(1-AA133)^2)/($AJ$7+1)</f>
        <v>1.3269645058136177E-3</v>
      </c>
      <c r="AG133">
        <f t="shared" ref="AG133:AG196" si="28">AD133*SQRT(AA133/(1-AA133))</f>
        <v>-0.10306775231270972</v>
      </c>
      <c r="AH133" t="str">
        <f t="shared" ref="AH133:AH196" si="29">IF(OR(AE133&lt;0.05,AF133&gt;=1,ABS(AG133)&gt;=1),"*","")</f>
        <v/>
      </c>
    </row>
    <row r="134" spans="16:34" x14ac:dyDescent="0.2">
      <c r="P134">
        <f t="shared" ref="P134:P197" si="30">P133+1</f>
        <v>131</v>
      </c>
      <c r="Q134">
        <f>Regression!C132</f>
        <v>59100</v>
      </c>
      <c r="R134">
        <f>Regression!D132</f>
        <v>18</v>
      </c>
      <c r="S134">
        <f>Regression!E132</f>
        <v>1</v>
      </c>
      <c r="T134">
        <f>Regression!F132</f>
        <v>2</v>
      </c>
      <c r="U134">
        <f>Regression!G132</f>
        <v>1</v>
      </c>
      <c r="V134">
        <f>Regression!H132</f>
        <v>2</v>
      </c>
      <c r="W134">
        <f>Regression!I132</f>
        <v>0</v>
      </c>
      <c r="X134">
        <f>Regression!B132</f>
        <v>579.54100000000005</v>
      </c>
      <c r="Y134">
        <v>1221.4991994557586</v>
      </c>
      <c r="Z134">
        <f t="shared" si="22"/>
        <v>-641.95819945575852</v>
      </c>
      <c r="AA134">
        <v>5.8943237186702517E-3</v>
      </c>
      <c r="AB134">
        <f t="shared" si="23"/>
        <v>-1.1417095250749218</v>
      </c>
      <c r="AC134">
        <f t="shared" si="24"/>
        <v>316057.30876916274</v>
      </c>
      <c r="AD134">
        <f t="shared" si="25"/>
        <v>-1.1452691296294844</v>
      </c>
      <c r="AE134">
        <f t="shared" si="26"/>
        <v>0.25237391276588017</v>
      </c>
      <c r="AF134">
        <f t="shared" si="27"/>
        <v>9.7182963480271333E-4</v>
      </c>
      <c r="AG134">
        <f t="shared" si="28"/>
        <v>-8.8187751510905812E-2</v>
      </c>
      <c r="AH134" t="str">
        <f t="shared" si="29"/>
        <v/>
      </c>
    </row>
    <row r="135" spans="16:34" x14ac:dyDescent="0.2">
      <c r="P135">
        <f t="shared" si="30"/>
        <v>132</v>
      </c>
      <c r="Q135">
        <f>Regression!C133</f>
        <v>23100</v>
      </c>
      <c r="R135">
        <f>Regression!D133</f>
        <v>6</v>
      </c>
      <c r="S135">
        <f>Regression!E133</f>
        <v>1</v>
      </c>
      <c r="T135">
        <f>Regression!F133</f>
        <v>1</v>
      </c>
      <c r="U135">
        <f>Regression!G133</f>
        <v>0</v>
      </c>
      <c r="V135">
        <f>Regression!H133</f>
        <v>2</v>
      </c>
      <c r="W135">
        <f>Regression!I133</f>
        <v>0</v>
      </c>
      <c r="X135">
        <f>Regression!B133</f>
        <v>465.55399999999997</v>
      </c>
      <c r="Y135">
        <v>-86.278686635697341</v>
      </c>
      <c r="Z135">
        <f t="shared" si="22"/>
        <v>551.83268663569731</v>
      </c>
      <c r="AA135">
        <v>5.9156280345663385E-3</v>
      </c>
      <c r="AB135">
        <f t="shared" si="23"/>
        <v>0.98142314423866117</v>
      </c>
      <c r="AC135">
        <f t="shared" si="24"/>
        <v>316166.51400368527</v>
      </c>
      <c r="AD135">
        <f t="shared" si="25"/>
        <v>0.98432352079774954</v>
      </c>
      <c r="AE135">
        <f t="shared" si="26"/>
        <v>0.32519647732192858</v>
      </c>
      <c r="AF135">
        <f t="shared" si="27"/>
        <v>7.2073725226173607E-4</v>
      </c>
      <c r="AG135">
        <f t="shared" si="28"/>
        <v>7.5932319934627429E-2</v>
      </c>
      <c r="AH135" t="str">
        <f t="shared" si="29"/>
        <v/>
      </c>
    </row>
    <row r="136" spans="16:34" x14ac:dyDescent="0.2">
      <c r="P136">
        <f t="shared" si="30"/>
        <v>133</v>
      </c>
      <c r="Q136">
        <f>Regression!C134</f>
        <v>10900</v>
      </c>
      <c r="R136">
        <f>Regression!D134</f>
        <v>24</v>
      </c>
      <c r="S136">
        <f>Regression!E134</f>
        <v>1</v>
      </c>
      <c r="T136">
        <f>Regression!F134</f>
        <v>1</v>
      </c>
      <c r="U136">
        <f>Regression!G134</f>
        <v>1</v>
      </c>
      <c r="V136">
        <f>Regression!H134</f>
        <v>0</v>
      </c>
      <c r="W136">
        <f>Regression!I134</f>
        <v>0</v>
      </c>
      <c r="X136">
        <f>Regression!B134</f>
        <v>407.30200000000002</v>
      </c>
      <c r="Y136">
        <v>904.04523816621418</v>
      </c>
      <c r="Z136">
        <f t="shared" si="22"/>
        <v>-496.74323816621416</v>
      </c>
      <c r="AA136">
        <v>9.1315211646431013E-3</v>
      </c>
      <c r="AB136">
        <f t="shared" si="23"/>
        <v>-0.883447687110681</v>
      </c>
      <c r="AC136">
        <f t="shared" si="24"/>
        <v>316224.33802918327</v>
      </c>
      <c r="AD136">
        <f t="shared" si="25"/>
        <v>-0.88741407266281602</v>
      </c>
      <c r="AE136">
        <f t="shared" si="26"/>
        <v>0.3750711081041449</v>
      </c>
      <c r="AF136">
        <f t="shared" si="27"/>
        <v>9.0736660895344989E-4</v>
      </c>
      <c r="AG136">
        <f t="shared" si="28"/>
        <v>-8.5190245545071541E-2</v>
      </c>
      <c r="AH136" t="str">
        <f t="shared" si="29"/>
        <v/>
      </c>
    </row>
    <row r="137" spans="16:34" x14ac:dyDescent="0.2">
      <c r="P137">
        <f t="shared" si="30"/>
        <v>134</v>
      </c>
      <c r="Q137">
        <f>Regression!C135</f>
        <v>47500</v>
      </c>
      <c r="R137">
        <f>Regression!D135</f>
        <v>6</v>
      </c>
      <c r="S137">
        <f>Regression!E135</f>
        <v>3</v>
      </c>
      <c r="T137">
        <f>Regression!F135</f>
        <v>2</v>
      </c>
      <c r="U137">
        <f>Regression!G135</f>
        <v>0</v>
      </c>
      <c r="V137">
        <f>Regression!H135</f>
        <v>0</v>
      </c>
      <c r="W137">
        <f>Regression!I135</f>
        <v>0</v>
      </c>
      <c r="X137">
        <f>Regression!B135</f>
        <v>847.46900000000005</v>
      </c>
      <c r="Y137">
        <v>790.58380179415872</v>
      </c>
      <c r="Z137">
        <f t="shared" si="22"/>
        <v>56.885198205841334</v>
      </c>
      <c r="AA137">
        <v>9.4225630515768818E-3</v>
      </c>
      <c r="AB137">
        <f t="shared" si="23"/>
        <v>0.10116916129811</v>
      </c>
      <c r="AC137">
        <f t="shared" si="24"/>
        <v>316472.33110809635</v>
      </c>
      <c r="AD137">
        <f t="shared" si="25"/>
        <v>0.1015984744496576</v>
      </c>
      <c r="AE137">
        <f t="shared" si="26"/>
        <v>0.91909592181185329</v>
      </c>
      <c r="AF137">
        <f t="shared" si="27"/>
        <v>1.2285660261594034E-5</v>
      </c>
      <c r="AG137">
        <f t="shared" si="28"/>
        <v>9.9089468105508696E-3</v>
      </c>
      <c r="AH137" t="str">
        <f t="shared" si="29"/>
        <v/>
      </c>
    </row>
    <row r="138" spans="16:34" x14ac:dyDescent="0.2">
      <c r="P138">
        <f t="shared" si="30"/>
        <v>135</v>
      </c>
      <c r="Q138">
        <f>Regression!C136</f>
        <v>76200</v>
      </c>
      <c r="R138">
        <f>Regression!D136</f>
        <v>24</v>
      </c>
      <c r="S138">
        <f>Regression!E136</f>
        <v>0</v>
      </c>
      <c r="T138">
        <f>Regression!F136</f>
        <v>2</v>
      </c>
      <c r="U138">
        <f>Regression!G136</f>
        <v>1</v>
      </c>
      <c r="V138">
        <f>Regression!H136</f>
        <v>1</v>
      </c>
      <c r="W138">
        <f>Regression!I136</f>
        <v>1</v>
      </c>
      <c r="X138">
        <f>Regression!B136</f>
        <v>2436.88</v>
      </c>
      <c r="Y138">
        <v>2096.6855355018538</v>
      </c>
      <c r="Z138">
        <f t="shared" si="22"/>
        <v>340.19446449814632</v>
      </c>
      <c r="AA138">
        <v>8.4965824810162918E-3</v>
      </c>
      <c r="AB138">
        <f t="shared" si="23"/>
        <v>0.60502889568912399</v>
      </c>
      <c r="AC138">
        <f t="shared" si="24"/>
        <v>316357.84339619713</v>
      </c>
      <c r="AD138">
        <f t="shared" si="25"/>
        <v>0.60742243968304266</v>
      </c>
      <c r="AE138">
        <f t="shared" si="26"/>
        <v>0.54370961359627468</v>
      </c>
      <c r="AF138">
        <f t="shared" si="27"/>
        <v>3.9547414260597953E-4</v>
      </c>
      <c r="AG138">
        <f t="shared" si="28"/>
        <v>5.6229712489234911E-2</v>
      </c>
      <c r="AH138" t="str">
        <f t="shared" si="29"/>
        <v/>
      </c>
    </row>
    <row r="139" spans="16:34" x14ac:dyDescent="0.2">
      <c r="P139">
        <f t="shared" si="30"/>
        <v>136</v>
      </c>
      <c r="Q139">
        <f>Regression!C137</f>
        <v>14200</v>
      </c>
      <c r="R139">
        <f>Regression!D137</f>
        <v>24</v>
      </c>
      <c r="S139">
        <f>Regression!E137</f>
        <v>0</v>
      </c>
      <c r="T139">
        <f>Regression!F137</f>
        <v>1</v>
      </c>
      <c r="U139">
        <f>Regression!G137</f>
        <v>1</v>
      </c>
      <c r="V139">
        <f>Regression!H137</f>
        <v>1</v>
      </c>
      <c r="W139">
        <f>Regression!I137</f>
        <v>0</v>
      </c>
      <c r="X139">
        <f>Regression!B137</f>
        <v>399.82400000000001</v>
      </c>
      <c r="Y139">
        <v>796.74445320783298</v>
      </c>
      <c r="Z139">
        <f t="shared" si="22"/>
        <v>-396.92045320783296</v>
      </c>
      <c r="AA139">
        <v>9.0411048306433262E-3</v>
      </c>
      <c r="AB139">
        <f t="shared" si="23"/>
        <v>-0.70591490615530084</v>
      </c>
      <c r="AC139">
        <f t="shared" si="24"/>
        <v>316315.20040809386</v>
      </c>
      <c r="AD139">
        <f t="shared" si="25"/>
        <v>-0.70895003327974015</v>
      </c>
      <c r="AE139">
        <f t="shared" si="26"/>
        <v>0.47852205835134687</v>
      </c>
      <c r="AF139">
        <f t="shared" si="27"/>
        <v>5.7348880205405765E-4</v>
      </c>
      <c r="AG139">
        <f t="shared" si="28"/>
        <v>-6.7717132494606272E-2</v>
      </c>
      <c r="AH139" t="str">
        <f t="shared" si="29"/>
        <v/>
      </c>
    </row>
    <row r="140" spans="16:34" x14ac:dyDescent="0.2">
      <c r="P140">
        <f t="shared" si="30"/>
        <v>137</v>
      </c>
      <c r="Q140">
        <f>Regression!C138</f>
        <v>52500</v>
      </c>
      <c r="R140">
        <f>Regression!D138</f>
        <v>24</v>
      </c>
      <c r="S140">
        <f>Regression!E138</f>
        <v>3</v>
      </c>
      <c r="T140">
        <f>Regression!F138</f>
        <v>3</v>
      </c>
      <c r="U140">
        <f>Regression!G138</f>
        <v>0</v>
      </c>
      <c r="V140">
        <f>Regression!H138</f>
        <v>0</v>
      </c>
      <c r="W140">
        <f>Regression!I138</f>
        <v>1</v>
      </c>
      <c r="X140">
        <f>Regression!B138</f>
        <v>2037.5160000000001</v>
      </c>
      <c r="Y140">
        <v>1746.6620121404871</v>
      </c>
      <c r="Z140">
        <f t="shared" si="22"/>
        <v>290.85398785951293</v>
      </c>
      <c r="AA140">
        <v>9.3856321455158369E-3</v>
      </c>
      <c r="AB140">
        <f t="shared" si="23"/>
        <v>0.5172778673545344</v>
      </c>
      <c r="AC140">
        <f t="shared" si="24"/>
        <v>316389.45437172661</v>
      </c>
      <c r="AD140">
        <f t="shared" si="25"/>
        <v>0.51953129302133694</v>
      </c>
      <c r="AE140">
        <f t="shared" si="26"/>
        <v>0.60350619416826801</v>
      </c>
      <c r="AF140">
        <f t="shared" si="27"/>
        <v>3.1989841616703594E-4</v>
      </c>
      <c r="AG140">
        <f t="shared" si="28"/>
        <v>5.0569791687822989E-2</v>
      </c>
      <c r="AH140" t="str">
        <f t="shared" si="29"/>
        <v/>
      </c>
    </row>
    <row r="141" spans="16:34" x14ac:dyDescent="0.2">
      <c r="P141">
        <f t="shared" si="30"/>
        <v>138</v>
      </c>
      <c r="Q141">
        <f>Regression!C139</f>
        <v>43300</v>
      </c>
      <c r="R141">
        <f>Regression!D139</f>
        <v>24</v>
      </c>
      <c r="S141">
        <f>Regression!E139</f>
        <v>2</v>
      </c>
      <c r="T141">
        <f>Regression!F139</f>
        <v>2</v>
      </c>
      <c r="U141">
        <f>Regression!G139</f>
        <v>0</v>
      </c>
      <c r="V141">
        <f>Regression!H139</f>
        <v>3</v>
      </c>
      <c r="W141">
        <f>Regression!I139</f>
        <v>1</v>
      </c>
      <c r="X141">
        <f>Regression!B139</f>
        <v>715.83500000000004</v>
      </c>
      <c r="Y141">
        <v>952.2877681462578</v>
      </c>
      <c r="Z141">
        <f t="shared" si="22"/>
        <v>-236.45276814625777</v>
      </c>
      <c r="AA141">
        <v>1.3385957810638238E-2</v>
      </c>
      <c r="AB141">
        <f t="shared" si="23"/>
        <v>-0.42052641099028326</v>
      </c>
      <c r="AC141">
        <f t="shared" si="24"/>
        <v>316418.44436053379</v>
      </c>
      <c r="AD141">
        <f t="shared" si="25"/>
        <v>-0.42319435008439971</v>
      </c>
      <c r="AE141">
        <f t="shared" si="26"/>
        <v>0.67224519693316731</v>
      </c>
      <c r="AF141">
        <f t="shared" si="27"/>
        <v>3.0398449565269514E-4</v>
      </c>
      <c r="AG141">
        <f t="shared" si="28"/>
        <v>-4.9293645866306232E-2</v>
      </c>
      <c r="AH141" t="str">
        <f t="shared" si="29"/>
        <v/>
      </c>
    </row>
    <row r="142" spans="16:34" x14ac:dyDescent="0.2">
      <c r="P142">
        <f t="shared" si="30"/>
        <v>139</v>
      </c>
      <c r="Q142">
        <f>Regression!C140</f>
        <v>66600</v>
      </c>
      <c r="R142">
        <f>Regression!D140</f>
        <v>18</v>
      </c>
      <c r="S142">
        <f>Regression!E140</f>
        <v>3</v>
      </c>
      <c r="T142">
        <f>Regression!F140</f>
        <v>2</v>
      </c>
      <c r="U142">
        <f>Regression!G140</f>
        <v>1</v>
      </c>
      <c r="V142">
        <f>Regression!H140</f>
        <v>0</v>
      </c>
      <c r="W142">
        <f>Regression!I140</f>
        <v>0</v>
      </c>
      <c r="X142">
        <f>Regression!B140</f>
        <v>1177.31</v>
      </c>
      <c r="Y142">
        <v>1737.9764725072682</v>
      </c>
      <c r="Z142">
        <f t="shared" si="22"/>
        <v>-560.66647250726828</v>
      </c>
      <c r="AA142">
        <v>6.9066335630687571E-3</v>
      </c>
      <c r="AB142">
        <f t="shared" si="23"/>
        <v>-0.9971338516968653</v>
      </c>
      <c r="AC142">
        <f t="shared" si="24"/>
        <v>316156.21974098741</v>
      </c>
      <c r="AD142">
        <f t="shared" si="25"/>
        <v>-1.0005958120235643</v>
      </c>
      <c r="AE142">
        <f t="shared" si="26"/>
        <v>0.31726626147261949</v>
      </c>
      <c r="AF142">
        <f t="shared" si="27"/>
        <v>8.7036854367981682E-4</v>
      </c>
      <c r="AG142">
        <f t="shared" si="28"/>
        <v>-8.3444333037420743E-2</v>
      </c>
      <c r="AH142" t="str">
        <f t="shared" si="29"/>
        <v/>
      </c>
    </row>
    <row r="143" spans="16:34" x14ac:dyDescent="0.2">
      <c r="P143">
        <f t="shared" si="30"/>
        <v>140</v>
      </c>
      <c r="Q143">
        <f>Regression!C141</f>
        <v>55100</v>
      </c>
      <c r="R143">
        <f>Regression!D141</f>
        <v>6</v>
      </c>
      <c r="S143">
        <f>Regression!E141</f>
        <v>0</v>
      </c>
      <c r="T143">
        <f>Regression!F141</f>
        <v>2</v>
      </c>
      <c r="U143">
        <f>Regression!G141</f>
        <v>1</v>
      </c>
      <c r="V143">
        <f>Regression!H141</f>
        <v>2</v>
      </c>
      <c r="W143">
        <f>Regression!I141</f>
        <v>0</v>
      </c>
      <c r="X143">
        <f>Regression!B141</f>
        <v>825.66600000000005</v>
      </c>
      <c r="Y143">
        <v>584.02964208504613</v>
      </c>
      <c r="Z143">
        <f t="shared" si="22"/>
        <v>241.63635791495392</v>
      </c>
      <c r="AA143">
        <v>7.7278166789949698E-3</v>
      </c>
      <c r="AB143">
        <f t="shared" si="23"/>
        <v>0.42974531935225857</v>
      </c>
      <c r="AC143">
        <f t="shared" si="24"/>
        <v>316416.25023044803</v>
      </c>
      <c r="AD143">
        <f t="shared" si="25"/>
        <v>0.4312384565681886</v>
      </c>
      <c r="AE143">
        <f t="shared" si="26"/>
        <v>0.66638868836709009</v>
      </c>
      <c r="AF143">
        <f t="shared" si="27"/>
        <v>1.8118719467750534E-4</v>
      </c>
      <c r="AG143">
        <f t="shared" si="28"/>
        <v>3.8056643340735483E-2</v>
      </c>
      <c r="AH143" t="str">
        <f t="shared" si="29"/>
        <v/>
      </c>
    </row>
    <row r="144" spans="16:34" x14ac:dyDescent="0.2">
      <c r="P144">
        <f t="shared" si="30"/>
        <v>141</v>
      </c>
      <c r="Q144">
        <f>Regression!C142</f>
        <v>10600</v>
      </c>
      <c r="R144">
        <f>Regression!D142</f>
        <v>12</v>
      </c>
      <c r="S144">
        <f>Regression!E142</f>
        <v>1</v>
      </c>
      <c r="T144">
        <f>Regression!F142</f>
        <v>1</v>
      </c>
      <c r="U144">
        <f>Regression!G142</f>
        <v>0</v>
      </c>
      <c r="V144">
        <f>Regression!H142</f>
        <v>2</v>
      </c>
      <c r="W144">
        <f>Regression!I142</f>
        <v>0</v>
      </c>
      <c r="X144">
        <f>Regression!B142</f>
        <v>114.02800000000001</v>
      </c>
      <c r="Y144">
        <v>-61.737085768910447</v>
      </c>
      <c r="Z144">
        <f t="shared" si="22"/>
        <v>175.76508576891047</v>
      </c>
      <c r="AA144">
        <v>5.4996068321235287E-3</v>
      </c>
      <c r="AB144">
        <f t="shared" si="23"/>
        <v>0.3125946093812691</v>
      </c>
      <c r="AC144">
        <f t="shared" si="24"/>
        <v>316444.28115877905</v>
      </c>
      <c r="AD144">
        <f t="shared" si="25"/>
        <v>0.31331522929996908</v>
      </c>
      <c r="AE144">
        <f t="shared" si="26"/>
        <v>0.75410704403479434</v>
      </c>
      <c r="AF144">
        <f t="shared" si="27"/>
        <v>6.7919535387734578E-5</v>
      </c>
      <c r="AG144">
        <f t="shared" si="28"/>
        <v>2.329940588121103E-2</v>
      </c>
      <c r="AH144" t="str">
        <f t="shared" si="29"/>
        <v/>
      </c>
    </row>
    <row r="145" spans="16:34" x14ac:dyDescent="0.2">
      <c r="P145">
        <f t="shared" si="30"/>
        <v>142</v>
      </c>
      <c r="Q145">
        <f>Regression!C143</f>
        <v>56300</v>
      </c>
      <c r="R145">
        <f>Regression!D143</f>
        <v>6</v>
      </c>
      <c r="S145">
        <f>Regression!E143</f>
        <v>2</v>
      </c>
      <c r="T145">
        <f>Regression!F143</f>
        <v>3</v>
      </c>
      <c r="U145">
        <f>Regression!G143</f>
        <v>1</v>
      </c>
      <c r="V145">
        <f>Regression!H143</f>
        <v>0</v>
      </c>
      <c r="W145">
        <f>Regression!I143</f>
        <v>0</v>
      </c>
      <c r="X145">
        <f>Regression!B143</f>
        <v>873.13900000000001</v>
      </c>
      <c r="Y145">
        <v>964.18884592439781</v>
      </c>
      <c r="Z145">
        <f t="shared" si="22"/>
        <v>-91.0498459243978</v>
      </c>
      <c r="AA145">
        <v>9.4138266622747491E-3</v>
      </c>
      <c r="AB145">
        <f t="shared" si="23"/>
        <v>-0.16193028835307063</v>
      </c>
      <c r="AC145">
        <f t="shared" si="24"/>
        <v>316467.18262081797</v>
      </c>
      <c r="AD145">
        <f t="shared" si="25"/>
        <v>-0.16261804811109087</v>
      </c>
      <c r="AE145">
        <f t="shared" si="26"/>
        <v>0.87085229460542246</v>
      </c>
      <c r="AF145">
        <f t="shared" si="27"/>
        <v>3.1444729655790648E-5</v>
      </c>
      <c r="AG145">
        <f t="shared" si="28"/>
        <v>-1.5852790187177761E-2</v>
      </c>
      <c r="AH145" t="str">
        <f t="shared" si="29"/>
        <v/>
      </c>
    </row>
    <row r="146" spans="16:34" x14ac:dyDescent="0.2">
      <c r="P146">
        <f t="shared" si="30"/>
        <v>143</v>
      </c>
      <c r="Q146">
        <f>Regression!C144</f>
        <v>58900</v>
      </c>
      <c r="R146">
        <f>Regression!D144</f>
        <v>18</v>
      </c>
      <c r="S146">
        <f>Regression!E144</f>
        <v>0</v>
      </c>
      <c r="T146">
        <f>Regression!F144</f>
        <v>1</v>
      </c>
      <c r="U146">
        <f>Regression!G144</f>
        <v>1</v>
      </c>
      <c r="V146">
        <f>Regression!H144</f>
        <v>0</v>
      </c>
      <c r="W146">
        <f>Regression!I144</f>
        <v>1</v>
      </c>
      <c r="X146">
        <f>Regression!B144</f>
        <v>1214.607</v>
      </c>
      <c r="Y146">
        <v>1646.0198606924355</v>
      </c>
      <c r="Z146">
        <f t="shared" si="22"/>
        <v>-431.41286069243552</v>
      </c>
      <c r="AA146">
        <v>9.8782528226259488E-3</v>
      </c>
      <c r="AB146">
        <f t="shared" si="23"/>
        <v>-0.76725894724913257</v>
      </c>
      <c r="AC146">
        <f t="shared" si="24"/>
        <v>316285.94644244894</v>
      </c>
      <c r="AD146">
        <f t="shared" si="25"/>
        <v>-0.77091916110055558</v>
      </c>
      <c r="AE146">
        <f t="shared" si="26"/>
        <v>0.44093842165395669</v>
      </c>
      <c r="AF146">
        <f t="shared" si="27"/>
        <v>7.4147561748581477E-4</v>
      </c>
      <c r="AG146">
        <f t="shared" si="28"/>
        <v>-7.7002461628709523E-2</v>
      </c>
      <c r="AH146" t="str">
        <f t="shared" si="29"/>
        <v/>
      </c>
    </row>
    <row r="147" spans="16:34" x14ac:dyDescent="0.2">
      <c r="P147">
        <f t="shared" si="30"/>
        <v>144</v>
      </c>
      <c r="Q147">
        <f>Regression!C145</f>
        <v>102500</v>
      </c>
      <c r="R147">
        <f>Regression!D145</f>
        <v>12</v>
      </c>
      <c r="S147">
        <f>Regression!E145</f>
        <v>1</v>
      </c>
      <c r="T147">
        <f>Regression!F145</f>
        <v>2</v>
      </c>
      <c r="U147">
        <f>Regression!G145</f>
        <v>0</v>
      </c>
      <c r="V147">
        <f>Regression!H145</f>
        <v>3</v>
      </c>
      <c r="W147">
        <f>Regression!I145</f>
        <v>1</v>
      </c>
      <c r="X147">
        <f>Regression!B145</f>
        <v>548.21199999999999</v>
      </c>
      <c r="Y147">
        <v>1667.9064687979544</v>
      </c>
      <c r="Z147">
        <f t="shared" si="22"/>
        <v>-1119.6944687979544</v>
      </c>
      <c r="AA147">
        <v>8.8512121474779906E-3</v>
      </c>
      <c r="AB147">
        <f t="shared" si="23"/>
        <v>-1.9913537069611489</v>
      </c>
      <c r="AC147">
        <f t="shared" si="24"/>
        <v>315199.22818298521</v>
      </c>
      <c r="AD147">
        <f t="shared" si="25"/>
        <v>-2.0032609857284642</v>
      </c>
      <c r="AE147">
        <f t="shared" si="26"/>
        <v>4.5420923683554881E-2</v>
      </c>
      <c r="AF147">
        <f t="shared" si="27"/>
        <v>4.4661352255574664E-3</v>
      </c>
      <c r="AG147">
        <f t="shared" si="28"/>
        <v>-0.18930822394366958</v>
      </c>
      <c r="AH147" t="str">
        <f t="shared" si="29"/>
        <v>*</v>
      </c>
    </row>
    <row r="148" spans="16:34" x14ac:dyDescent="0.2">
      <c r="P148">
        <f t="shared" si="30"/>
        <v>145</v>
      </c>
      <c r="Q148">
        <f>Regression!C146</f>
        <v>71500</v>
      </c>
      <c r="R148">
        <f>Regression!D146</f>
        <v>6</v>
      </c>
      <c r="S148">
        <f>Regression!E146</f>
        <v>0</v>
      </c>
      <c r="T148">
        <f>Regression!F146</f>
        <v>2</v>
      </c>
      <c r="U148">
        <f>Regression!G146</f>
        <v>1</v>
      </c>
      <c r="V148">
        <f>Regression!H146</f>
        <v>0</v>
      </c>
      <c r="W148">
        <f>Regression!I146</f>
        <v>0</v>
      </c>
      <c r="X148">
        <f>Regression!B146</f>
        <v>963.64</v>
      </c>
      <c r="Y148">
        <v>1356.0380719271377</v>
      </c>
      <c r="Z148">
        <f t="shared" si="22"/>
        <v>-392.39807192713772</v>
      </c>
      <c r="AA148">
        <v>1.0992910708315085E-2</v>
      </c>
      <c r="AB148">
        <f t="shared" si="23"/>
        <v>-0.69787194356277138</v>
      </c>
      <c r="AC148">
        <f t="shared" si="24"/>
        <v>316318.52585945802</v>
      </c>
      <c r="AD148">
        <f t="shared" si="25"/>
        <v>-0.70156004686301654</v>
      </c>
      <c r="AE148">
        <f t="shared" si="26"/>
        <v>0.48311812445016533</v>
      </c>
      <c r="AF148">
        <f t="shared" si="27"/>
        <v>6.8418788786829825E-4</v>
      </c>
      <c r="AG148">
        <f t="shared" si="28"/>
        <v>-7.3964188420484411E-2</v>
      </c>
      <c r="AH148" t="str">
        <f t="shared" si="29"/>
        <v/>
      </c>
    </row>
    <row r="149" spans="16:34" x14ac:dyDescent="0.2">
      <c r="P149">
        <f t="shared" si="30"/>
        <v>146</v>
      </c>
      <c r="Q149">
        <f>Regression!C147</f>
        <v>73300</v>
      </c>
      <c r="R149">
        <f>Regression!D147</f>
        <v>12</v>
      </c>
      <c r="S149">
        <f>Regression!E147</f>
        <v>0</v>
      </c>
      <c r="T149">
        <f>Regression!F147</f>
        <v>3</v>
      </c>
      <c r="U149">
        <f>Regression!G147</f>
        <v>1</v>
      </c>
      <c r="V149">
        <f>Regression!H147</f>
        <v>0</v>
      </c>
      <c r="W149">
        <f>Regression!I147</f>
        <v>1</v>
      </c>
      <c r="X149">
        <f>Regression!B147</f>
        <v>1694.4670000000001</v>
      </c>
      <c r="Y149">
        <v>1659.281674270399</v>
      </c>
      <c r="Z149">
        <f t="shared" si="22"/>
        <v>35.185325729601118</v>
      </c>
      <c r="AA149">
        <v>1.0338849894120306E-2</v>
      </c>
      <c r="AB149">
        <f t="shared" si="23"/>
        <v>6.2576382017405466E-2</v>
      </c>
      <c r="AC149">
        <f t="shared" si="24"/>
        <v>316474.36518084211</v>
      </c>
      <c r="AD149">
        <f t="shared" si="25"/>
        <v>6.2870808627981029E-2</v>
      </c>
      <c r="AE149">
        <f t="shared" si="26"/>
        <v>0.9498820455403677</v>
      </c>
      <c r="AF149">
        <f t="shared" si="27"/>
        <v>5.1669005049080606E-6</v>
      </c>
      <c r="AG149">
        <f t="shared" si="28"/>
        <v>6.4260174440862149E-3</v>
      </c>
      <c r="AH149" t="str">
        <f t="shared" si="29"/>
        <v/>
      </c>
    </row>
    <row r="150" spans="16:34" x14ac:dyDescent="0.2">
      <c r="P150">
        <f t="shared" si="30"/>
        <v>147</v>
      </c>
      <c r="Q150">
        <f>Regression!C148</f>
        <v>69900</v>
      </c>
      <c r="R150">
        <f>Regression!D148</f>
        <v>18</v>
      </c>
      <c r="S150">
        <f>Regression!E148</f>
        <v>0</v>
      </c>
      <c r="T150">
        <f>Regression!F148</f>
        <v>2</v>
      </c>
      <c r="U150">
        <f>Regression!G148</f>
        <v>1</v>
      </c>
      <c r="V150">
        <f>Regression!H148</f>
        <v>1</v>
      </c>
      <c r="W150">
        <f>Regression!I148</f>
        <v>1</v>
      </c>
      <c r="X150">
        <f>Regression!B148</f>
        <v>2100.8910000000001</v>
      </c>
      <c r="Y150">
        <v>1669.6429971220718</v>
      </c>
      <c r="Z150">
        <f t="shared" si="22"/>
        <v>431.24800287792823</v>
      </c>
      <c r="AA150">
        <v>6.3337257216733982E-3</v>
      </c>
      <c r="AB150">
        <f t="shared" si="23"/>
        <v>0.76696575099855802</v>
      </c>
      <c r="AC150">
        <f t="shared" si="24"/>
        <v>316286.76748021838</v>
      </c>
      <c r="AD150">
        <f t="shared" si="25"/>
        <v>0.76924788456644722</v>
      </c>
      <c r="AE150">
        <f t="shared" si="26"/>
        <v>0.44192928343591031</v>
      </c>
      <c r="AF150">
        <f t="shared" si="27"/>
        <v>4.7167201286553158E-4</v>
      </c>
      <c r="AG150">
        <f t="shared" si="28"/>
        <v>6.1415170517053856E-2</v>
      </c>
      <c r="AH150" t="str">
        <f t="shared" si="29"/>
        <v/>
      </c>
    </row>
    <row r="151" spans="16:34" x14ac:dyDescent="0.2">
      <c r="P151">
        <f t="shared" si="30"/>
        <v>148</v>
      </c>
      <c r="Q151">
        <f>Regression!C149</f>
        <v>12100</v>
      </c>
      <c r="R151">
        <f>Regression!D149</f>
        <v>6</v>
      </c>
      <c r="S151">
        <f>Regression!E149</f>
        <v>1</v>
      </c>
      <c r="T151">
        <f>Regression!F149</f>
        <v>1</v>
      </c>
      <c r="U151">
        <f>Regression!G149</f>
        <v>0</v>
      </c>
      <c r="V151">
        <f>Regression!H149</f>
        <v>1</v>
      </c>
      <c r="W151">
        <f>Regression!I149</f>
        <v>0</v>
      </c>
      <c r="X151">
        <f>Regression!B149</f>
        <v>89.703000000000003</v>
      </c>
      <c r="Y151">
        <v>-111.3392589619661</v>
      </c>
      <c r="Z151">
        <f t="shared" si="22"/>
        <v>201.0422589619661</v>
      </c>
      <c r="AA151">
        <v>5.8152614193187676E-3</v>
      </c>
      <c r="AB151">
        <f t="shared" si="23"/>
        <v>0.35754954480533008</v>
      </c>
      <c r="AC151">
        <f t="shared" si="24"/>
        <v>316434.60386353172</v>
      </c>
      <c r="AD151">
        <f t="shared" si="25"/>
        <v>0.35843616696643654</v>
      </c>
      <c r="AE151">
        <f t="shared" si="26"/>
        <v>0.72009319282450823</v>
      </c>
      <c r="AF151">
        <f t="shared" si="27"/>
        <v>9.4019411936379859E-5</v>
      </c>
      <c r="AG151">
        <f t="shared" si="28"/>
        <v>2.7413399789241583E-2</v>
      </c>
      <c r="AH151" t="str">
        <f t="shared" si="29"/>
        <v/>
      </c>
    </row>
    <row r="152" spans="16:34" x14ac:dyDescent="0.2">
      <c r="P152">
        <f t="shared" si="30"/>
        <v>149</v>
      </c>
      <c r="Q152">
        <f>Regression!C150</f>
        <v>23000</v>
      </c>
      <c r="R152">
        <f>Regression!D150</f>
        <v>6</v>
      </c>
      <c r="S152">
        <f>Regression!E150</f>
        <v>1</v>
      </c>
      <c r="T152">
        <f>Regression!F150</f>
        <v>1</v>
      </c>
      <c r="U152">
        <f>Regression!G150</f>
        <v>0</v>
      </c>
      <c r="V152">
        <f>Regression!H150</f>
        <v>3</v>
      </c>
      <c r="W152">
        <f>Regression!I150</f>
        <v>0</v>
      </c>
      <c r="X152">
        <f>Regression!B150</f>
        <v>78.701999999999998</v>
      </c>
      <c r="Y152">
        <v>-298.86494443678231</v>
      </c>
      <c r="Z152">
        <f t="shared" si="22"/>
        <v>377.56694443678231</v>
      </c>
      <c r="AA152">
        <v>8.465373988919932E-3</v>
      </c>
      <c r="AB152">
        <f t="shared" si="23"/>
        <v>0.67149508672428138</v>
      </c>
      <c r="AC152">
        <f t="shared" si="24"/>
        <v>316330.54786811746</v>
      </c>
      <c r="AD152">
        <f t="shared" si="25"/>
        <v>0.67417005141253894</v>
      </c>
      <c r="AE152">
        <f t="shared" si="26"/>
        <v>0.50036027188940257</v>
      </c>
      <c r="AF152">
        <f t="shared" si="27"/>
        <v>4.8531763313607902E-4</v>
      </c>
      <c r="AG152">
        <f t="shared" si="28"/>
        <v>6.2292905530789949E-2</v>
      </c>
      <c r="AH152" t="str">
        <f t="shared" si="29"/>
        <v/>
      </c>
    </row>
    <row r="153" spans="16:34" x14ac:dyDescent="0.2">
      <c r="P153">
        <f t="shared" si="30"/>
        <v>150</v>
      </c>
      <c r="Q153">
        <f>Regression!C151</f>
        <v>39500</v>
      </c>
      <c r="R153">
        <f>Regression!D151</f>
        <v>6</v>
      </c>
      <c r="S153">
        <f>Regression!E151</f>
        <v>0</v>
      </c>
      <c r="T153">
        <f>Regression!F151</f>
        <v>2</v>
      </c>
      <c r="U153">
        <f>Regression!G151</f>
        <v>1</v>
      </c>
      <c r="V153">
        <f>Regression!H151</f>
        <v>1</v>
      </c>
      <c r="W153">
        <f>Regression!I151</f>
        <v>0</v>
      </c>
      <c r="X153">
        <f>Regression!B151</f>
        <v>411.964</v>
      </c>
      <c r="Y153">
        <v>460.48479781410862</v>
      </c>
      <c r="Z153">
        <f t="shared" si="22"/>
        <v>-48.520797814108619</v>
      </c>
      <c r="AA153">
        <v>6.2140510383006647E-3</v>
      </c>
      <c r="AB153">
        <f t="shared" si="23"/>
        <v>-8.6293246313493027E-2</v>
      </c>
      <c r="AC153">
        <f t="shared" si="24"/>
        <v>316473.23697861598</v>
      </c>
      <c r="AD153">
        <f t="shared" si="25"/>
        <v>-8.6519303109983819E-2</v>
      </c>
      <c r="AE153">
        <f t="shared" si="26"/>
        <v>0.93107107176190906</v>
      </c>
      <c r="AF153">
        <f t="shared" si="27"/>
        <v>5.8566967756969599E-6</v>
      </c>
      <c r="AG153">
        <f t="shared" si="28"/>
        <v>-6.8415419559514148E-3</v>
      </c>
      <c r="AH153" t="str">
        <f t="shared" si="29"/>
        <v/>
      </c>
    </row>
    <row r="154" spans="16:34" x14ac:dyDescent="0.2">
      <c r="P154">
        <f t="shared" si="30"/>
        <v>151</v>
      </c>
      <c r="Q154">
        <f>Regression!C152</f>
        <v>55500</v>
      </c>
      <c r="R154">
        <f>Regression!D152</f>
        <v>18</v>
      </c>
      <c r="S154">
        <f>Regression!E152</f>
        <v>2</v>
      </c>
      <c r="T154">
        <f>Regression!F152</f>
        <v>3</v>
      </c>
      <c r="U154">
        <f>Regression!G152</f>
        <v>1</v>
      </c>
      <c r="V154">
        <f>Regression!H152</f>
        <v>0</v>
      </c>
      <c r="W154">
        <f>Regression!I152</f>
        <v>1</v>
      </c>
      <c r="X154">
        <f>Regression!B152</f>
        <v>857.976</v>
      </c>
      <c r="Y154">
        <v>1505.3667659554749</v>
      </c>
      <c r="Z154">
        <f t="shared" si="22"/>
        <v>-647.39076595547488</v>
      </c>
      <c r="AA154">
        <v>7.7554984897861227E-3</v>
      </c>
      <c r="AB154">
        <f t="shared" si="23"/>
        <v>-1.1513712334596538</v>
      </c>
      <c r="AC154">
        <f t="shared" si="24"/>
        <v>316049.40078781388</v>
      </c>
      <c r="AD154">
        <f t="shared" si="25"/>
        <v>-1.1560581092698852</v>
      </c>
      <c r="AE154">
        <f t="shared" si="26"/>
        <v>0.24793573208377545</v>
      </c>
      <c r="AF154">
        <f t="shared" si="27"/>
        <v>1.3053082348532762E-3</v>
      </c>
      <c r="AG154">
        <f t="shared" si="28"/>
        <v>-0.10220571311976767</v>
      </c>
      <c r="AH154" t="str">
        <f t="shared" si="29"/>
        <v/>
      </c>
    </row>
    <row r="155" spans="16:34" x14ac:dyDescent="0.2">
      <c r="P155">
        <f t="shared" si="30"/>
        <v>152</v>
      </c>
      <c r="Q155">
        <f>Regression!C153</f>
        <v>45600</v>
      </c>
      <c r="R155">
        <f>Regression!D153</f>
        <v>18</v>
      </c>
      <c r="S155">
        <f>Regression!E153</f>
        <v>2</v>
      </c>
      <c r="T155">
        <f>Regression!F153</f>
        <v>2</v>
      </c>
      <c r="U155">
        <f>Regression!G153</f>
        <v>1</v>
      </c>
      <c r="V155">
        <f>Regression!H153</f>
        <v>0</v>
      </c>
      <c r="W155">
        <f>Regression!I153</f>
        <v>0</v>
      </c>
      <c r="X155">
        <f>Regression!B153</f>
        <v>1387.9690000000001</v>
      </c>
      <c r="Y155">
        <v>1320.8671115565101</v>
      </c>
      <c r="Z155">
        <f t="shared" si="22"/>
        <v>67.101888443489997</v>
      </c>
      <c r="AA155">
        <v>4.3564310887682194E-3</v>
      </c>
      <c r="AB155">
        <f t="shared" si="23"/>
        <v>0.11933933588105389</v>
      </c>
      <c r="AC155">
        <f t="shared" si="24"/>
        <v>316471.06404625956</v>
      </c>
      <c r="AD155">
        <f t="shared" si="25"/>
        <v>0.11954069944156376</v>
      </c>
      <c r="AE155">
        <f t="shared" si="26"/>
        <v>0.90487120174331648</v>
      </c>
      <c r="AF155">
        <f t="shared" si="27"/>
        <v>7.8234859910847654E-6</v>
      </c>
      <c r="AG155">
        <f t="shared" si="28"/>
        <v>7.9073191975567482E-3</v>
      </c>
      <c r="AH155" t="str">
        <f t="shared" si="29"/>
        <v/>
      </c>
    </row>
    <row r="156" spans="16:34" x14ac:dyDescent="0.2">
      <c r="P156">
        <f t="shared" si="30"/>
        <v>153</v>
      </c>
      <c r="Q156">
        <f>Regression!C154</f>
        <v>19500</v>
      </c>
      <c r="R156">
        <f>Regression!D154</f>
        <v>24</v>
      </c>
      <c r="S156">
        <f>Regression!E154</f>
        <v>0</v>
      </c>
      <c r="T156">
        <f>Regression!F154</f>
        <v>1</v>
      </c>
      <c r="U156">
        <f>Regression!G154</f>
        <v>1</v>
      </c>
      <c r="V156">
        <f>Regression!H154</f>
        <v>0</v>
      </c>
      <c r="W156">
        <f>Regression!I154</f>
        <v>0</v>
      </c>
      <c r="X156">
        <f>Regression!B154</f>
        <v>571.447</v>
      </c>
      <c r="Y156">
        <v>1120.6607575550656</v>
      </c>
      <c r="Z156">
        <f t="shared" si="22"/>
        <v>-549.21375755506563</v>
      </c>
      <c r="AA156">
        <v>9.7566208824584975E-3</v>
      </c>
      <c r="AB156">
        <f t="shared" si="23"/>
        <v>-0.9767654324446724</v>
      </c>
      <c r="AC156">
        <f t="shared" si="24"/>
        <v>316168.25342217728</v>
      </c>
      <c r="AD156">
        <f t="shared" si="25"/>
        <v>-0.98154746069856347</v>
      </c>
      <c r="AE156">
        <f t="shared" si="26"/>
        <v>0.32656216293108786</v>
      </c>
      <c r="AF156">
        <f t="shared" si="27"/>
        <v>1.1866048286163994E-3</v>
      </c>
      <c r="AG156">
        <f t="shared" si="28"/>
        <v>-9.7429403816526941E-2</v>
      </c>
      <c r="AH156" t="str">
        <f t="shared" si="29"/>
        <v/>
      </c>
    </row>
    <row r="157" spans="16:34" x14ac:dyDescent="0.2">
      <c r="P157">
        <f t="shared" si="30"/>
        <v>154</v>
      </c>
      <c r="Q157">
        <f>Regression!C155</f>
        <v>70400</v>
      </c>
      <c r="R157">
        <f>Regression!D155</f>
        <v>12</v>
      </c>
      <c r="S157">
        <f>Regression!E155</f>
        <v>0</v>
      </c>
      <c r="T157">
        <f>Regression!F155</f>
        <v>2</v>
      </c>
      <c r="U157">
        <f>Regression!G155</f>
        <v>1</v>
      </c>
      <c r="V157">
        <f>Regression!H155</f>
        <v>2</v>
      </c>
      <c r="W157">
        <f>Regression!I155</f>
        <v>1</v>
      </c>
      <c r="X157">
        <f>Regression!B155</f>
        <v>1127.365</v>
      </c>
      <c r="Y157">
        <v>1177.7406088582081</v>
      </c>
      <c r="Z157">
        <f t="shared" si="22"/>
        <v>-50.375608858208125</v>
      </c>
      <c r="AA157">
        <v>6.6669000820159616E-3</v>
      </c>
      <c r="AB157">
        <f t="shared" si="23"/>
        <v>-8.9591989811212788E-2</v>
      </c>
      <c r="AC157">
        <f t="shared" si="24"/>
        <v>316473.04954643949</v>
      </c>
      <c r="AD157">
        <f t="shared" si="25"/>
        <v>-8.9847187857041308E-2</v>
      </c>
      <c r="AE157">
        <f t="shared" si="26"/>
        <v>0.92842678594222117</v>
      </c>
      <c r="AF157">
        <f t="shared" si="27"/>
        <v>6.7792634156508165E-6</v>
      </c>
      <c r="AG157">
        <f t="shared" si="28"/>
        <v>-7.3606981450472526E-3</v>
      </c>
      <c r="AH157" t="str">
        <f t="shared" si="29"/>
        <v/>
      </c>
    </row>
    <row r="158" spans="16:34" x14ac:dyDescent="0.2">
      <c r="P158">
        <f t="shared" si="30"/>
        <v>155</v>
      </c>
      <c r="Q158">
        <f>Regression!C156</f>
        <v>10200</v>
      </c>
      <c r="R158">
        <f>Regression!D156</f>
        <v>6</v>
      </c>
      <c r="S158">
        <f>Regression!E156</f>
        <v>0</v>
      </c>
      <c r="T158">
        <f>Regression!F156</f>
        <v>1</v>
      </c>
      <c r="U158">
        <f>Regression!G156</f>
        <v>0</v>
      </c>
      <c r="V158">
        <f>Regression!H156</f>
        <v>3</v>
      </c>
      <c r="W158">
        <f>Regression!I156</f>
        <v>0</v>
      </c>
      <c r="X158">
        <f>Regression!B156</f>
        <v>198.50800000000001</v>
      </c>
      <c r="Y158">
        <v>-540.41538583400006</v>
      </c>
      <c r="Z158">
        <f t="shared" si="22"/>
        <v>738.9233858340001</v>
      </c>
      <c r="AA158">
        <v>8.2534231229360738E-3</v>
      </c>
      <c r="AB158">
        <f t="shared" si="23"/>
        <v>1.3141601254139443</v>
      </c>
      <c r="AC158">
        <f t="shared" si="24"/>
        <v>315920.0758106265</v>
      </c>
      <c r="AD158">
        <f t="shared" si="25"/>
        <v>1.3201109821505124</v>
      </c>
      <c r="AE158">
        <f t="shared" si="26"/>
        <v>0.18710249049959352</v>
      </c>
      <c r="AF158">
        <f t="shared" si="27"/>
        <v>1.8115039037877592E-3</v>
      </c>
      <c r="AG158">
        <f t="shared" si="28"/>
        <v>0.12042790855929197</v>
      </c>
      <c r="AH158" t="str">
        <f t="shared" si="29"/>
        <v/>
      </c>
    </row>
    <row r="159" spans="16:34" x14ac:dyDescent="0.2">
      <c r="P159">
        <f t="shared" si="30"/>
        <v>156</v>
      </c>
      <c r="Q159">
        <f>Regression!C157</f>
        <v>83700</v>
      </c>
      <c r="R159">
        <f>Regression!D157</f>
        <v>24</v>
      </c>
      <c r="S159">
        <f>Regression!E157</f>
        <v>3</v>
      </c>
      <c r="T159">
        <f>Regression!F157</f>
        <v>2</v>
      </c>
      <c r="U159">
        <f>Regression!G157</f>
        <v>1</v>
      </c>
      <c r="V159">
        <f>Regression!H157</f>
        <v>0</v>
      </c>
      <c r="W159">
        <f>Regression!I157</f>
        <v>1</v>
      </c>
      <c r="X159">
        <f>Regression!B157</f>
        <v>3343.9789999999998</v>
      </c>
      <c r="Y159">
        <v>2370.2247630848656</v>
      </c>
      <c r="Z159">
        <f t="shared" si="22"/>
        <v>973.75423691513424</v>
      </c>
      <c r="AA159">
        <v>5.5301336651230049E-3</v>
      </c>
      <c r="AB159">
        <f t="shared" si="23"/>
        <v>1.7318019900837613</v>
      </c>
      <c r="AC159">
        <f t="shared" si="24"/>
        <v>315513.49818714958</v>
      </c>
      <c r="AD159">
        <f t="shared" si="25"/>
        <v>1.7383794301854514</v>
      </c>
      <c r="AE159">
        <f t="shared" si="26"/>
        <v>8.2454251213926757E-2</v>
      </c>
      <c r="AF159">
        <f t="shared" si="27"/>
        <v>2.0963261614765699E-3</v>
      </c>
      <c r="AG159">
        <f t="shared" si="28"/>
        <v>0.12963329938000015</v>
      </c>
      <c r="AH159" t="str">
        <f t="shared" si="29"/>
        <v/>
      </c>
    </row>
    <row r="160" spans="16:34" x14ac:dyDescent="0.2">
      <c r="P160">
        <f t="shared" si="30"/>
        <v>157</v>
      </c>
      <c r="Q160">
        <f>Regression!C158</f>
        <v>72600</v>
      </c>
      <c r="R160">
        <f>Regression!D158</f>
        <v>18</v>
      </c>
      <c r="S160">
        <f>Regression!E158</f>
        <v>0</v>
      </c>
      <c r="T160">
        <f>Regression!F158</f>
        <v>2</v>
      </c>
      <c r="U160">
        <f>Regression!G158</f>
        <v>0</v>
      </c>
      <c r="V160">
        <f>Regression!H158</f>
        <v>1</v>
      </c>
      <c r="W160">
        <f>Regression!I158</f>
        <v>1</v>
      </c>
      <c r="X160">
        <f>Regression!B158</f>
        <v>1999.115</v>
      </c>
      <c r="Y160">
        <v>1773.3039470578651</v>
      </c>
      <c r="Z160">
        <f t="shared" si="22"/>
        <v>225.81105294213489</v>
      </c>
      <c r="AA160">
        <v>6.6897166269066404E-3</v>
      </c>
      <c r="AB160">
        <f t="shared" si="23"/>
        <v>0.40160033819927904</v>
      </c>
      <c r="AC160">
        <f t="shared" si="24"/>
        <v>316423.8272379642</v>
      </c>
      <c r="AD160">
        <f t="shared" si="25"/>
        <v>0.40278022528263246</v>
      </c>
      <c r="AE160">
        <f t="shared" si="26"/>
        <v>0.68719669350088175</v>
      </c>
      <c r="AF160">
        <f t="shared" si="27"/>
        <v>1.3668976952365078E-4</v>
      </c>
      <c r="AG160">
        <f t="shared" si="28"/>
        <v>3.3054419576675008E-2</v>
      </c>
      <c r="AH160" t="str">
        <f t="shared" si="29"/>
        <v/>
      </c>
    </row>
    <row r="161" spans="16:34" x14ac:dyDescent="0.2">
      <c r="P161">
        <f t="shared" si="30"/>
        <v>158</v>
      </c>
      <c r="Q161">
        <f>Regression!C159</f>
        <v>40500</v>
      </c>
      <c r="R161">
        <f>Regression!D159</f>
        <v>18</v>
      </c>
      <c r="S161">
        <f>Regression!E159</f>
        <v>0</v>
      </c>
      <c r="T161">
        <f>Regression!F159</f>
        <v>2</v>
      </c>
      <c r="U161">
        <f>Regression!G159</f>
        <v>1</v>
      </c>
      <c r="V161">
        <f>Regression!H159</f>
        <v>1</v>
      </c>
      <c r="W161">
        <f>Regression!I159</f>
        <v>0</v>
      </c>
      <c r="X161">
        <f>Regression!B159</f>
        <v>1072.8620000000001</v>
      </c>
      <c r="Y161">
        <v>1066.2182322784206</v>
      </c>
      <c r="Z161">
        <f t="shared" si="22"/>
        <v>6.6437677215794793</v>
      </c>
      <c r="AA161">
        <v>5.6889288199797501E-3</v>
      </c>
      <c r="AB161">
        <f t="shared" si="23"/>
        <v>1.1815804980048941E-2</v>
      </c>
      <c r="AC161">
        <f t="shared" si="24"/>
        <v>316475.58268663264</v>
      </c>
      <c r="AD161">
        <f t="shared" si="25"/>
        <v>1.1843585474578311E-2</v>
      </c>
      <c r="AE161">
        <f t="shared" si="26"/>
        <v>0.9905527882943892</v>
      </c>
      <c r="AF161">
        <f t="shared" si="27"/>
        <v>1.0042054900485219E-7</v>
      </c>
      <c r="AG161">
        <f t="shared" si="28"/>
        <v>8.9585415247058874E-4</v>
      </c>
      <c r="AH161" t="str">
        <f t="shared" si="29"/>
        <v/>
      </c>
    </row>
    <row r="162" spans="16:34" x14ac:dyDescent="0.2">
      <c r="P162">
        <f t="shared" si="30"/>
        <v>159</v>
      </c>
      <c r="Q162">
        <f>Regression!C160</f>
        <v>63300</v>
      </c>
      <c r="R162">
        <f>Regression!D160</f>
        <v>6</v>
      </c>
      <c r="S162">
        <f>Regression!E160</f>
        <v>0</v>
      </c>
      <c r="T162">
        <f>Regression!F160</f>
        <v>2</v>
      </c>
      <c r="U162">
        <f>Regression!G160</f>
        <v>1</v>
      </c>
      <c r="V162">
        <f>Regression!H160</f>
        <v>2</v>
      </c>
      <c r="W162">
        <f>Regression!I160</f>
        <v>1</v>
      </c>
      <c r="X162">
        <f>Regression!B160</f>
        <v>632.70299999999997</v>
      </c>
      <c r="Y162">
        <v>733.570371009788</v>
      </c>
      <c r="Z162">
        <f t="shared" si="22"/>
        <v>-100.86737100978803</v>
      </c>
      <c r="AA162">
        <v>8.2591526592049151E-3</v>
      </c>
      <c r="AB162">
        <f t="shared" si="23"/>
        <v>-0.17939055587851796</v>
      </c>
      <c r="AC162">
        <f t="shared" si="24"/>
        <v>316465.27535602578</v>
      </c>
      <c r="AD162">
        <f t="shared" si="25"/>
        <v>-0.18004811104396262</v>
      </c>
      <c r="AE162">
        <f t="shared" si="26"/>
        <v>0.85715157012878773</v>
      </c>
      <c r="AF162">
        <f t="shared" si="27"/>
        <v>3.3779114107292696E-5</v>
      </c>
      <c r="AG162">
        <f t="shared" si="28"/>
        <v>-1.6430743486593173E-2</v>
      </c>
      <c r="AH162" t="str">
        <f t="shared" si="29"/>
        <v/>
      </c>
    </row>
    <row r="163" spans="16:34" x14ac:dyDescent="0.2">
      <c r="P163">
        <f t="shared" si="30"/>
        <v>160</v>
      </c>
      <c r="Q163">
        <f>Regression!C161</f>
        <v>14800</v>
      </c>
      <c r="R163">
        <f>Regression!D161</f>
        <v>12</v>
      </c>
      <c r="S163">
        <f>Regression!E161</f>
        <v>0</v>
      </c>
      <c r="T163">
        <f>Regression!F161</f>
        <v>1</v>
      </c>
      <c r="U163">
        <f>Regression!G161</f>
        <v>1</v>
      </c>
      <c r="V163">
        <f>Regression!H161</f>
        <v>3</v>
      </c>
      <c r="W163">
        <f>Regression!I161</f>
        <v>0</v>
      </c>
      <c r="X163">
        <f>Regression!B161</f>
        <v>435.74700000000001</v>
      </c>
      <c r="Y163">
        <v>-195.62417305421314</v>
      </c>
      <c r="Z163">
        <f t="shared" si="22"/>
        <v>631.37117305421316</v>
      </c>
      <c r="AA163">
        <v>9.8040501301902248E-3</v>
      </c>
      <c r="AB163">
        <f t="shared" si="23"/>
        <v>1.1228807152005227</v>
      </c>
      <c r="AC163">
        <f t="shared" si="24"/>
        <v>316069.39495146903</v>
      </c>
      <c r="AD163">
        <f t="shared" si="25"/>
        <v>1.1285815697732049</v>
      </c>
      <c r="AE163">
        <f t="shared" si="26"/>
        <v>0.25934724761126732</v>
      </c>
      <c r="AF163">
        <f t="shared" si="27"/>
        <v>1.5759429482942685E-3</v>
      </c>
      <c r="AG163">
        <f t="shared" si="28"/>
        <v>0.11229880699664514</v>
      </c>
      <c r="AH163" t="str">
        <f t="shared" si="29"/>
        <v/>
      </c>
    </row>
    <row r="164" spans="16:34" x14ac:dyDescent="0.2">
      <c r="P164">
        <f t="shared" si="30"/>
        <v>161</v>
      </c>
      <c r="Q164">
        <f>Regression!C162</f>
        <v>84800</v>
      </c>
      <c r="R164">
        <f>Regression!D162</f>
        <v>18</v>
      </c>
      <c r="S164">
        <f>Regression!E162</f>
        <v>3</v>
      </c>
      <c r="T164">
        <f>Regression!F162</f>
        <v>3</v>
      </c>
      <c r="U164">
        <f>Regression!G162</f>
        <v>0</v>
      </c>
      <c r="V164">
        <f>Regression!H162</f>
        <v>0</v>
      </c>
      <c r="W164">
        <f>Regression!I162</f>
        <v>1</v>
      </c>
      <c r="X164">
        <f>Regression!B162</f>
        <v>2623.6680000000001</v>
      </c>
      <c r="Y164">
        <v>2146.0309731224929</v>
      </c>
      <c r="Z164">
        <f t="shared" si="22"/>
        <v>477.6370268775072</v>
      </c>
      <c r="AA164">
        <v>6.0211939954516736E-3</v>
      </c>
      <c r="AB164">
        <f t="shared" si="23"/>
        <v>0.84946768119299976</v>
      </c>
      <c r="AC164">
        <f t="shared" si="24"/>
        <v>316244.02394159843</v>
      </c>
      <c r="AD164">
        <f t="shared" si="25"/>
        <v>0.85191891417946108</v>
      </c>
      <c r="AE164">
        <f t="shared" si="26"/>
        <v>0.39446471260642868</v>
      </c>
      <c r="AF164">
        <f t="shared" si="27"/>
        <v>5.4970806029203416E-4</v>
      </c>
      <c r="AG164">
        <f t="shared" si="28"/>
        <v>6.6305721976088611E-2</v>
      </c>
      <c r="AH164" t="str">
        <f t="shared" si="29"/>
        <v/>
      </c>
    </row>
    <row r="165" spans="16:34" x14ac:dyDescent="0.2">
      <c r="P165">
        <f t="shared" si="30"/>
        <v>162</v>
      </c>
      <c r="Q165">
        <f>Regression!C163</f>
        <v>85500</v>
      </c>
      <c r="R165">
        <f>Regression!D163</f>
        <v>18</v>
      </c>
      <c r="S165">
        <f>Regression!E163</f>
        <v>2</v>
      </c>
      <c r="T165">
        <f>Regression!F163</f>
        <v>2</v>
      </c>
      <c r="U165">
        <f>Regression!G163</f>
        <v>0</v>
      </c>
      <c r="V165">
        <f>Regression!H163</f>
        <v>2</v>
      </c>
      <c r="W165">
        <f>Regression!I163</f>
        <v>1</v>
      </c>
      <c r="X165">
        <f>Regression!B163</f>
        <v>894.66800000000001</v>
      </c>
      <c r="Y165">
        <v>1774.0573054201654</v>
      </c>
      <c r="Z165">
        <f t="shared" si="22"/>
        <v>-879.38930542016544</v>
      </c>
      <c r="AA165">
        <v>4.7425004175662578E-3</v>
      </c>
      <c r="AB165">
        <f t="shared" si="23"/>
        <v>-1.5639758898607463</v>
      </c>
      <c r="AC165">
        <f t="shared" si="24"/>
        <v>315691.56035461993</v>
      </c>
      <c r="AD165">
        <f t="shared" si="25"/>
        <v>-1.5688519593460295</v>
      </c>
      <c r="AE165">
        <f t="shared" si="26"/>
        <v>0.11700133978507554</v>
      </c>
      <c r="AF165">
        <f t="shared" si="27"/>
        <v>1.463883718795898E-3</v>
      </c>
      <c r="AG165">
        <f t="shared" si="28"/>
        <v>-0.10829737349586663</v>
      </c>
      <c r="AH165" t="str">
        <f t="shared" si="29"/>
        <v/>
      </c>
    </row>
    <row r="166" spans="16:34" x14ac:dyDescent="0.2">
      <c r="P166">
        <f t="shared" si="30"/>
        <v>163</v>
      </c>
      <c r="Q166">
        <f>Regression!C164</f>
        <v>84100</v>
      </c>
      <c r="R166">
        <f>Regression!D164</f>
        <v>24</v>
      </c>
      <c r="S166">
        <f>Regression!E164</f>
        <v>3</v>
      </c>
      <c r="T166">
        <f>Regression!F164</f>
        <v>2</v>
      </c>
      <c r="U166">
        <f>Regression!G164</f>
        <v>1</v>
      </c>
      <c r="V166">
        <f>Regression!H164</f>
        <v>1</v>
      </c>
      <c r="W166">
        <f>Regression!I164</f>
        <v>1</v>
      </c>
      <c r="X166">
        <f>Regression!B164</f>
        <v>2362.0300000000002</v>
      </c>
      <c r="Y166">
        <v>2168.3433174516799</v>
      </c>
      <c r="Z166">
        <f t="shared" si="22"/>
        <v>193.68668254832028</v>
      </c>
      <c r="AA166">
        <v>5.3220188552224931E-3</v>
      </c>
      <c r="AB166">
        <f t="shared" si="23"/>
        <v>0.34446780262804266</v>
      </c>
      <c r="AC166">
        <f t="shared" si="24"/>
        <v>316437.56970975397</v>
      </c>
      <c r="AD166">
        <f t="shared" si="25"/>
        <v>0.34523473783052255</v>
      </c>
      <c r="AE166">
        <f t="shared" si="26"/>
        <v>0.72999109404292184</v>
      </c>
      <c r="AF166">
        <f t="shared" si="27"/>
        <v>7.9784528490992241E-5</v>
      </c>
      <c r="AG166">
        <f t="shared" si="28"/>
        <v>2.5252910566056976E-2</v>
      </c>
      <c r="AH166" t="str">
        <f t="shared" si="29"/>
        <v/>
      </c>
    </row>
    <row r="167" spans="16:34" x14ac:dyDescent="0.2">
      <c r="P167">
        <f t="shared" si="30"/>
        <v>164</v>
      </c>
      <c r="Q167">
        <f>Regression!C165</f>
        <v>26600</v>
      </c>
      <c r="R167">
        <f>Regression!D165</f>
        <v>24</v>
      </c>
      <c r="S167">
        <f>Regression!E165</f>
        <v>1</v>
      </c>
      <c r="T167">
        <f>Regression!F165</f>
        <v>1</v>
      </c>
      <c r="U167">
        <f>Regression!G165</f>
        <v>0</v>
      </c>
      <c r="V167">
        <f>Regression!H165</f>
        <v>2</v>
      </c>
      <c r="W167">
        <f>Regression!I165</f>
        <v>0</v>
      </c>
      <c r="X167">
        <f>Regression!B165</f>
        <v>245.21299999999999</v>
      </c>
      <c r="Y167">
        <v>865.14071373236584</v>
      </c>
      <c r="Z167">
        <f t="shared" si="22"/>
        <v>-619.92771373236587</v>
      </c>
      <c r="AA167">
        <v>7.7577609920266976E-3</v>
      </c>
      <c r="AB167">
        <f t="shared" si="23"/>
        <v>-1.1025287568975728</v>
      </c>
      <c r="AC167">
        <f t="shared" si="24"/>
        <v>316084.79492095567</v>
      </c>
      <c r="AD167">
        <f t="shared" si="25"/>
        <v>-1.106956090360439</v>
      </c>
      <c r="AE167">
        <f t="shared" si="26"/>
        <v>0.26858126218386669</v>
      </c>
      <c r="AF167">
        <f t="shared" si="27"/>
        <v>1.1972665213368721E-3</v>
      </c>
      <c r="AG167">
        <f t="shared" si="28"/>
        <v>-9.7879047945586217E-2</v>
      </c>
      <c r="AH167" t="str">
        <f t="shared" si="29"/>
        <v/>
      </c>
    </row>
    <row r="168" spans="16:34" x14ac:dyDescent="0.2">
      <c r="P168">
        <f t="shared" si="30"/>
        <v>165</v>
      </c>
      <c r="Q168">
        <f>Regression!C166</f>
        <v>42500</v>
      </c>
      <c r="R168">
        <f>Regression!D166</f>
        <v>24</v>
      </c>
      <c r="S168">
        <f>Regression!E166</f>
        <v>2</v>
      </c>
      <c r="T168">
        <f>Regression!F166</f>
        <v>3</v>
      </c>
      <c r="U168">
        <f>Regression!G166</f>
        <v>0</v>
      </c>
      <c r="V168">
        <f>Regression!H166</f>
        <v>0</v>
      </c>
      <c r="W168">
        <f>Regression!I166</f>
        <v>0</v>
      </c>
      <c r="X168">
        <f>Regression!B166</f>
        <v>918.16600000000005</v>
      </c>
      <c r="Y168">
        <v>1591.0767095123012</v>
      </c>
      <c r="Z168">
        <f t="shared" si="22"/>
        <v>-672.9107095123012</v>
      </c>
      <c r="AA168">
        <v>8.4468237338947601E-3</v>
      </c>
      <c r="AB168">
        <f t="shared" si="23"/>
        <v>-1.1967579310092828</v>
      </c>
      <c r="AC168">
        <f t="shared" si="24"/>
        <v>316014.81395838305</v>
      </c>
      <c r="AD168">
        <f t="shared" si="25"/>
        <v>-1.202114164206983</v>
      </c>
      <c r="AE168">
        <f t="shared" si="26"/>
        <v>0.22960617534443598</v>
      </c>
      <c r="AF168">
        <f t="shared" si="27"/>
        <v>1.5380981611942618E-3</v>
      </c>
      <c r="AG168">
        <f t="shared" si="28"/>
        <v>-0.11095181859967945</v>
      </c>
      <c r="AH168" t="str">
        <f t="shared" si="29"/>
        <v/>
      </c>
    </row>
    <row r="169" spans="16:34" x14ac:dyDescent="0.2">
      <c r="P169">
        <f t="shared" si="30"/>
        <v>166</v>
      </c>
      <c r="Q169">
        <f>Regression!C167</f>
        <v>15300</v>
      </c>
      <c r="R169">
        <f>Regression!D167</f>
        <v>24</v>
      </c>
      <c r="S169">
        <f>Regression!E167</f>
        <v>1</v>
      </c>
      <c r="T169">
        <f>Regression!F167</f>
        <v>1</v>
      </c>
      <c r="U169">
        <f>Regression!G167</f>
        <v>1</v>
      </c>
      <c r="V169">
        <f>Regression!H167</f>
        <v>0</v>
      </c>
      <c r="W169">
        <f>Regression!I167</f>
        <v>0</v>
      </c>
      <c r="X169">
        <f>Regression!B167</f>
        <v>644.75800000000004</v>
      </c>
      <c r="Y169">
        <v>998.24758524372373</v>
      </c>
      <c r="Z169">
        <f t="shared" si="22"/>
        <v>-353.4895852437237</v>
      </c>
      <c r="AA169">
        <v>8.7105615377551446E-3</v>
      </c>
      <c r="AB169">
        <f t="shared" si="23"/>
        <v>-0.6286739959543991</v>
      </c>
      <c r="AC169">
        <f t="shared" si="24"/>
        <v>316348.4298248415</v>
      </c>
      <c r="AD169">
        <f t="shared" si="25"/>
        <v>-0.63123859089442103</v>
      </c>
      <c r="AE169">
        <f t="shared" si="26"/>
        <v>0.52802994810720383</v>
      </c>
      <c r="AF169">
        <f t="shared" si="27"/>
        <v>4.3793151727204759E-4</v>
      </c>
      <c r="AG169">
        <f t="shared" si="28"/>
        <v>-5.9172017740672524E-2</v>
      </c>
      <c r="AH169" t="str">
        <f t="shared" si="29"/>
        <v/>
      </c>
    </row>
    <row r="170" spans="16:34" x14ac:dyDescent="0.2">
      <c r="P170">
        <f t="shared" si="30"/>
        <v>167</v>
      </c>
      <c r="Q170">
        <f>Regression!C168</f>
        <v>67600</v>
      </c>
      <c r="R170">
        <f>Regression!D168</f>
        <v>18</v>
      </c>
      <c r="S170">
        <f>Regression!E168</f>
        <v>2</v>
      </c>
      <c r="T170">
        <f>Regression!F168</f>
        <v>2</v>
      </c>
      <c r="U170">
        <f>Regression!G168</f>
        <v>1</v>
      </c>
      <c r="V170">
        <f>Regression!H168</f>
        <v>1</v>
      </c>
      <c r="W170">
        <f>Regression!I168</f>
        <v>1</v>
      </c>
      <c r="X170">
        <f>Regression!B168</f>
        <v>1172.373</v>
      </c>
      <c r="Y170">
        <v>1555.4153609477532</v>
      </c>
      <c r="Z170">
        <f t="shared" si="22"/>
        <v>-383.0423609477532</v>
      </c>
      <c r="AA170">
        <v>3.5674055536905475E-3</v>
      </c>
      <c r="AB170">
        <f t="shared" si="23"/>
        <v>-0.68123300297743894</v>
      </c>
      <c r="AC170">
        <f t="shared" si="24"/>
        <v>316327.04348691343</v>
      </c>
      <c r="AD170">
        <f t="shared" si="25"/>
        <v>-0.68226749642518769</v>
      </c>
      <c r="AE170">
        <f t="shared" si="26"/>
        <v>0.49522909574224805</v>
      </c>
      <c r="AF170">
        <f t="shared" si="27"/>
        <v>2.0842893314733499E-4</v>
      </c>
      <c r="AG170">
        <f t="shared" si="28"/>
        <v>-4.0823192146474854E-2</v>
      </c>
      <c r="AH170" t="str">
        <f t="shared" si="29"/>
        <v/>
      </c>
    </row>
    <row r="171" spans="16:34" x14ac:dyDescent="0.2">
      <c r="P171">
        <f t="shared" si="30"/>
        <v>168</v>
      </c>
      <c r="Q171">
        <f>Regression!C169</f>
        <v>15200</v>
      </c>
      <c r="R171">
        <f>Regression!D169</f>
        <v>12</v>
      </c>
      <c r="S171">
        <f>Regression!E169</f>
        <v>0</v>
      </c>
      <c r="T171">
        <f>Regression!F169</f>
        <v>1</v>
      </c>
      <c r="U171">
        <f>Regression!G169</f>
        <v>1</v>
      </c>
      <c r="V171">
        <f>Regression!H169</f>
        <v>0</v>
      </c>
      <c r="W171">
        <f>Regression!I169</f>
        <v>0</v>
      </c>
      <c r="X171">
        <f>Regression!B169</f>
        <v>323.86399999999998</v>
      </c>
      <c r="Y171">
        <v>444.27556278262142</v>
      </c>
      <c r="Z171">
        <f t="shared" si="22"/>
        <v>-120.41156278262144</v>
      </c>
      <c r="AA171">
        <v>6.9005431623560196E-3</v>
      </c>
      <c r="AB171">
        <f t="shared" si="23"/>
        <v>-0.21414950112737074</v>
      </c>
      <c r="AC171">
        <f t="shared" si="24"/>
        <v>316460.89520121302</v>
      </c>
      <c r="AD171">
        <f t="shared" si="25"/>
        <v>-0.2147888806251376</v>
      </c>
      <c r="AE171">
        <f t="shared" si="26"/>
        <v>0.82997606872600815</v>
      </c>
      <c r="AF171">
        <f t="shared" si="27"/>
        <v>4.010900930660741E-5</v>
      </c>
      <c r="AG171">
        <f t="shared" si="28"/>
        <v>-1.7904288237116681E-2</v>
      </c>
      <c r="AH171" t="str">
        <f t="shared" si="29"/>
        <v/>
      </c>
    </row>
    <row r="172" spans="16:34" x14ac:dyDescent="0.2">
      <c r="P172">
        <f t="shared" si="30"/>
        <v>169</v>
      </c>
      <c r="Q172">
        <f>Regression!C170</f>
        <v>56000</v>
      </c>
      <c r="R172">
        <f>Regression!D170</f>
        <v>6</v>
      </c>
      <c r="S172">
        <f>Regression!E170</f>
        <v>2</v>
      </c>
      <c r="T172">
        <f>Regression!F170</f>
        <v>2</v>
      </c>
      <c r="U172">
        <f>Regression!G170</f>
        <v>0</v>
      </c>
      <c r="V172">
        <f>Regression!H170</f>
        <v>3</v>
      </c>
      <c r="W172">
        <f>Regression!I170</f>
        <v>0</v>
      </c>
      <c r="X172">
        <f>Regression!B170</f>
        <v>530.26700000000005</v>
      </c>
      <c r="Y172">
        <v>373.72247264691481</v>
      </c>
      <c r="Z172">
        <f t="shared" si="22"/>
        <v>156.54452735308524</v>
      </c>
      <c r="AA172">
        <v>1.0600876905895108E-2</v>
      </c>
      <c r="AB172">
        <f t="shared" si="23"/>
        <v>0.27841123943722818</v>
      </c>
      <c r="AC172">
        <f t="shared" si="24"/>
        <v>316450.63377904188</v>
      </c>
      <c r="AD172">
        <f t="shared" si="25"/>
        <v>0.27976871251175622</v>
      </c>
      <c r="AE172">
        <f t="shared" si="26"/>
        <v>0.77971328044545396</v>
      </c>
      <c r="AF172">
        <f t="shared" si="27"/>
        <v>1.0492580017572749E-4</v>
      </c>
      <c r="AG172">
        <f t="shared" si="28"/>
        <v>2.8959047916480646E-2</v>
      </c>
      <c r="AH172" t="str">
        <f t="shared" si="29"/>
        <v/>
      </c>
    </row>
    <row r="173" spans="16:34" x14ac:dyDescent="0.2">
      <c r="P173">
        <f t="shared" si="30"/>
        <v>170</v>
      </c>
      <c r="Q173">
        <f>Regression!C171</f>
        <v>84800</v>
      </c>
      <c r="R173">
        <f>Regression!D171</f>
        <v>12</v>
      </c>
      <c r="S173">
        <f>Regression!E171</f>
        <v>0</v>
      </c>
      <c r="T173">
        <f>Regression!F171</f>
        <v>2</v>
      </c>
      <c r="U173">
        <f>Regression!G171</f>
        <v>0</v>
      </c>
      <c r="V173">
        <f>Regression!H171</f>
        <v>1</v>
      </c>
      <c r="W173">
        <f>Regression!I171</f>
        <v>1</v>
      </c>
      <c r="X173">
        <f>Regression!B171</f>
        <v>1826.338</v>
      </c>
      <c r="Y173">
        <v>1742.3394588903388</v>
      </c>
      <c r="Z173">
        <f t="shared" si="22"/>
        <v>83.998541109661119</v>
      </c>
      <c r="AA173">
        <v>7.3777168828154938E-3</v>
      </c>
      <c r="AB173">
        <f t="shared" si="23"/>
        <v>0.14938968698990301</v>
      </c>
      <c r="AC173">
        <f t="shared" si="24"/>
        <v>316468.45473004208</v>
      </c>
      <c r="AD173">
        <f t="shared" si="25"/>
        <v>0.14986993532291973</v>
      </c>
      <c r="AE173">
        <f t="shared" si="26"/>
        <v>0.88089769659692452</v>
      </c>
      <c r="AF173">
        <f t="shared" si="27"/>
        <v>2.0888400813048893E-5</v>
      </c>
      <c r="AG173">
        <f t="shared" si="28"/>
        <v>1.2920624416915202E-2</v>
      </c>
      <c r="AH173" t="str">
        <f t="shared" si="29"/>
        <v/>
      </c>
    </row>
    <row r="174" spans="16:34" x14ac:dyDescent="0.2">
      <c r="P174">
        <f t="shared" si="30"/>
        <v>171</v>
      </c>
      <c r="Q174">
        <f>Regression!C172</f>
        <v>10600</v>
      </c>
      <c r="R174">
        <f>Regression!D172</f>
        <v>24</v>
      </c>
      <c r="S174">
        <f>Regression!E172</f>
        <v>0</v>
      </c>
      <c r="T174">
        <f>Regression!F172</f>
        <v>1</v>
      </c>
      <c r="U174">
        <f>Regression!G172</f>
        <v>0</v>
      </c>
      <c r="V174">
        <f>Regression!H172</f>
        <v>2</v>
      </c>
      <c r="W174">
        <f>Regression!I172</f>
        <v>0</v>
      </c>
      <c r="X174">
        <f>Regression!B172</f>
        <v>516.68700000000001</v>
      </c>
      <c r="Y174">
        <v>555.07947446059575</v>
      </c>
      <c r="Z174">
        <f t="shared" si="22"/>
        <v>-38.392474460595736</v>
      </c>
      <c r="AA174">
        <v>8.9223587484871213E-3</v>
      </c>
      <c r="AB174">
        <f t="shared" si="23"/>
        <v>-6.8280230426246993E-2</v>
      </c>
      <c r="AC174">
        <f t="shared" si="24"/>
        <v>316474.1267232658</v>
      </c>
      <c r="AD174">
        <f t="shared" si="25"/>
        <v>-6.855247825694584E-2</v>
      </c>
      <c r="AE174">
        <f t="shared" si="26"/>
        <v>0.94535966172666308</v>
      </c>
      <c r="AF174">
        <f t="shared" si="27"/>
        <v>5.2937605517165583E-6</v>
      </c>
      <c r="AG174">
        <f t="shared" si="28"/>
        <v>-6.5044287545618718E-3</v>
      </c>
      <c r="AH174" t="str">
        <f t="shared" si="29"/>
        <v/>
      </c>
    </row>
    <row r="175" spans="16:34" x14ac:dyDescent="0.2">
      <c r="P175">
        <f t="shared" si="30"/>
        <v>172</v>
      </c>
      <c r="Q175">
        <f>Regression!C173</f>
        <v>88400</v>
      </c>
      <c r="R175">
        <f>Regression!D173</f>
        <v>18</v>
      </c>
      <c r="S175">
        <f>Regression!E173</f>
        <v>3</v>
      </c>
      <c r="T175">
        <f>Regression!F173</f>
        <v>3</v>
      </c>
      <c r="U175">
        <f>Regression!G173</f>
        <v>0</v>
      </c>
      <c r="V175">
        <f>Regression!H173</f>
        <v>0</v>
      </c>
      <c r="W175">
        <f>Regression!I173</f>
        <v>1</v>
      </c>
      <c r="X175">
        <f>Regression!B173</f>
        <v>3631.8719999999998</v>
      </c>
      <c r="Y175">
        <v>2223.1056207313645</v>
      </c>
      <c r="Z175">
        <f t="shared" si="22"/>
        <v>1408.7663792686353</v>
      </c>
      <c r="AA175">
        <v>6.1275047056759714E-3</v>
      </c>
      <c r="AB175">
        <f t="shared" si="23"/>
        <v>2.5054621861359312</v>
      </c>
      <c r="AC175">
        <f t="shared" si="24"/>
        <v>314460.63407024322</v>
      </c>
      <c r="AD175">
        <f t="shared" si="25"/>
        <v>2.5199417365739505</v>
      </c>
      <c r="AE175">
        <f t="shared" si="26"/>
        <v>1.1893474861306784E-2</v>
      </c>
      <c r="AF175">
        <f t="shared" si="27"/>
        <v>4.8675231701774046E-3</v>
      </c>
      <c r="AG175">
        <f t="shared" si="28"/>
        <v>0.197864093783061</v>
      </c>
      <c r="AH175" t="str">
        <f t="shared" si="29"/>
        <v>*</v>
      </c>
    </row>
    <row r="176" spans="16:34" x14ac:dyDescent="0.2">
      <c r="P176">
        <f t="shared" si="30"/>
        <v>173</v>
      </c>
      <c r="Q176">
        <f>Regression!C174</f>
        <v>87200</v>
      </c>
      <c r="R176">
        <f>Regression!D174</f>
        <v>18</v>
      </c>
      <c r="S176">
        <f>Regression!E174</f>
        <v>3</v>
      </c>
      <c r="T176">
        <f>Regression!F174</f>
        <v>2</v>
      </c>
      <c r="U176">
        <f>Regression!G174</f>
        <v>1</v>
      </c>
      <c r="V176">
        <f>Regression!H174</f>
        <v>0</v>
      </c>
      <c r="W176">
        <f>Regression!I174</f>
        <v>1</v>
      </c>
      <c r="X176">
        <f>Regression!B174</f>
        <v>1273.7570000000001</v>
      </c>
      <c r="Y176">
        <v>2152.9965431958999</v>
      </c>
      <c r="Z176">
        <f t="shared" si="22"/>
        <v>-879.23954319589984</v>
      </c>
      <c r="AA176">
        <v>4.5873957218742767E-3</v>
      </c>
      <c r="AB176">
        <f t="shared" si="23"/>
        <v>-1.5637095408086035</v>
      </c>
      <c r="AC176">
        <f t="shared" si="24"/>
        <v>315691.94952045148</v>
      </c>
      <c r="AD176">
        <f t="shared" si="25"/>
        <v>-1.5684616003238661</v>
      </c>
      <c r="AE176">
        <f t="shared" si="26"/>
        <v>0.11709234949300149</v>
      </c>
      <c r="AF176">
        <f t="shared" si="27"/>
        <v>1.4150836688844521E-3</v>
      </c>
      <c r="AG176">
        <f t="shared" si="28"/>
        <v>-0.10647690660121796</v>
      </c>
      <c r="AH176" t="str">
        <f t="shared" si="29"/>
        <v/>
      </c>
    </row>
    <row r="177" spans="16:34" x14ac:dyDescent="0.2">
      <c r="P177">
        <f t="shared" si="30"/>
        <v>174</v>
      </c>
      <c r="Q177">
        <f>Regression!C175</f>
        <v>106700</v>
      </c>
      <c r="R177">
        <f>Regression!D175</f>
        <v>6</v>
      </c>
      <c r="S177">
        <f>Regression!E175</f>
        <v>2</v>
      </c>
      <c r="T177">
        <f>Regression!F175</f>
        <v>2</v>
      </c>
      <c r="U177">
        <f>Regression!G175</f>
        <v>1</v>
      </c>
      <c r="V177">
        <f>Regression!H175</f>
        <v>2</v>
      </c>
      <c r="W177">
        <f>Regression!I175</f>
        <v>1</v>
      </c>
      <c r="X177">
        <f>Regression!B175</f>
        <v>607.17399999999998</v>
      </c>
      <c r="Y177">
        <v>1597.7625669814211</v>
      </c>
      <c r="Z177">
        <f t="shared" si="22"/>
        <v>-990.58856698142108</v>
      </c>
      <c r="AA177">
        <v>7.7010052236518708E-3</v>
      </c>
      <c r="AB177">
        <f t="shared" si="23"/>
        <v>-1.7617415017236613</v>
      </c>
      <c r="AC177">
        <f t="shared" si="24"/>
        <v>315477.76563793363</v>
      </c>
      <c r="AD177">
        <f t="shared" si="25"/>
        <v>-1.770466270559514</v>
      </c>
      <c r="AE177">
        <f t="shared" si="26"/>
        <v>7.6956575115914735E-2</v>
      </c>
      <c r="AF177">
        <f t="shared" si="27"/>
        <v>3.0342872949271757E-3</v>
      </c>
      <c r="AG177">
        <f t="shared" si="28"/>
        <v>-0.15596964750694547</v>
      </c>
      <c r="AH177" t="str">
        <f t="shared" si="29"/>
        <v/>
      </c>
    </row>
    <row r="178" spans="16:34" x14ac:dyDescent="0.2">
      <c r="P178">
        <f t="shared" si="30"/>
        <v>175</v>
      </c>
      <c r="Q178">
        <f>Regression!C176</f>
        <v>27100</v>
      </c>
      <c r="R178">
        <f>Regression!D176</f>
        <v>12</v>
      </c>
      <c r="S178">
        <f>Regression!E176</f>
        <v>1</v>
      </c>
      <c r="T178">
        <f>Regression!F176</f>
        <v>1</v>
      </c>
      <c r="U178">
        <f>Regression!G176</f>
        <v>1</v>
      </c>
      <c r="V178">
        <f>Regression!H176</f>
        <v>1</v>
      </c>
      <c r="W178">
        <f>Regression!I176</f>
        <v>0</v>
      </c>
      <c r="X178">
        <f>Regression!B176</f>
        <v>268.31099999999998</v>
      </c>
      <c r="Y178">
        <v>456.11204691011613</v>
      </c>
      <c r="Z178">
        <f t="shared" si="22"/>
        <v>-187.80104691011616</v>
      </c>
      <c r="AA178">
        <v>4.6983273590721301E-3</v>
      </c>
      <c r="AB178">
        <f t="shared" si="23"/>
        <v>-0.33400032004902913</v>
      </c>
      <c r="AC178">
        <f t="shared" si="24"/>
        <v>316439.86994228518</v>
      </c>
      <c r="AD178">
        <f t="shared" si="25"/>
        <v>-0.33463783613703629</v>
      </c>
      <c r="AE178">
        <f t="shared" si="26"/>
        <v>0.73796903969094041</v>
      </c>
      <c r="AF178">
        <f t="shared" si="27"/>
        <v>6.6135948183282056E-5</v>
      </c>
      <c r="AG178">
        <f t="shared" si="28"/>
        <v>-2.2991606237862557E-2</v>
      </c>
      <c r="AH178" t="str">
        <f t="shared" si="29"/>
        <v/>
      </c>
    </row>
    <row r="179" spans="16:34" x14ac:dyDescent="0.2">
      <c r="P179">
        <f t="shared" si="30"/>
        <v>176</v>
      </c>
      <c r="Q179">
        <f>Regression!C177</f>
        <v>46600</v>
      </c>
      <c r="R179">
        <f>Regression!D177</f>
        <v>18</v>
      </c>
      <c r="S179">
        <f>Regression!E177</f>
        <v>0</v>
      </c>
      <c r="T179">
        <f>Regression!F177</f>
        <v>2</v>
      </c>
      <c r="U179">
        <f>Regression!G177</f>
        <v>0</v>
      </c>
      <c r="V179">
        <f>Regression!H177</f>
        <v>2</v>
      </c>
      <c r="W179">
        <f>Regression!I177</f>
        <v>0</v>
      </c>
      <c r="X179">
        <f>Regression!B177</f>
        <v>1152.7719999999999</v>
      </c>
      <c r="Y179">
        <v>1032.2266095884202</v>
      </c>
      <c r="Z179">
        <f t="shared" si="22"/>
        <v>120.54539041157977</v>
      </c>
      <c r="AA179">
        <v>6.1834582368083327E-3</v>
      </c>
      <c r="AB179">
        <f t="shared" si="23"/>
        <v>0.21438751082773669</v>
      </c>
      <c r="AC179">
        <f t="shared" si="24"/>
        <v>316460.87308922724</v>
      </c>
      <c r="AD179">
        <f t="shared" si="25"/>
        <v>0.21495001823957183</v>
      </c>
      <c r="AE179">
        <f t="shared" si="26"/>
        <v>0.82985046797854833</v>
      </c>
      <c r="AF179">
        <f t="shared" si="27"/>
        <v>3.5968967076678386E-5</v>
      </c>
      <c r="AG179">
        <f t="shared" si="28"/>
        <v>1.6955089697713328E-2</v>
      </c>
      <c r="AH179" t="str">
        <f t="shared" si="29"/>
        <v/>
      </c>
    </row>
    <row r="180" spans="16:34" x14ac:dyDescent="0.2">
      <c r="P180">
        <f t="shared" si="30"/>
        <v>177</v>
      </c>
      <c r="Q180">
        <f>Regression!C178</f>
        <v>49100</v>
      </c>
      <c r="R180">
        <f>Regression!D178</f>
        <v>6</v>
      </c>
      <c r="S180">
        <f>Regression!E178</f>
        <v>1</v>
      </c>
      <c r="T180">
        <f>Regression!F178</f>
        <v>2</v>
      </c>
      <c r="U180">
        <f>Regression!G178</f>
        <v>0</v>
      </c>
      <c r="V180">
        <f>Regression!H178</f>
        <v>2</v>
      </c>
      <c r="W180">
        <f>Regression!I178</f>
        <v>0</v>
      </c>
      <c r="X180">
        <f>Regression!B178</f>
        <v>474.06099999999998</v>
      </c>
      <c r="Y180">
        <v>468.93411019840806</v>
      </c>
      <c r="Z180">
        <f t="shared" si="22"/>
        <v>5.1268898015919149</v>
      </c>
      <c r="AA180">
        <v>5.7495418628389552E-3</v>
      </c>
      <c r="AB180">
        <f t="shared" si="23"/>
        <v>9.1180686304020986E-3</v>
      </c>
      <c r="AC180">
        <f t="shared" si="24"/>
        <v>316475.60080489086</v>
      </c>
      <c r="AD180">
        <f t="shared" si="25"/>
        <v>9.1397847183765629E-3</v>
      </c>
      <c r="AE180">
        <f t="shared" si="26"/>
        <v>0.99270944608416456</v>
      </c>
      <c r="AF180">
        <f t="shared" si="27"/>
        <v>6.0444580443195453E-8</v>
      </c>
      <c r="AG180">
        <f t="shared" si="28"/>
        <v>6.9503181795630949E-4</v>
      </c>
      <c r="AH180" t="str">
        <f t="shared" si="29"/>
        <v/>
      </c>
    </row>
    <row r="181" spans="16:34" x14ac:dyDescent="0.2">
      <c r="P181">
        <f t="shared" si="30"/>
        <v>178</v>
      </c>
      <c r="Q181">
        <f>Regression!C179</f>
        <v>35200</v>
      </c>
      <c r="R181">
        <f>Regression!D179</f>
        <v>12</v>
      </c>
      <c r="S181">
        <f>Regression!E179</f>
        <v>2</v>
      </c>
      <c r="T181">
        <f>Regression!F179</f>
        <v>2</v>
      </c>
      <c r="U181">
        <f>Regression!G179</f>
        <v>0</v>
      </c>
      <c r="V181">
        <f>Regression!H179</f>
        <v>0</v>
      </c>
      <c r="W181">
        <f>Regression!I179</f>
        <v>0</v>
      </c>
      <c r="X181">
        <f>Regression!B179</f>
        <v>606.50699999999995</v>
      </c>
      <c r="Y181">
        <v>851.90007762909681</v>
      </c>
      <c r="Z181">
        <f t="shared" si="22"/>
        <v>-245.39307762909687</v>
      </c>
      <c r="AA181">
        <v>4.4899008810033525E-3</v>
      </c>
      <c r="AB181">
        <f t="shared" si="23"/>
        <v>-0.4364265685119546</v>
      </c>
      <c r="AC181">
        <f t="shared" si="24"/>
        <v>316414.58877991483</v>
      </c>
      <c r="AD181">
        <f t="shared" si="25"/>
        <v>-0.43723127848621191</v>
      </c>
      <c r="AE181">
        <f t="shared" si="26"/>
        <v>0.66203879300210744</v>
      </c>
      <c r="AF181">
        <f t="shared" si="27"/>
        <v>1.0786431484956719E-4</v>
      </c>
      <c r="AG181">
        <f t="shared" si="28"/>
        <v>-2.9363428615267525E-2</v>
      </c>
      <c r="AH181" t="str">
        <f t="shared" si="29"/>
        <v/>
      </c>
    </row>
    <row r="182" spans="16:34" x14ac:dyDescent="0.2">
      <c r="P182">
        <f t="shared" si="30"/>
        <v>179</v>
      </c>
      <c r="Q182">
        <f>Regression!C180</f>
        <v>35200</v>
      </c>
      <c r="R182">
        <f>Regression!D180</f>
        <v>12</v>
      </c>
      <c r="S182">
        <f>Regression!E180</f>
        <v>0</v>
      </c>
      <c r="T182">
        <f>Regression!F180</f>
        <v>3</v>
      </c>
      <c r="U182">
        <f>Regression!G180</f>
        <v>0</v>
      </c>
      <c r="V182">
        <f>Regression!H180</f>
        <v>0</v>
      </c>
      <c r="W182">
        <f>Regression!I180</f>
        <v>0</v>
      </c>
      <c r="X182">
        <f>Regression!B180</f>
        <v>827.17200000000003</v>
      </c>
      <c r="Y182">
        <v>915.44814193444768</v>
      </c>
      <c r="Z182">
        <f t="shared" si="22"/>
        <v>-88.276141934447651</v>
      </c>
      <c r="AA182">
        <v>9.0192189223656776E-3</v>
      </c>
      <c r="AB182">
        <f t="shared" si="23"/>
        <v>-0.15699731254911778</v>
      </c>
      <c r="AC182">
        <f t="shared" si="24"/>
        <v>316467.69246606948</v>
      </c>
      <c r="AD182">
        <f t="shared" si="25"/>
        <v>-0.15763259971986257</v>
      </c>
      <c r="AE182">
        <f t="shared" si="26"/>
        <v>0.8747783929750188</v>
      </c>
      <c r="AF182">
        <f t="shared" si="27"/>
        <v>2.8296512608050687E-5</v>
      </c>
      <c r="AG182">
        <f t="shared" si="28"/>
        <v>-1.5038270294366333E-2</v>
      </c>
      <c r="AH182" t="str">
        <f t="shared" si="29"/>
        <v/>
      </c>
    </row>
    <row r="183" spans="16:34" x14ac:dyDescent="0.2">
      <c r="P183">
        <f t="shared" si="30"/>
        <v>180</v>
      </c>
      <c r="Q183">
        <f>Regression!C181</f>
        <v>84100</v>
      </c>
      <c r="R183">
        <f>Regression!D181</f>
        <v>18</v>
      </c>
      <c r="S183">
        <f>Regression!E181</f>
        <v>3</v>
      </c>
      <c r="T183">
        <f>Regression!F181</f>
        <v>3</v>
      </c>
      <c r="U183">
        <f>Regression!G181</f>
        <v>0</v>
      </c>
      <c r="V183">
        <f>Regression!H181</f>
        <v>0</v>
      </c>
      <c r="W183">
        <f>Regression!I181</f>
        <v>1</v>
      </c>
      <c r="X183">
        <f>Regression!B181</f>
        <v>2710.0410000000002</v>
      </c>
      <c r="Y183">
        <v>2131.0442360874345</v>
      </c>
      <c r="Z183">
        <f t="shared" si="22"/>
        <v>578.99676391256571</v>
      </c>
      <c r="AA183">
        <v>6.0084100563931597E-3</v>
      </c>
      <c r="AB183">
        <f t="shared" si="23"/>
        <v>1.0297338999750387</v>
      </c>
      <c r="AC183">
        <f t="shared" si="24"/>
        <v>316135.30087143538</v>
      </c>
      <c r="AD183">
        <f t="shared" si="25"/>
        <v>1.03287623417162</v>
      </c>
      <c r="AE183">
        <f t="shared" si="26"/>
        <v>0.30191356092031929</v>
      </c>
      <c r="AF183">
        <f t="shared" si="27"/>
        <v>8.0603551610309145E-4</v>
      </c>
      <c r="AG183">
        <f t="shared" si="28"/>
        <v>8.0303913755902318E-2</v>
      </c>
      <c r="AH183" t="str">
        <f t="shared" si="29"/>
        <v/>
      </c>
    </row>
    <row r="184" spans="16:34" x14ac:dyDescent="0.2">
      <c r="P184">
        <f t="shared" si="30"/>
        <v>181</v>
      </c>
      <c r="Q184">
        <f>Regression!C182</f>
        <v>25800</v>
      </c>
      <c r="R184">
        <f>Regression!D182</f>
        <v>6</v>
      </c>
      <c r="S184">
        <f>Regression!E182</f>
        <v>0</v>
      </c>
      <c r="T184">
        <f>Regression!F182</f>
        <v>1</v>
      </c>
      <c r="U184">
        <f>Regression!G182</f>
        <v>1</v>
      </c>
      <c r="V184">
        <f>Regression!H182</f>
        <v>0</v>
      </c>
      <c r="W184">
        <f>Regression!I182</f>
        <v>0</v>
      </c>
      <c r="X184">
        <f>Regression!B182</f>
        <v>451.01600000000002</v>
      </c>
      <c r="Y184">
        <v>379.05567567781901</v>
      </c>
      <c r="Z184">
        <f t="shared" si="22"/>
        <v>71.960324322181009</v>
      </c>
      <c r="AA184">
        <v>7.8957036380062351E-3</v>
      </c>
      <c r="AB184">
        <f t="shared" si="23"/>
        <v>0.12797996470138809</v>
      </c>
      <c r="AC184">
        <f t="shared" si="24"/>
        <v>316470.36057996535</v>
      </c>
      <c r="AD184">
        <f t="shared" si="25"/>
        <v>0.12842451252510576</v>
      </c>
      <c r="AE184">
        <f t="shared" si="26"/>
        <v>0.89783906416383408</v>
      </c>
      <c r="AF184">
        <f t="shared" si="27"/>
        <v>1.642366822520549E-5</v>
      </c>
      <c r="AG184">
        <f t="shared" si="28"/>
        <v>1.1456835572072985E-2</v>
      </c>
      <c r="AH184" t="str">
        <f t="shared" si="29"/>
        <v/>
      </c>
    </row>
    <row r="185" spans="16:34" x14ac:dyDescent="0.2">
      <c r="P185">
        <f t="shared" si="30"/>
        <v>182</v>
      </c>
      <c r="Q185">
        <f>Regression!C183</f>
        <v>49700</v>
      </c>
      <c r="R185">
        <f>Regression!D183</f>
        <v>18</v>
      </c>
      <c r="S185">
        <f>Regression!E183</f>
        <v>1</v>
      </c>
      <c r="T185">
        <f>Regression!F183</f>
        <v>2</v>
      </c>
      <c r="U185">
        <f>Regression!G183</f>
        <v>0</v>
      </c>
      <c r="V185">
        <f>Regression!H183</f>
        <v>2</v>
      </c>
      <c r="W185">
        <f>Regression!I183</f>
        <v>1</v>
      </c>
      <c r="X185">
        <f>Regression!B183</f>
        <v>613.09699999999998</v>
      </c>
      <c r="Y185">
        <v>1040.085504299602</v>
      </c>
      <c r="Z185">
        <f t="shared" si="22"/>
        <v>-426.98850429960203</v>
      </c>
      <c r="AA185">
        <v>5.8248363899123801E-3</v>
      </c>
      <c r="AB185">
        <f t="shared" si="23"/>
        <v>-0.75939031991435202</v>
      </c>
      <c r="AC185">
        <f t="shared" si="24"/>
        <v>316290.57462193025</v>
      </c>
      <c r="AD185">
        <f t="shared" si="25"/>
        <v>-0.76145037158475404</v>
      </c>
      <c r="AE185">
        <f t="shared" si="26"/>
        <v>0.44656908712621446</v>
      </c>
      <c r="AF185">
        <f t="shared" si="27"/>
        <v>4.2481323532818442E-4</v>
      </c>
      <c r="AG185">
        <f t="shared" si="28"/>
        <v>-5.8284357564865864E-2</v>
      </c>
      <c r="AH185" t="str">
        <f t="shared" si="29"/>
        <v/>
      </c>
    </row>
    <row r="186" spans="16:34" x14ac:dyDescent="0.2">
      <c r="P186">
        <f t="shared" si="30"/>
        <v>183</v>
      </c>
      <c r="Q186">
        <f>Regression!C184</f>
        <v>13200</v>
      </c>
      <c r="R186">
        <f>Regression!D184</f>
        <v>12</v>
      </c>
      <c r="S186">
        <f>Regression!E184</f>
        <v>1</v>
      </c>
      <c r="T186">
        <f>Regression!F184</f>
        <v>1</v>
      </c>
      <c r="U186">
        <f>Regression!G184</f>
        <v>0</v>
      </c>
      <c r="V186">
        <f>Regression!H184</f>
        <v>1</v>
      </c>
      <c r="W186">
        <f>Regression!I184</f>
        <v>0</v>
      </c>
      <c r="X186">
        <f>Regression!B184</f>
        <v>226.845</v>
      </c>
      <c r="Y186">
        <v>204.37323287166856</v>
      </c>
      <c r="Z186">
        <f t="shared" si="22"/>
        <v>22.471767128331436</v>
      </c>
      <c r="AA186">
        <v>4.5507176426217173E-3</v>
      </c>
      <c r="AB186">
        <f t="shared" si="23"/>
        <v>3.9965578128657676E-2</v>
      </c>
      <c r="AC186">
        <f t="shared" si="24"/>
        <v>316475.11558607506</v>
      </c>
      <c r="AD186">
        <f t="shared" si="25"/>
        <v>4.00366630656354E-2</v>
      </c>
      <c r="AE186">
        <f t="shared" si="26"/>
        <v>0.96807195280494507</v>
      </c>
      <c r="AF186">
        <f t="shared" si="27"/>
        <v>9.1690391379317655E-7</v>
      </c>
      <c r="AG186">
        <f t="shared" si="28"/>
        <v>2.7069999587477104E-3</v>
      </c>
      <c r="AH186" t="str">
        <f t="shared" si="29"/>
        <v/>
      </c>
    </row>
    <row r="187" spans="16:34" x14ac:dyDescent="0.2">
      <c r="P187">
        <f t="shared" si="30"/>
        <v>184</v>
      </c>
      <c r="Q187">
        <f>Regression!C185</f>
        <v>14600</v>
      </c>
      <c r="R187">
        <f>Regression!D185</f>
        <v>6</v>
      </c>
      <c r="S187">
        <f>Regression!E185</f>
        <v>1</v>
      </c>
      <c r="T187">
        <f>Regression!F185</f>
        <v>1</v>
      </c>
      <c r="U187">
        <f>Regression!G185</f>
        <v>0</v>
      </c>
      <c r="V187">
        <f>Regression!H185</f>
        <v>3</v>
      </c>
      <c r="W187">
        <f>Regression!I185</f>
        <v>0</v>
      </c>
      <c r="X187">
        <f>Regression!B185</f>
        <v>46.55</v>
      </c>
      <c r="Y187">
        <v>-478.70578885748233</v>
      </c>
      <c r="Z187">
        <f t="shared" si="22"/>
        <v>525.25578885748234</v>
      </c>
      <c r="AA187">
        <v>9.0462850808638584E-3</v>
      </c>
      <c r="AB187">
        <f t="shared" si="23"/>
        <v>0.93415667522859958</v>
      </c>
      <c r="AC187">
        <f t="shared" si="24"/>
        <v>316194.68677540182</v>
      </c>
      <c r="AD187">
        <f t="shared" si="25"/>
        <v>0.93835436476191536</v>
      </c>
      <c r="AE187">
        <f t="shared" si="26"/>
        <v>0.34829073510368613</v>
      </c>
      <c r="AF187">
        <f t="shared" si="27"/>
        <v>1.0048771840861727E-3</v>
      </c>
      <c r="AG187">
        <f t="shared" si="28"/>
        <v>8.965516792164907E-2</v>
      </c>
      <c r="AH187" t="str">
        <f t="shared" si="29"/>
        <v/>
      </c>
    </row>
    <row r="188" spans="16:34" x14ac:dyDescent="0.2">
      <c r="P188">
        <f t="shared" si="30"/>
        <v>185</v>
      </c>
      <c r="Q188">
        <f>Regression!C186</f>
        <v>109900</v>
      </c>
      <c r="R188">
        <f>Regression!D186</f>
        <v>12</v>
      </c>
      <c r="S188">
        <f>Regression!E186</f>
        <v>2</v>
      </c>
      <c r="T188">
        <f>Regression!F186</f>
        <v>2</v>
      </c>
      <c r="U188">
        <f>Regression!G186</f>
        <v>1</v>
      </c>
      <c r="V188">
        <f>Regression!H186</f>
        <v>2</v>
      </c>
      <c r="W188">
        <f>Regression!I186</f>
        <v>1</v>
      </c>
      <c r="X188">
        <f>Regression!B186</f>
        <v>870.19500000000005</v>
      </c>
      <c r="Y188">
        <v>1958.4352699202309</v>
      </c>
      <c r="Z188">
        <f t="shared" si="22"/>
        <v>-1088.2402699202307</v>
      </c>
      <c r="AA188">
        <v>5.9441683041254511E-3</v>
      </c>
      <c r="AB188">
        <f t="shared" si="23"/>
        <v>-1.9354130577214581</v>
      </c>
      <c r="AC188">
        <f t="shared" si="24"/>
        <v>315273.45950939495</v>
      </c>
      <c r="AD188">
        <f t="shared" si="25"/>
        <v>-1.9439079588378603</v>
      </c>
      <c r="AE188">
        <f t="shared" si="26"/>
        <v>5.2189014510042958E-2</v>
      </c>
      <c r="AF188">
        <f t="shared" si="27"/>
        <v>2.8166111181297171E-3</v>
      </c>
      <c r="AG188">
        <f t="shared" si="28"/>
        <v>-0.15031968532215573</v>
      </c>
      <c r="AH188" t="str">
        <f t="shared" si="29"/>
        <v/>
      </c>
    </row>
    <row r="189" spans="16:34" x14ac:dyDescent="0.2">
      <c r="P189">
        <f t="shared" si="30"/>
        <v>186</v>
      </c>
      <c r="Q189">
        <f>Regression!C187</f>
        <v>126300</v>
      </c>
      <c r="R189">
        <f>Regression!D187</f>
        <v>6</v>
      </c>
      <c r="S189">
        <f>Regression!E187</f>
        <v>3</v>
      </c>
      <c r="T189">
        <f>Regression!F187</f>
        <v>2</v>
      </c>
      <c r="U189">
        <f>Regression!G187</f>
        <v>0</v>
      </c>
      <c r="V189">
        <f>Regression!H187</f>
        <v>1</v>
      </c>
      <c r="W189">
        <f>Regression!I187</f>
        <v>1</v>
      </c>
      <c r="X189">
        <f>Regression!B187</f>
        <v>1888.376</v>
      </c>
      <c r="Y189">
        <v>2241.1987134587075</v>
      </c>
      <c r="Z189">
        <f t="shared" si="22"/>
        <v>-352.82271345870754</v>
      </c>
      <c r="AA189">
        <v>1.493455485347675E-2</v>
      </c>
      <c r="AB189">
        <f t="shared" si="23"/>
        <v>-0.6274879781270668</v>
      </c>
      <c r="AC189">
        <f t="shared" si="24"/>
        <v>316348.10864826466</v>
      </c>
      <c r="AD189">
        <f t="shared" si="25"/>
        <v>-0.63203535419989432</v>
      </c>
      <c r="AE189">
        <f t="shared" si="26"/>
        <v>0.52750940604901209</v>
      </c>
      <c r="AF189">
        <f t="shared" si="27"/>
        <v>7.575005370619711E-4</v>
      </c>
      <c r="AG189">
        <f t="shared" si="28"/>
        <v>-7.7822462860047931E-2</v>
      </c>
      <c r="AH189" t="str">
        <f t="shared" si="29"/>
        <v/>
      </c>
    </row>
    <row r="190" spans="16:34" x14ac:dyDescent="0.2">
      <c r="P190">
        <f t="shared" si="30"/>
        <v>187</v>
      </c>
      <c r="Q190">
        <f>Regression!C188</f>
        <v>100600</v>
      </c>
      <c r="R190">
        <f>Regression!D188</f>
        <v>24</v>
      </c>
      <c r="S190">
        <f>Regression!E188</f>
        <v>3</v>
      </c>
      <c r="T190">
        <f>Regression!F188</f>
        <v>2</v>
      </c>
      <c r="U190">
        <f>Regression!G188</f>
        <v>1</v>
      </c>
      <c r="V190">
        <f>Regression!H188</f>
        <v>3</v>
      </c>
      <c r="W190">
        <f>Regression!I188</f>
        <v>1</v>
      </c>
      <c r="X190">
        <f>Regression!B188</f>
        <v>2838.1819999999998</v>
      </c>
      <c r="Y190">
        <v>2100.71152825733</v>
      </c>
      <c r="Z190">
        <f t="shared" si="22"/>
        <v>737.47047174266982</v>
      </c>
      <c r="AA190">
        <v>1.0928838018407112E-2</v>
      </c>
      <c r="AB190">
        <f t="shared" si="23"/>
        <v>1.3115761474250445</v>
      </c>
      <c r="AC190">
        <f t="shared" si="24"/>
        <v>315920.76152793306</v>
      </c>
      <c r="AD190">
        <f t="shared" si="25"/>
        <v>1.3192945924585644</v>
      </c>
      <c r="AE190">
        <f t="shared" si="26"/>
        <v>0.18737506915070143</v>
      </c>
      <c r="AF190">
        <f t="shared" si="27"/>
        <v>2.4022375043606702E-3</v>
      </c>
      <c r="AG190">
        <f t="shared" si="28"/>
        <v>0.13868037494643939</v>
      </c>
      <c r="AH190" t="str">
        <f t="shared" si="29"/>
        <v/>
      </c>
    </row>
    <row r="191" spans="16:34" x14ac:dyDescent="0.2">
      <c r="P191">
        <f t="shared" si="30"/>
        <v>188</v>
      </c>
      <c r="Q191">
        <f>Regression!C189</f>
        <v>11700</v>
      </c>
      <c r="R191">
        <f>Regression!D189</f>
        <v>18</v>
      </c>
      <c r="S191">
        <f>Regression!E189</f>
        <v>1</v>
      </c>
      <c r="T191">
        <f>Regression!F189</f>
        <v>3</v>
      </c>
      <c r="U191">
        <f>Regression!G189</f>
        <v>0</v>
      </c>
      <c r="V191">
        <f>Regression!H189</f>
        <v>0</v>
      </c>
      <c r="W191">
        <f>Regression!I189</f>
        <v>0</v>
      </c>
      <c r="X191">
        <f>Regression!B189</f>
        <v>539.76900000000001</v>
      </c>
      <c r="Y191">
        <v>671.99112500646902</v>
      </c>
      <c r="Z191">
        <f t="shared" si="22"/>
        <v>-132.22212500646901</v>
      </c>
      <c r="AA191">
        <v>9.0798561152521922E-3</v>
      </c>
      <c r="AB191">
        <f t="shared" si="23"/>
        <v>-0.23515434443163655</v>
      </c>
      <c r="AC191">
        <f t="shared" si="24"/>
        <v>316457.82436876517</v>
      </c>
      <c r="AD191">
        <f t="shared" si="25"/>
        <v>-0.23611679801790905</v>
      </c>
      <c r="AE191">
        <f t="shared" si="26"/>
        <v>0.81339078037906698</v>
      </c>
      <c r="AF191">
        <f t="shared" si="27"/>
        <v>6.3917190730709605E-5</v>
      </c>
      <c r="AG191">
        <f t="shared" si="28"/>
        <v>-2.2602008808548169E-2</v>
      </c>
      <c r="AH191" t="str">
        <f t="shared" si="29"/>
        <v/>
      </c>
    </row>
    <row r="192" spans="16:34" x14ac:dyDescent="0.2">
      <c r="P192">
        <f t="shared" si="30"/>
        <v>189</v>
      </c>
      <c r="Q192">
        <f>Regression!C190</f>
        <v>36400</v>
      </c>
      <c r="R192">
        <f>Regression!D190</f>
        <v>18</v>
      </c>
      <c r="S192">
        <f>Regression!E190</f>
        <v>1</v>
      </c>
      <c r="T192">
        <f>Regression!F190</f>
        <v>2</v>
      </c>
      <c r="U192">
        <f>Regression!G190</f>
        <v>0</v>
      </c>
      <c r="V192">
        <f>Regression!H190</f>
        <v>2</v>
      </c>
      <c r="W192">
        <f>Regression!I190</f>
        <v>0</v>
      </c>
      <c r="X192">
        <f>Regression!B190</f>
        <v>506.00200000000001</v>
      </c>
      <c r="Y192">
        <v>781.35569126229257</v>
      </c>
      <c r="Z192">
        <f t="shared" si="22"/>
        <v>-275.35369126229256</v>
      </c>
      <c r="AA192">
        <v>4.7047767913630228E-3</v>
      </c>
      <c r="AB192">
        <f t="shared" si="23"/>
        <v>-0.48971090694880082</v>
      </c>
      <c r="AC192">
        <f t="shared" si="24"/>
        <v>316398.75759697746</v>
      </c>
      <c r="AD192">
        <f t="shared" si="25"/>
        <v>-0.49067909793457454</v>
      </c>
      <c r="AE192">
        <f t="shared" si="26"/>
        <v>0.623761951606979</v>
      </c>
      <c r="AF192">
        <f t="shared" si="27"/>
        <v>1.4237205418973024E-4</v>
      </c>
      <c r="AG192">
        <f t="shared" si="28"/>
        <v>-3.373580753547651E-2</v>
      </c>
      <c r="AH192" t="str">
        <f t="shared" si="29"/>
        <v/>
      </c>
    </row>
    <row r="193" spans="16:34" x14ac:dyDescent="0.2">
      <c r="P193">
        <f t="shared" si="30"/>
        <v>190</v>
      </c>
      <c r="Q193">
        <f>Regression!C191</f>
        <v>22200</v>
      </c>
      <c r="R193">
        <f>Regression!D191</f>
        <v>18</v>
      </c>
      <c r="S193">
        <f>Regression!E191</f>
        <v>1</v>
      </c>
      <c r="T193">
        <f>Regression!F191</f>
        <v>1</v>
      </c>
      <c r="U193">
        <f>Regression!G191</f>
        <v>0</v>
      </c>
      <c r="V193">
        <f>Regression!H191</f>
        <v>2</v>
      </c>
      <c r="W193">
        <f>Regression!I191</f>
        <v>0</v>
      </c>
      <c r="X193">
        <f>Regression!B191</f>
        <v>274.80399999999997</v>
      </c>
      <c r="Y193">
        <v>478.77646159059901</v>
      </c>
      <c r="Z193">
        <f t="shared" si="22"/>
        <v>-203.97246159059904</v>
      </c>
      <c r="AA193">
        <v>5.4513919926244946E-3</v>
      </c>
      <c r="AB193">
        <f t="shared" si="23"/>
        <v>-0.36276085023665883</v>
      </c>
      <c r="AC193">
        <f t="shared" si="24"/>
        <v>316433.41475529975</v>
      </c>
      <c r="AD193">
        <f t="shared" si="25"/>
        <v>-0.36359454694169052</v>
      </c>
      <c r="AE193">
        <f t="shared" si="26"/>
        <v>0.71623827076880286</v>
      </c>
      <c r="AF193">
        <f t="shared" si="27"/>
        <v>9.0658017852863514E-5</v>
      </c>
      <c r="AG193">
        <f t="shared" si="28"/>
        <v>-2.6918946555310949E-2</v>
      </c>
      <c r="AH193" t="str">
        <f t="shared" si="29"/>
        <v/>
      </c>
    </row>
    <row r="194" spans="16:34" x14ac:dyDescent="0.2">
      <c r="P194">
        <f t="shared" si="30"/>
        <v>191</v>
      </c>
      <c r="Q194">
        <f>Regression!C192</f>
        <v>106400</v>
      </c>
      <c r="R194">
        <f>Regression!D192</f>
        <v>12</v>
      </c>
      <c r="S194">
        <f>Regression!E192</f>
        <v>0</v>
      </c>
      <c r="T194">
        <f>Regression!F192</f>
        <v>2</v>
      </c>
      <c r="U194">
        <f>Regression!G192</f>
        <v>1</v>
      </c>
      <c r="V194">
        <f>Regression!H192</f>
        <v>0</v>
      </c>
      <c r="W194">
        <f>Regression!I192</f>
        <v>1</v>
      </c>
      <c r="X194">
        <f>Regression!B192</f>
        <v>1757.404</v>
      </c>
      <c r="Y194">
        <v>2369.3776756819325</v>
      </c>
      <c r="Z194">
        <f t="shared" si="22"/>
        <v>-611.97367568193249</v>
      </c>
      <c r="AA194">
        <v>1.1533967972931155E-2</v>
      </c>
      <c r="AB194">
        <f t="shared" si="23"/>
        <v>-1.0883826629420987</v>
      </c>
      <c r="AC194">
        <f t="shared" si="24"/>
        <v>316093.30478757381</v>
      </c>
      <c r="AD194">
        <f t="shared" si="25"/>
        <v>-1.0948237696975409</v>
      </c>
      <c r="AE194">
        <f t="shared" si="26"/>
        <v>0.27385959885460687</v>
      </c>
      <c r="AF194">
        <f t="shared" si="27"/>
        <v>1.747947905947162E-3</v>
      </c>
      <c r="AG194">
        <f t="shared" si="28"/>
        <v>-0.11826404074983027</v>
      </c>
      <c r="AH194" t="str">
        <f t="shared" si="29"/>
        <v/>
      </c>
    </row>
    <row r="195" spans="16:34" x14ac:dyDescent="0.2">
      <c r="P195">
        <f t="shared" si="30"/>
        <v>192</v>
      </c>
      <c r="Q195">
        <f>Regression!C193</f>
        <v>112800</v>
      </c>
      <c r="R195">
        <f>Regression!D193</f>
        <v>12</v>
      </c>
      <c r="S195">
        <f>Regression!E193</f>
        <v>3</v>
      </c>
      <c r="T195">
        <f>Regression!F193</f>
        <v>3</v>
      </c>
      <c r="U195">
        <f>Regression!G193</f>
        <v>0</v>
      </c>
      <c r="V195">
        <f>Regression!H193</f>
        <v>0</v>
      </c>
      <c r="W195">
        <f>Regression!I193</f>
        <v>1</v>
      </c>
      <c r="X195">
        <f>Regression!B193</f>
        <v>1861.434</v>
      </c>
      <c r="Y195">
        <v>2453.3385494605695</v>
      </c>
      <c r="Z195">
        <f t="shared" si="22"/>
        <v>-591.90454946056957</v>
      </c>
      <c r="AA195">
        <v>9.4596019260654047E-3</v>
      </c>
      <c r="AB195">
        <f t="shared" si="23"/>
        <v>-1.0526901325152169</v>
      </c>
      <c r="AC195">
        <f t="shared" si="24"/>
        <v>316118.71847405634</v>
      </c>
      <c r="AD195">
        <f t="shared" si="25"/>
        <v>-1.0577681243019648</v>
      </c>
      <c r="AE195">
        <f t="shared" si="26"/>
        <v>0.29041867615565414</v>
      </c>
      <c r="AF195">
        <f t="shared" si="27"/>
        <v>1.3354867799120654E-3</v>
      </c>
      <c r="AG195">
        <f t="shared" si="28"/>
        <v>-0.10336911778846576</v>
      </c>
      <c r="AH195" t="str">
        <f t="shared" si="29"/>
        <v/>
      </c>
    </row>
    <row r="196" spans="16:34" x14ac:dyDescent="0.2">
      <c r="P196">
        <f t="shared" si="30"/>
        <v>193</v>
      </c>
      <c r="Q196">
        <f>Regression!C194</f>
        <v>95900</v>
      </c>
      <c r="R196">
        <f>Regression!D194</f>
        <v>24</v>
      </c>
      <c r="S196">
        <f>Regression!E194</f>
        <v>3</v>
      </c>
      <c r="T196">
        <f>Regression!F194</f>
        <v>3</v>
      </c>
      <c r="U196">
        <f>Regression!G194</f>
        <v>1</v>
      </c>
      <c r="V196">
        <f>Regression!H194</f>
        <v>0</v>
      </c>
      <c r="W196">
        <f>Regression!I194</f>
        <v>1</v>
      </c>
      <c r="X196">
        <f>Regression!B194</f>
        <v>2585.087</v>
      </c>
      <c r="Y196">
        <v>2629.9847440849644</v>
      </c>
      <c r="Z196">
        <f t="shared" si="22"/>
        <v>-44.897744084964415</v>
      </c>
      <c r="AA196">
        <v>6.1558584437088198E-3</v>
      </c>
      <c r="AB196">
        <f t="shared" si="23"/>
        <v>-7.9849719373687622E-2</v>
      </c>
      <c r="AC196">
        <f t="shared" si="24"/>
        <v>316473.58076825039</v>
      </c>
      <c r="AD196">
        <f t="shared" si="25"/>
        <v>-8.0056509118935679E-2</v>
      </c>
      <c r="AE196">
        <f t="shared" si="26"/>
        <v>0.93620845940718456</v>
      </c>
      <c r="AF196">
        <f t="shared" si="27"/>
        <v>4.9671681470549566E-6</v>
      </c>
      <c r="AG196">
        <f t="shared" si="28"/>
        <v>-6.3005987097322688E-3</v>
      </c>
      <c r="AH196" t="str">
        <f t="shared" si="29"/>
        <v/>
      </c>
    </row>
    <row r="197" spans="16:34" x14ac:dyDescent="0.2">
      <c r="P197">
        <f t="shared" si="30"/>
        <v>194</v>
      </c>
      <c r="Q197">
        <f>Regression!C195</f>
        <v>88000</v>
      </c>
      <c r="R197">
        <f>Regression!D195</f>
        <v>6</v>
      </c>
      <c r="S197">
        <f>Regression!E195</f>
        <v>2</v>
      </c>
      <c r="T197">
        <f>Regression!F195</f>
        <v>2</v>
      </c>
      <c r="U197">
        <f>Regression!G195</f>
        <v>1</v>
      </c>
      <c r="V197">
        <f>Regression!H195</f>
        <v>2</v>
      </c>
      <c r="W197">
        <f>Regression!I195</f>
        <v>1</v>
      </c>
      <c r="X197">
        <f>Regression!B195</f>
        <v>523.80399999999997</v>
      </c>
      <c r="Y197">
        <v>1197.4025919020055</v>
      </c>
      <c r="Z197">
        <f t="shared" ref="Z197:Z260" si="31">X197-Y197</f>
        <v>-673.59859190200552</v>
      </c>
      <c r="AA197">
        <v>6.5844936464306307E-3</v>
      </c>
      <c r="AB197">
        <f t="shared" ref="AB197:AB260" si="32">Z197/SQRT($AJ$6)</f>
        <v>-1.1979813157672352</v>
      </c>
      <c r="AC197">
        <f t="shared" ref="AC197:AC260" si="33">($AJ$6-Z197^2/((1-AA197)*$AJ$5))*$AJ$5/($AJ$5-1)</f>
        <v>316014.73698654905</v>
      </c>
      <c r="AD197">
        <f t="shared" ref="AD197:AD260" si="34">Z197/SQRT(AC197*(1-AA197))</f>
        <v>-1.2022147037970348</v>
      </c>
      <c r="AE197">
        <f t="shared" ref="AE197:AE260" si="35">_xlfn.T.DIST.2T(ABS(AD197),$AJ$5)</f>
        <v>0.22956724762796585</v>
      </c>
      <c r="AF197">
        <f t="shared" ref="AF197:AF260" si="36">(Z197^2/$AJ$6)*(AA197/(1-AA197)^2)/($AJ$7+1)</f>
        <v>1.1969351361628261E-3</v>
      </c>
      <c r="AG197">
        <f t="shared" ref="AG197:AG260" si="37">AD197*SQRT(AA197/(1-AA197))</f>
        <v>-9.7876348689286227E-2</v>
      </c>
      <c r="AH197" t="str">
        <f t="shared" ref="AH197:AH260" si="38">IF(OR(AE197&lt;0.05,AF197&gt;=1,ABS(AG197)&gt;=1),"*","")</f>
        <v/>
      </c>
    </row>
    <row r="198" spans="16:34" x14ac:dyDescent="0.2">
      <c r="P198">
        <f t="shared" ref="P198:P261" si="39">P197+1</f>
        <v>195</v>
      </c>
      <c r="Q198">
        <f>Regression!C196</f>
        <v>44500</v>
      </c>
      <c r="R198">
        <f>Regression!D196</f>
        <v>24</v>
      </c>
      <c r="S198">
        <f>Regression!E196</f>
        <v>2</v>
      </c>
      <c r="T198">
        <f>Regression!F196</f>
        <v>2</v>
      </c>
      <c r="U198">
        <f>Regression!G196</f>
        <v>1</v>
      </c>
      <c r="V198">
        <f>Regression!H196</f>
        <v>0</v>
      </c>
      <c r="W198">
        <f>Regression!I196</f>
        <v>0</v>
      </c>
      <c r="X198">
        <f>Regression!B196</f>
        <v>1174.7829999999999</v>
      </c>
      <c r="Y198">
        <v>1589.4784298513898</v>
      </c>
      <c r="Z198">
        <f t="shared" si="31"/>
        <v>-414.69542985138992</v>
      </c>
      <c r="AA198">
        <v>5.9569431714046753E-3</v>
      </c>
      <c r="AB198">
        <f t="shared" si="32"/>
        <v>-0.73752733848989527</v>
      </c>
      <c r="AC198">
        <f t="shared" si="33"/>
        <v>316301.05344788596</v>
      </c>
      <c r="AD198">
        <f t="shared" si="34"/>
        <v>-0.73956496941251515</v>
      </c>
      <c r="AE198">
        <f t="shared" si="35"/>
        <v>0.4597389750812334</v>
      </c>
      <c r="AF198">
        <f t="shared" si="36"/>
        <v>4.0990132686019934E-4</v>
      </c>
      <c r="AG198">
        <f t="shared" si="37"/>
        <v>-5.7251314469315362E-2</v>
      </c>
      <c r="AH198" t="str">
        <f t="shared" si="38"/>
        <v/>
      </c>
    </row>
    <row r="199" spans="16:34" x14ac:dyDescent="0.2">
      <c r="P199">
        <f t="shared" si="39"/>
        <v>196</v>
      </c>
      <c r="Q199">
        <f>Regression!C197</f>
        <v>43600</v>
      </c>
      <c r="R199">
        <f>Regression!D197</f>
        <v>12</v>
      </c>
      <c r="S199">
        <f>Regression!E197</f>
        <v>2</v>
      </c>
      <c r="T199">
        <f>Regression!F197</f>
        <v>3</v>
      </c>
      <c r="U199">
        <f>Regression!G197</f>
        <v>0</v>
      </c>
      <c r="V199">
        <f>Regression!H197</f>
        <v>0</v>
      </c>
      <c r="W199">
        <f>Regression!I197</f>
        <v>1</v>
      </c>
      <c r="X199">
        <f>Regression!B197</f>
        <v>1046.5719999999999</v>
      </c>
      <c r="Y199">
        <v>1004.2852955243654</v>
      </c>
      <c r="Z199">
        <f t="shared" si="31"/>
        <v>42.286704475634451</v>
      </c>
      <c r="AA199">
        <v>8.396967359047082E-3</v>
      </c>
      <c r="AB199">
        <f t="shared" si="32"/>
        <v>7.5206038843012565E-2</v>
      </c>
      <c r="AC199">
        <f t="shared" si="33"/>
        <v>316473.80779712956</v>
      </c>
      <c r="AD199">
        <f t="shared" si="34"/>
        <v>7.5485933692921475E-2</v>
      </c>
      <c r="AE199">
        <f t="shared" si="35"/>
        <v>0.93984330871869903</v>
      </c>
      <c r="AF199">
        <f t="shared" si="36"/>
        <v>6.0375704961757366E-6</v>
      </c>
      <c r="AG199">
        <f t="shared" si="37"/>
        <v>6.9463768489051612E-3</v>
      </c>
      <c r="AH199" t="str">
        <f t="shared" si="38"/>
        <v/>
      </c>
    </row>
    <row r="200" spans="16:34" x14ac:dyDescent="0.2">
      <c r="P200">
        <f t="shared" si="39"/>
        <v>197</v>
      </c>
      <c r="Q200">
        <f>Regression!C198</f>
        <v>20800</v>
      </c>
      <c r="R200">
        <f>Regression!D198</f>
        <v>6</v>
      </c>
      <c r="S200">
        <f>Regression!E198</f>
        <v>0</v>
      </c>
      <c r="T200">
        <f>Regression!F198</f>
        <v>1</v>
      </c>
      <c r="U200">
        <f>Regression!G198</f>
        <v>1</v>
      </c>
      <c r="V200">
        <f>Regression!H198</f>
        <v>0</v>
      </c>
      <c r="W200">
        <f>Regression!I198</f>
        <v>0</v>
      </c>
      <c r="X200">
        <f>Regression!B198</f>
        <v>259.81799999999998</v>
      </c>
      <c r="Y200">
        <v>272.00755399883093</v>
      </c>
      <c r="Z200">
        <f t="shared" si="31"/>
        <v>-12.189553998830945</v>
      </c>
      <c r="AA200">
        <v>7.8938341881277067E-3</v>
      </c>
      <c r="AB200">
        <f t="shared" si="32"/>
        <v>-2.1678872422969182E-2</v>
      </c>
      <c r="AC200">
        <f t="shared" si="33"/>
        <v>316475.4763543696</v>
      </c>
      <c r="AD200">
        <f t="shared" si="34"/>
        <v>-2.1753979258522571E-2</v>
      </c>
      <c r="AE200">
        <f t="shared" si="35"/>
        <v>0.98264857948893436</v>
      </c>
      <c r="AF200">
        <f t="shared" si="36"/>
        <v>4.7114555103550311E-7</v>
      </c>
      <c r="AG200">
        <f t="shared" si="37"/>
        <v>-1.9404552675792628E-3</v>
      </c>
      <c r="AH200" t="str">
        <f t="shared" si="38"/>
        <v/>
      </c>
    </row>
    <row r="201" spans="16:34" x14ac:dyDescent="0.2">
      <c r="P201">
        <f t="shared" si="39"/>
        <v>198</v>
      </c>
      <c r="Q201">
        <f>Regression!C199</f>
        <v>23400</v>
      </c>
      <c r="R201">
        <f>Regression!D199</f>
        <v>6</v>
      </c>
      <c r="S201">
        <f>Regression!E199</f>
        <v>1</v>
      </c>
      <c r="T201">
        <f>Regression!F199</f>
        <v>3</v>
      </c>
      <c r="U201">
        <f>Regression!G199</f>
        <v>1</v>
      </c>
      <c r="V201">
        <f>Regression!H199</f>
        <v>0</v>
      </c>
      <c r="W201">
        <f>Regression!I199</f>
        <v>1</v>
      </c>
      <c r="X201">
        <f>Regression!B199</f>
        <v>347.54500000000002</v>
      </c>
      <c r="Y201">
        <v>266.28676474884884</v>
      </c>
      <c r="Z201">
        <f t="shared" si="31"/>
        <v>81.258235251151177</v>
      </c>
      <c r="AA201">
        <v>1.7398574487173184E-2</v>
      </c>
      <c r="AB201">
        <f t="shared" si="32"/>
        <v>0.14451610907948484</v>
      </c>
      <c r="AC201">
        <f t="shared" si="33"/>
        <v>316468.8466383763</v>
      </c>
      <c r="AD201">
        <f t="shared" si="34"/>
        <v>0.14571800243428026</v>
      </c>
      <c r="AE201">
        <f t="shared" si="35"/>
        <v>0.88417361249095294</v>
      </c>
      <c r="AF201">
        <f t="shared" si="36"/>
        <v>4.7043694445038051E-5</v>
      </c>
      <c r="AG201">
        <f t="shared" si="37"/>
        <v>1.9390157984939246E-2</v>
      </c>
      <c r="AH201" t="str">
        <f t="shared" si="38"/>
        <v/>
      </c>
    </row>
    <row r="202" spans="16:34" x14ac:dyDescent="0.2">
      <c r="P202">
        <f t="shared" si="39"/>
        <v>199</v>
      </c>
      <c r="Q202">
        <f>Regression!C200</f>
        <v>46600</v>
      </c>
      <c r="R202">
        <f>Regression!D200</f>
        <v>24</v>
      </c>
      <c r="S202">
        <f>Regression!E200</f>
        <v>2</v>
      </c>
      <c r="T202">
        <f>Regression!F200</f>
        <v>2</v>
      </c>
      <c r="U202">
        <f>Regression!G200</f>
        <v>0</v>
      </c>
      <c r="V202">
        <f>Regression!H200</f>
        <v>0</v>
      </c>
      <c r="W202">
        <f>Regression!I200</f>
        <v>0</v>
      </c>
      <c r="X202">
        <f>Regression!B200</f>
        <v>905.80799999999999</v>
      </c>
      <c r="Y202">
        <v>1680.2936051857041</v>
      </c>
      <c r="Z202">
        <f t="shared" si="31"/>
        <v>-774.48560518570412</v>
      </c>
      <c r="AA202">
        <v>6.6378410301158371E-3</v>
      </c>
      <c r="AB202">
        <f t="shared" si="32"/>
        <v>-1.3774068050280774</v>
      </c>
      <c r="AC202">
        <f t="shared" si="33"/>
        <v>315866.30748115887</v>
      </c>
      <c r="AD202">
        <f t="shared" si="34"/>
        <v>-1.3826361018441458</v>
      </c>
      <c r="AE202">
        <f t="shared" si="35"/>
        <v>0.16708764235695728</v>
      </c>
      <c r="AF202">
        <f t="shared" si="36"/>
        <v>1.5953136633292404E-3</v>
      </c>
      <c r="AG202">
        <f t="shared" si="37"/>
        <v>-0.11302317681654334</v>
      </c>
      <c r="AH202" t="str">
        <f t="shared" si="38"/>
        <v/>
      </c>
    </row>
    <row r="203" spans="16:34" x14ac:dyDescent="0.2">
      <c r="P203">
        <f t="shared" si="39"/>
        <v>200</v>
      </c>
      <c r="Q203">
        <f>Regression!C201</f>
        <v>31300</v>
      </c>
      <c r="R203">
        <f>Regression!D201</f>
        <v>6</v>
      </c>
      <c r="S203">
        <f>Regression!E201</f>
        <v>1</v>
      </c>
      <c r="T203">
        <f>Regression!F201</f>
        <v>1</v>
      </c>
      <c r="U203">
        <f>Regression!G201</f>
        <v>0</v>
      </c>
      <c r="V203">
        <f>Regression!H201</f>
        <v>1</v>
      </c>
      <c r="W203">
        <f>Regression!I201</f>
        <v>0</v>
      </c>
      <c r="X203">
        <f>Regression!B201</f>
        <v>357.04399999999998</v>
      </c>
      <c r="Y203">
        <v>299.72552828534828</v>
      </c>
      <c r="Z203">
        <f t="shared" si="31"/>
        <v>57.318471714651707</v>
      </c>
      <c r="AA203">
        <v>5.8101529326033026E-3</v>
      </c>
      <c r="AB203">
        <f t="shared" si="32"/>
        <v>0.10193972936997327</v>
      </c>
      <c r="AC203">
        <f t="shared" si="33"/>
        <v>316472.29286293848</v>
      </c>
      <c r="AD203">
        <f t="shared" si="34"/>
        <v>0.10218616336605726</v>
      </c>
      <c r="AE203">
        <f t="shared" si="35"/>
        <v>0.91862956168356391</v>
      </c>
      <c r="AF203">
        <f t="shared" si="36"/>
        <v>7.6356476952662175E-6</v>
      </c>
      <c r="AG203">
        <f t="shared" si="37"/>
        <v>7.8118017610729774E-3</v>
      </c>
      <c r="AH203" t="str">
        <f t="shared" si="38"/>
        <v/>
      </c>
    </row>
    <row r="204" spans="16:34" x14ac:dyDescent="0.2">
      <c r="P204">
        <f t="shared" si="39"/>
        <v>201</v>
      </c>
      <c r="Q204">
        <f>Regression!C202</f>
        <v>33200</v>
      </c>
      <c r="R204">
        <f>Regression!D202</f>
        <v>24</v>
      </c>
      <c r="S204">
        <f>Regression!E202</f>
        <v>0</v>
      </c>
      <c r="T204">
        <f>Regression!F202</f>
        <v>1</v>
      </c>
      <c r="U204">
        <f>Regression!G202</f>
        <v>0</v>
      </c>
      <c r="V204">
        <f>Regression!H202</f>
        <v>1</v>
      </c>
      <c r="W204">
        <f>Regression!I202</f>
        <v>1</v>
      </c>
      <c r="X204">
        <f>Regression!B202</f>
        <v>1639.0260000000001</v>
      </c>
      <c r="Y204">
        <v>1223.3640891883283</v>
      </c>
      <c r="Z204">
        <f t="shared" si="31"/>
        <v>415.66191081167176</v>
      </c>
      <c r="AA204">
        <v>1.1686581025398624E-2</v>
      </c>
      <c r="AB204">
        <f t="shared" si="32"/>
        <v>0.73924620510627748</v>
      </c>
      <c r="AC204">
        <f t="shared" si="33"/>
        <v>316299.2219854822</v>
      </c>
      <c r="AD204">
        <f t="shared" si="34"/>
        <v>0.74343640125285493</v>
      </c>
      <c r="AE204">
        <f t="shared" si="35"/>
        <v>0.45739354627087447</v>
      </c>
      <c r="AF204">
        <f t="shared" si="36"/>
        <v>8.1730905554939939E-4</v>
      </c>
      <c r="AG204">
        <f t="shared" si="37"/>
        <v>8.0842588927121969E-2</v>
      </c>
      <c r="AH204" t="str">
        <f t="shared" si="38"/>
        <v/>
      </c>
    </row>
    <row r="205" spans="16:34" x14ac:dyDescent="0.2">
      <c r="P205">
        <f t="shared" si="39"/>
        <v>202</v>
      </c>
      <c r="Q205">
        <f>Regression!C203</f>
        <v>70400</v>
      </c>
      <c r="R205">
        <f>Regression!D203</f>
        <v>18</v>
      </c>
      <c r="S205">
        <f>Regression!E203</f>
        <v>3</v>
      </c>
      <c r="T205">
        <f>Regression!F203</f>
        <v>3</v>
      </c>
      <c r="U205">
        <f>Regression!G203</f>
        <v>0</v>
      </c>
      <c r="V205">
        <f>Regression!H203</f>
        <v>0</v>
      </c>
      <c r="W205">
        <f>Regression!I203</f>
        <v>1</v>
      </c>
      <c r="X205">
        <f>Regression!B203</f>
        <v>2609.7919999999999</v>
      </c>
      <c r="Y205">
        <v>1837.732382687007</v>
      </c>
      <c r="Z205">
        <f t="shared" si="31"/>
        <v>772.05961731299294</v>
      </c>
      <c r="AA205">
        <v>6.2751746732715311E-3</v>
      </c>
      <c r="AB205">
        <f t="shared" si="32"/>
        <v>1.3730922352253414</v>
      </c>
      <c r="AC205">
        <f t="shared" si="33"/>
        <v>315870.33973785664</v>
      </c>
      <c r="AD205">
        <f t="shared" si="34"/>
        <v>1.3780448223555826</v>
      </c>
      <c r="AE205">
        <f t="shared" si="35"/>
        <v>0.16850019799143992</v>
      </c>
      <c r="AF205">
        <f t="shared" si="36"/>
        <v>1.4976246358405156E-3</v>
      </c>
      <c r="AG205">
        <f t="shared" si="37"/>
        <v>0.10950732832238981</v>
      </c>
      <c r="AH205" t="str">
        <f t="shared" si="38"/>
        <v/>
      </c>
    </row>
    <row r="206" spans="16:34" x14ac:dyDescent="0.2">
      <c r="P206">
        <f t="shared" si="39"/>
        <v>203</v>
      </c>
      <c r="Q206">
        <f>Regression!C204</f>
        <v>17000</v>
      </c>
      <c r="R206">
        <f>Regression!D204</f>
        <v>18</v>
      </c>
      <c r="S206">
        <f>Regression!E204</f>
        <v>0</v>
      </c>
      <c r="T206">
        <f>Regression!F204</f>
        <v>1</v>
      </c>
      <c r="U206">
        <f>Regression!G204</f>
        <v>1</v>
      </c>
      <c r="V206">
        <f>Regression!H204</f>
        <v>0</v>
      </c>
      <c r="W206">
        <f>Regression!I204</f>
        <v>0</v>
      </c>
      <c r="X206">
        <f>Regression!B204</f>
        <v>581.22400000000005</v>
      </c>
      <c r="Y206">
        <v>774.97479165131426</v>
      </c>
      <c r="Z206">
        <f t="shared" si="31"/>
        <v>-193.75079165131422</v>
      </c>
      <c r="AA206">
        <v>7.4509176421398132E-3</v>
      </c>
      <c r="AB206">
        <f t="shared" si="32"/>
        <v>-0.34458181935622567</v>
      </c>
      <c r="AC206">
        <f t="shared" si="33"/>
        <v>316437.46282840113</v>
      </c>
      <c r="AD206">
        <f t="shared" si="34"/>
        <v>-0.3457192345202722</v>
      </c>
      <c r="AE206">
        <f t="shared" si="35"/>
        <v>0.72962702865718765</v>
      </c>
      <c r="AF206">
        <f t="shared" si="36"/>
        <v>1.1225366028127097E-4</v>
      </c>
      <c r="AG206">
        <f t="shared" si="37"/>
        <v>-2.9953834653681507E-2</v>
      </c>
      <c r="AH206" t="str">
        <f t="shared" si="38"/>
        <v/>
      </c>
    </row>
    <row r="207" spans="16:34" x14ac:dyDescent="0.2">
      <c r="P207">
        <f t="shared" si="39"/>
        <v>204</v>
      </c>
      <c r="Q207">
        <f>Regression!C205</f>
        <v>26200</v>
      </c>
      <c r="R207">
        <f>Regression!D205</f>
        <v>12</v>
      </c>
      <c r="S207">
        <f>Regression!E205</f>
        <v>1</v>
      </c>
      <c r="T207">
        <f>Regression!F205</f>
        <v>2</v>
      </c>
      <c r="U207">
        <f>Regression!G205</f>
        <v>0</v>
      </c>
      <c r="V207">
        <f>Regression!H205</f>
        <v>1</v>
      </c>
      <c r="W207">
        <f>Regression!I205</f>
        <v>0</v>
      </c>
      <c r="X207">
        <f>Regression!B205</f>
        <v>380.96800000000002</v>
      </c>
      <c r="Y207">
        <v>481.2609133404049</v>
      </c>
      <c r="Z207">
        <f t="shared" si="31"/>
        <v>-100.29291334040488</v>
      </c>
      <c r="AA207">
        <v>3.0802583872604171E-3</v>
      </c>
      <c r="AB207">
        <f t="shared" si="32"/>
        <v>-0.17836889466530639</v>
      </c>
      <c r="AC207">
        <f t="shared" si="33"/>
        <v>316465.44610206957</v>
      </c>
      <c r="AD207">
        <f t="shared" si="34"/>
        <v>-0.17855704912681208</v>
      </c>
      <c r="AE207">
        <f t="shared" si="35"/>
        <v>0.85832198052406339</v>
      </c>
      <c r="AF207">
        <f t="shared" si="36"/>
        <v>1.2325797015879906E-5</v>
      </c>
      <c r="AG207">
        <f t="shared" si="37"/>
        <v>-9.9252276407780799E-3</v>
      </c>
      <c r="AH207" t="str">
        <f t="shared" si="38"/>
        <v/>
      </c>
    </row>
    <row r="208" spans="16:34" x14ac:dyDescent="0.2">
      <c r="P208">
        <f t="shared" si="39"/>
        <v>205</v>
      </c>
      <c r="Q208">
        <f>Regression!C206</f>
        <v>108900</v>
      </c>
      <c r="R208">
        <f>Regression!D206</f>
        <v>12</v>
      </c>
      <c r="S208">
        <f>Regression!E206</f>
        <v>3</v>
      </c>
      <c r="T208">
        <f>Regression!F206</f>
        <v>3</v>
      </c>
      <c r="U208">
        <f>Regression!G206</f>
        <v>1</v>
      </c>
      <c r="V208">
        <f>Regression!H206</f>
        <v>0</v>
      </c>
      <c r="W208">
        <f>Regression!I206</f>
        <v>1</v>
      </c>
      <c r="X208">
        <f>Regression!B206</f>
        <v>1841.405</v>
      </c>
      <c r="Y208">
        <v>2323.9860503218188</v>
      </c>
      <c r="Z208">
        <f t="shared" si="31"/>
        <v>-482.58105032181879</v>
      </c>
      <c r="AA208">
        <v>6.8265758072090146E-3</v>
      </c>
      <c r="AB208">
        <f t="shared" si="32"/>
        <v>-0.85826052574790956</v>
      </c>
      <c r="AC208">
        <f t="shared" si="33"/>
        <v>316239.01274824992</v>
      </c>
      <c r="AD208">
        <f t="shared" si="34"/>
        <v>-0.86109287663610889</v>
      </c>
      <c r="AE208">
        <f t="shared" si="35"/>
        <v>0.38939497140724033</v>
      </c>
      <c r="AF208">
        <f t="shared" si="36"/>
        <v>6.3723706259190879E-4</v>
      </c>
      <c r="AG208">
        <f t="shared" si="37"/>
        <v>-7.1390251218789502E-2</v>
      </c>
      <c r="AH208" t="str">
        <f t="shared" si="38"/>
        <v/>
      </c>
    </row>
    <row r="209" spans="16:34" x14ac:dyDescent="0.2">
      <c r="P209">
        <f t="shared" si="39"/>
        <v>206</v>
      </c>
      <c r="Q209">
        <f>Regression!C207</f>
        <v>17300</v>
      </c>
      <c r="R209">
        <f>Regression!D207</f>
        <v>6</v>
      </c>
      <c r="S209">
        <f>Regression!E207</f>
        <v>1</v>
      </c>
      <c r="T209">
        <f>Regression!F207</f>
        <v>3</v>
      </c>
      <c r="U209">
        <f>Regression!G207</f>
        <v>0</v>
      </c>
      <c r="V209">
        <f>Regression!H207</f>
        <v>0</v>
      </c>
      <c r="W209">
        <f>Regression!I207</f>
        <v>0</v>
      </c>
      <c r="X209">
        <f>Regression!B207</f>
        <v>165.935</v>
      </c>
      <c r="Y209">
        <v>207.5612111584216</v>
      </c>
      <c r="Z209">
        <f t="shared" si="31"/>
        <v>-41.626211158421597</v>
      </c>
      <c r="AA209">
        <v>9.3349222564081159E-3</v>
      </c>
      <c r="AB209">
        <f t="shared" si="32"/>
        <v>-7.4031364990182966E-2</v>
      </c>
      <c r="AC209">
        <f t="shared" si="33"/>
        <v>316473.86252852587</v>
      </c>
      <c r="AD209">
        <f t="shared" si="34"/>
        <v>-7.4342049923185452E-2</v>
      </c>
      <c r="AE209">
        <f t="shared" si="35"/>
        <v>0.94075320650465555</v>
      </c>
      <c r="AF209">
        <f t="shared" si="36"/>
        <v>6.5162618053270089E-6</v>
      </c>
      <c r="AG209">
        <f t="shared" si="37"/>
        <v>-7.2164973759537981E-3</v>
      </c>
      <c r="AH209" t="str">
        <f t="shared" si="38"/>
        <v/>
      </c>
    </row>
    <row r="210" spans="16:34" x14ac:dyDescent="0.2">
      <c r="P210">
        <f t="shared" si="39"/>
        <v>207</v>
      </c>
      <c r="Q210">
        <f>Regression!C208</f>
        <v>51900</v>
      </c>
      <c r="R210">
        <f>Regression!D208</f>
        <v>18</v>
      </c>
      <c r="S210">
        <f>Regression!E208</f>
        <v>3</v>
      </c>
      <c r="T210">
        <f>Regression!F208</f>
        <v>2</v>
      </c>
      <c r="U210">
        <f>Regression!G208</f>
        <v>1</v>
      </c>
      <c r="V210">
        <f>Regression!H208</f>
        <v>0</v>
      </c>
      <c r="W210">
        <f>Regression!I208</f>
        <v>0</v>
      </c>
      <c r="X210">
        <f>Regression!B208</f>
        <v>1491.568</v>
      </c>
      <c r="Y210">
        <v>1423.2549947710434</v>
      </c>
      <c r="Z210">
        <f t="shared" si="31"/>
        <v>68.313005228956627</v>
      </c>
      <c r="AA210">
        <v>6.2260140392184655E-3</v>
      </c>
      <c r="AB210">
        <f t="shared" si="32"/>
        <v>0.12149328230796709</v>
      </c>
      <c r="AC210">
        <f t="shared" si="33"/>
        <v>316470.88893158664</v>
      </c>
      <c r="AD210">
        <f t="shared" si="34"/>
        <v>0.12181273541496157</v>
      </c>
      <c r="AE210">
        <f t="shared" si="35"/>
        <v>0.90307199830716101</v>
      </c>
      <c r="AF210">
        <f t="shared" si="36"/>
        <v>1.1631866019755612E-5</v>
      </c>
      <c r="AG210">
        <f t="shared" si="37"/>
        <v>9.6417070430056019E-3</v>
      </c>
      <c r="AH210" t="str">
        <f t="shared" si="38"/>
        <v/>
      </c>
    </row>
    <row r="211" spans="16:34" x14ac:dyDescent="0.2">
      <c r="P211">
        <f t="shared" si="39"/>
        <v>208</v>
      </c>
      <c r="Q211">
        <f>Regression!C209</f>
        <v>33600</v>
      </c>
      <c r="R211">
        <f>Regression!D209</f>
        <v>12</v>
      </c>
      <c r="S211">
        <f>Regression!E209</f>
        <v>2</v>
      </c>
      <c r="T211">
        <f>Regression!F209</f>
        <v>3</v>
      </c>
      <c r="U211">
        <f>Regression!G209</f>
        <v>0</v>
      </c>
      <c r="V211">
        <f>Regression!H209</f>
        <v>0</v>
      </c>
      <c r="W211">
        <f>Regression!I209</f>
        <v>0</v>
      </c>
      <c r="X211">
        <f>Regression!B209</f>
        <v>573.202</v>
      </c>
      <c r="Y211">
        <v>816.20724279518822</v>
      </c>
      <c r="Z211">
        <f t="shared" si="31"/>
        <v>-243.00524279518822</v>
      </c>
      <c r="AA211">
        <v>6.9660436064552115E-3</v>
      </c>
      <c r="AB211">
        <f t="shared" si="32"/>
        <v>-0.43217985310822515</v>
      </c>
      <c r="AC211">
        <f t="shared" si="33"/>
        <v>316415.62164010009</v>
      </c>
      <c r="AD211">
        <f t="shared" si="34"/>
        <v>-0.43351550556330515</v>
      </c>
      <c r="AE211">
        <f t="shared" si="35"/>
        <v>0.66473455633391931</v>
      </c>
      <c r="AF211">
        <f t="shared" si="36"/>
        <v>1.6492900476652026E-4</v>
      </c>
      <c r="AG211">
        <f t="shared" si="37"/>
        <v>-3.6309116398409294E-2</v>
      </c>
      <c r="AH211" t="str">
        <f t="shared" si="38"/>
        <v/>
      </c>
    </row>
    <row r="212" spans="16:34" x14ac:dyDescent="0.2">
      <c r="P212">
        <f t="shared" si="39"/>
        <v>209</v>
      </c>
      <c r="Q212">
        <f>Regression!C210</f>
        <v>61000</v>
      </c>
      <c r="R212">
        <f>Regression!D210</f>
        <v>18</v>
      </c>
      <c r="S212">
        <f>Regression!E210</f>
        <v>0</v>
      </c>
      <c r="T212">
        <f>Regression!F210</f>
        <v>1</v>
      </c>
      <c r="U212">
        <f>Regression!G210</f>
        <v>0</v>
      </c>
      <c r="V212">
        <f>Regression!H210</f>
        <v>1</v>
      </c>
      <c r="W212">
        <f>Regression!I210</f>
        <v>1</v>
      </c>
      <c r="X212">
        <f>Regression!B210</f>
        <v>1611.3789999999999</v>
      </c>
      <c r="Y212">
        <v>1526.3897406592453</v>
      </c>
      <c r="Z212">
        <f t="shared" si="31"/>
        <v>84.989259340754643</v>
      </c>
      <c r="AA212">
        <v>8.5992219734537384E-3</v>
      </c>
      <c r="AB212">
        <f t="shared" si="32"/>
        <v>0.15115165909659747</v>
      </c>
      <c r="AC212">
        <f t="shared" si="33"/>
        <v>316468.27548738912</v>
      </c>
      <c r="AD212">
        <f t="shared" si="34"/>
        <v>0.15173100225681235</v>
      </c>
      <c r="AE212">
        <f t="shared" si="35"/>
        <v>0.87942995526328605</v>
      </c>
      <c r="AF212">
        <f t="shared" si="36"/>
        <v>2.4985986378766814E-5</v>
      </c>
      <c r="AG212">
        <f t="shared" si="37"/>
        <v>1.4131207667085961E-2</v>
      </c>
      <c r="AH212" t="str">
        <f t="shared" si="38"/>
        <v/>
      </c>
    </row>
    <row r="213" spans="16:34" x14ac:dyDescent="0.2">
      <c r="P213">
        <f t="shared" si="39"/>
        <v>210</v>
      </c>
      <c r="Q213">
        <f>Regression!C211</f>
        <v>41600</v>
      </c>
      <c r="R213">
        <f>Regression!D211</f>
        <v>18</v>
      </c>
      <c r="S213">
        <f>Regression!E211</f>
        <v>0</v>
      </c>
      <c r="T213">
        <f>Regression!F211</f>
        <v>3</v>
      </c>
      <c r="U213">
        <f>Regression!G211</f>
        <v>0</v>
      </c>
      <c r="V213">
        <f>Regression!H211</f>
        <v>0</v>
      </c>
      <c r="W213">
        <f>Regression!I211</f>
        <v>1</v>
      </c>
      <c r="X213">
        <f>Regression!B211</f>
        <v>982.04100000000005</v>
      </c>
      <c r="Y213">
        <v>1318.6134521190108</v>
      </c>
      <c r="Z213">
        <f t="shared" si="31"/>
        <v>-336.57245211901079</v>
      </c>
      <c r="AA213">
        <v>1.1959580194379996E-2</v>
      </c>
      <c r="AB213">
        <f t="shared" si="32"/>
        <v>-0.59858722076900595</v>
      </c>
      <c r="AC213">
        <f t="shared" si="33"/>
        <v>316359.93403314578</v>
      </c>
      <c r="AD213">
        <f t="shared" si="34"/>
        <v>-0.60200551921927448</v>
      </c>
      <c r="AE213">
        <f t="shared" si="35"/>
        <v>0.54730802777811038</v>
      </c>
      <c r="AF213">
        <f t="shared" si="36"/>
        <v>5.4869551075623069E-4</v>
      </c>
      <c r="AG213">
        <f t="shared" si="37"/>
        <v>-6.6232490336976924E-2</v>
      </c>
      <c r="AH213" t="str">
        <f t="shared" si="38"/>
        <v/>
      </c>
    </row>
    <row r="214" spans="16:34" x14ac:dyDescent="0.2">
      <c r="P214">
        <f t="shared" si="39"/>
        <v>211</v>
      </c>
      <c r="Q214">
        <f>Regression!C212</f>
        <v>54200</v>
      </c>
      <c r="R214">
        <f>Regression!D212</f>
        <v>6</v>
      </c>
      <c r="S214">
        <f>Regression!E212</f>
        <v>2</v>
      </c>
      <c r="T214">
        <f>Regression!F212</f>
        <v>1</v>
      </c>
      <c r="U214">
        <f>Regression!G212</f>
        <v>0</v>
      </c>
      <c r="V214">
        <f>Regression!H212</f>
        <v>1</v>
      </c>
      <c r="W214">
        <f>Regression!I212</f>
        <v>1</v>
      </c>
      <c r="X214">
        <f>Regression!B212</f>
        <v>486.077</v>
      </c>
      <c r="Y214">
        <v>731.49498484532296</v>
      </c>
      <c r="Z214">
        <f t="shared" si="31"/>
        <v>-245.41798484532296</v>
      </c>
      <c r="AA214">
        <v>9.0618848232952472E-3</v>
      </c>
      <c r="AB214">
        <f t="shared" si="32"/>
        <v>-0.43647086548648117</v>
      </c>
      <c r="AC214">
        <f t="shared" si="33"/>
        <v>316414.29471137474</v>
      </c>
      <c r="AD214">
        <f t="shared" si="34"/>
        <v>-0.43828344975523548</v>
      </c>
      <c r="AE214">
        <f t="shared" si="35"/>
        <v>0.66127624558209663</v>
      </c>
      <c r="AF214">
        <f t="shared" si="36"/>
        <v>2.1975866284961102E-4</v>
      </c>
      <c r="AG214">
        <f t="shared" si="37"/>
        <v>-4.1912259432272739E-2</v>
      </c>
      <c r="AH214" t="str">
        <f t="shared" si="38"/>
        <v/>
      </c>
    </row>
    <row r="215" spans="16:34" x14ac:dyDescent="0.2">
      <c r="P215">
        <f t="shared" si="39"/>
        <v>212</v>
      </c>
      <c r="Q215">
        <f>Regression!C213</f>
        <v>66200</v>
      </c>
      <c r="R215">
        <f>Regression!D213</f>
        <v>24</v>
      </c>
      <c r="S215">
        <f>Regression!E213</f>
        <v>3</v>
      </c>
      <c r="T215">
        <f>Regression!F213</f>
        <v>3</v>
      </c>
      <c r="U215">
        <f>Regression!G213</f>
        <v>1</v>
      </c>
      <c r="V215">
        <f>Regression!H213</f>
        <v>0</v>
      </c>
      <c r="W215">
        <f>Regression!I213</f>
        <v>1</v>
      </c>
      <c r="X215">
        <f>Regression!B213</f>
        <v>2057.1799999999998</v>
      </c>
      <c r="Y215">
        <v>1994.1189013117746</v>
      </c>
      <c r="Z215">
        <f t="shared" si="31"/>
        <v>63.061098688225229</v>
      </c>
      <c r="AA215">
        <v>8.122088960840641E-3</v>
      </c>
      <c r="AB215">
        <f t="shared" si="32"/>
        <v>0.11215287396449589</v>
      </c>
      <c r="AC215">
        <f t="shared" si="33"/>
        <v>316471.58180511143</v>
      </c>
      <c r="AD215">
        <f t="shared" si="34"/>
        <v>0.11255507061579438</v>
      </c>
      <c r="AE215">
        <f t="shared" si="35"/>
        <v>0.9104060787193039</v>
      </c>
      <c r="AF215">
        <f t="shared" si="36"/>
        <v>1.2980222341611525E-5</v>
      </c>
      <c r="AG215">
        <f t="shared" si="37"/>
        <v>1.0185206216082626E-2</v>
      </c>
      <c r="AH215" t="str">
        <f t="shared" si="38"/>
        <v/>
      </c>
    </row>
    <row r="216" spans="16:34" x14ac:dyDescent="0.2">
      <c r="P216">
        <f t="shared" si="39"/>
        <v>213</v>
      </c>
      <c r="Q216">
        <f>Regression!C214</f>
        <v>72200</v>
      </c>
      <c r="R216">
        <f>Regression!D214</f>
        <v>18</v>
      </c>
      <c r="S216">
        <f>Regression!E214</f>
        <v>0</v>
      </c>
      <c r="T216">
        <f>Regression!F214</f>
        <v>2</v>
      </c>
      <c r="U216">
        <f>Regression!G214</f>
        <v>0</v>
      </c>
      <c r="V216">
        <f>Regression!H214</f>
        <v>0</v>
      </c>
      <c r="W216">
        <f>Regression!I214</f>
        <v>0</v>
      </c>
      <c r="X216">
        <f>Regression!B214</f>
        <v>3278.0830000000001</v>
      </c>
      <c r="Y216">
        <v>2001.2035833198497</v>
      </c>
      <c r="Z216">
        <f t="shared" si="31"/>
        <v>1276.8794166801504</v>
      </c>
      <c r="AA216">
        <v>1.2190083835379364E-2</v>
      </c>
      <c r="AB216">
        <f t="shared" si="32"/>
        <v>2.2709039212081996</v>
      </c>
      <c r="AC216">
        <f t="shared" si="33"/>
        <v>314810.09642110183</v>
      </c>
      <c r="AD216">
        <f t="shared" si="34"/>
        <v>2.2897542260433568</v>
      </c>
      <c r="AE216">
        <f t="shared" si="35"/>
        <v>2.2244817826659331E-2</v>
      </c>
      <c r="AF216">
        <f t="shared" si="36"/>
        <v>8.0531810476460759E-3</v>
      </c>
      <c r="AG216">
        <f t="shared" si="37"/>
        <v>0.25436392902776722</v>
      </c>
      <c r="AH216" t="str">
        <f t="shared" si="38"/>
        <v>*</v>
      </c>
    </row>
    <row r="217" spans="16:34" x14ac:dyDescent="0.2">
      <c r="P217">
        <f t="shared" si="39"/>
        <v>214</v>
      </c>
      <c r="Q217">
        <f>Regression!C215</f>
        <v>39700</v>
      </c>
      <c r="R217">
        <f>Regression!D215</f>
        <v>12</v>
      </c>
      <c r="S217">
        <f>Regression!E215</f>
        <v>1</v>
      </c>
      <c r="T217">
        <f>Regression!F215</f>
        <v>2</v>
      </c>
      <c r="U217">
        <f>Regression!G215</f>
        <v>0</v>
      </c>
      <c r="V217">
        <f>Regression!H215</f>
        <v>3</v>
      </c>
      <c r="W217">
        <f>Regression!I215</f>
        <v>0</v>
      </c>
      <c r="X217">
        <f>Regression!B215</f>
        <v>238.06700000000001</v>
      </c>
      <c r="Y217">
        <v>349.40025113866267</v>
      </c>
      <c r="Z217">
        <f t="shared" si="31"/>
        <v>-111.33325113866266</v>
      </c>
      <c r="AA217">
        <v>7.3810030809366954E-3</v>
      </c>
      <c r="AB217">
        <f t="shared" si="32"/>
        <v>-0.19800390958528372</v>
      </c>
      <c r="AC217">
        <f t="shared" si="33"/>
        <v>316463.02681465511</v>
      </c>
      <c r="AD217">
        <f t="shared" si="34"/>
        <v>-0.19864247211663158</v>
      </c>
      <c r="AE217">
        <f t="shared" si="35"/>
        <v>0.84258313034405796</v>
      </c>
      <c r="AF217">
        <f t="shared" si="36"/>
        <v>3.6711976399433576E-5</v>
      </c>
      <c r="AG217">
        <f t="shared" si="37"/>
        <v>-1.7129256528585216E-2</v>
      </c>
      <c r="AH217" t="str">
        <f t="shared" si="38"/>
        <v/>
      </c>
    </row>
    <row r="218" spans="16:34" x14ac:dyDescent="0.2">
      <c r="P218">
        <f t="shared" si="39"/>
        <v>215</v>
      </c>
      <c r="Q218">
        <f>Regression!C216</f>
        <v>36900</v>
      </c>
      <c r="R218">
        <f>Regression!D216</f>
        <v>18</v>
      </c>
      <c r="S218">
        <f>Regression!E216</f>
        <v>2</v>
      </c>
      <c r="T218">
        <f>Regression!F216</f>
        <v>1</v>
      </c>
      <c r="U218">
        <f>Regression!G216</f>
        <v>1</v>
      </c>
      <c r="V218">
        <f>Regression!H216</f>
        <v>0</v>
      </c>
      <c r="W218">
        <f>Regression!I216</f>
        <v>1</v>
      </c>
      <c r="X218">
        <f>Regression!B216</f>
        <v>721.33500000000004</v>
      </c>
      <c r="Y218">
        <v>1110.0226251029044</v>
      </c>
      <c r="Z218">
        <f t="shared" si="31"/>
        <v>-388.68762510290435</v>
      </c>
      <c r="AA218">
        <v>9.874229044768288E-3</v>
      </c>
      <c r="AB218">
        <f t="shared" si="32"/>
        <v>-0.69127298979116647</v>
      </c>
      <c r="AC218">
        <f t="shared" si="33"/>
        <v>316321.65702139324</v>
      </c>
      <c r="AD218">
        <f t="shared" si="34"/>
        <v>-0.69453009359824802</v>
      </c>
      <c r="AE218">
        <f t="shared" si="35"/>
        <v>0.48751246051483621</v>
      </c>
      <c r="AF218">
        <f t="shared" si="36"/>
        <v>6.0163301026150949E-4</v>
      </c>
      <c r="AG218">
        <f t="shared" si="37"/>
        <v>-6.9358147422322047E-2</v>
      </c>
      <c r="AH218" t="str">
        <f t="shared" si="38"/>
        <v/>
      </c>
    </row>
    <row r="219" spans="16:34" x14ac:dyDescent="0.2">
      <c r="P219">
        <f t="shared" si="39"/>
        <v>216</v>
      </c>
      <c r="Q219">
        <f>Regression!C217</f>
        <v>96100</v>
      </c>
      <c r="R219">
        <f>Regression!D217</f>
        <v>12</v>
      </c>
      <c r="S219">
        <f>Regression!E217</f>
        <v>1</v>
      </c>
      <c r="T219">
        <f>Regression!F217</f>
        <v>2</v>
      </c>
      <c r="U219">
        <f>Regression!G217</f>
        <v>1</v>
      </c>
      <c r="V219">
        <f>Regression!H217</f>
        <v>3</v>
      </c>
      <c r="W219">
        <f>Regression!I217</f>
        <v>1</v>
      </c>
      <c r="X219">
        <f>Regression!B217</f>
        <v>316.15100000000001</v>
      </c>
      <c r="Y219">
        <v>1485.0299088197103</v>
      </c>
      <c r="Z219">
        <f t="shared" si="31"/>
        <v>-1168.8789088197102</v>
      </c>
      <c r="AA219">
        <v>7.8431536448367936E-3</v>
      </c>
      <c r="AB219">
        <f t="shared" si="32"/>
        <v>-2.0788272273646915</v>
      </c>
      <c r="AC219">
        <f t="shared" si="33"/>
        <v>315086.04267666658</v>
      </c>
      <c r="AD219">
        <f t="shared" si="34"/>
        <v>-2.090570282884451</v>
      </c>
      <c r="AE219">
        <f t="shared" si="35"/>
        <v>3.6820651871497731E-2</v>
      </c>
      <c r="AF219">
        <f t="shared" si="36"/>
        <v>4.3040455747094626E-3</v>
      </c>
      <c r="AG219">
        <f t="shared" si="37"/>
        <v>-0.18587456591094229</v>
      </c>
      <c r="AH219" t="str">
        <f t="shared" si="38"/>
        <v>*</v>
      </c>
    </row>
    <row r="220" spans="16:34" x14ac:dyDescent="0.2">
      <c r="P220">
        <f t="shared" si="39"/>
        <v>217</v>
      </c>
      <c r="Q220">
        <f>Regression!C218</f>
        <v>11700</v>
      </c>
      <c r="R220">
        <f>Regression!D218</f>
        <v>12</v>
      </c>
      <c r="S220">
        <f>Regression!E218</f>
        <v>1</v>
      </c>
      <c r="T220">
        <f>Regression!F218</f>
        <v>1</v>
      </c>
      <c r="U220">
        <f>Regression!G218</f>
        <v>0</v>
      </c>
      <c r="V220">
        <f>Regression!H218</f>
        <v>0</v>
      </c>
      <c r="W220">
        <f>Regression!I218</f>
        <v>0</v>
      </c>
      <c r="X220">
        <f>Regression!B218</f>
        <v>192.577</v>
      </c>
      <c r="Y220">
        <v>382.70409173547733</v>
      </c>
      <c r="Z220">
        <f t="shared" si="31"/>
        <v>-190.12709173547734</v>
      </c>
      <c r="AA220">
        <v>6.065698799808299E-3</v>
      </c>
      <c r="AB220">
        <f t="shared" si="32"/>
        <v>-0.33813714318660648</v>
      </c>
      <c r="AC220">
        <f t="shared" si="33"/>
        <v>316438.92827523453</v>
      </c>
      <c r="AD220">
        <f t="shared" si="34"/>
        <v>-0.33901601399309045</v>
      </c>
      <c r="AE220">
        <f t="shared" si="35"/>
        <v>0.73466941602775682</v>
      </c>
      <c r="AF220">
        <f t="shared" si="36"/>
        <v>8.7752855034268915E-5</v>
      </c>
      <c r="AG220">
        <f t="shared" si="37"/>
        <v>-2.6483891168639747E-2</v>
      </c>
      <c r="AH220" t="str">
        <f t="shared" si="38"/>
        <v/>
      </c>
    </row>
    <row r="221" spans="16:34" x14ac:dyDescent="0.2">
      <c r="P221">
        <f t="shared" si="39"/>
        <v>218</v>
      </c>
      <c r="Q221">
        <f>Regression!C219</f>
        <v>31600</v>
      </c>
      <c r="R221">
        <f>Regression!D219</f>
        <v>12</v>
      </c>
      <c r="S221">
        <f>Regression!E219</f>
        <v>0</v>
      </c>
      <c r="T221">
        <f>Regression!F219</f>
        <v>1</v>
      </c>
      <c r="U221">
        <f>Regression!G219</f>
        <v>1</v>
      </c>
      <c r="V221">
        <f>Regression!H219</f>
        <v>1</v>
      </c>
      <c r="W221">
        <f>Regression!I219</f>
        <v>0</v>
      </c>
      <c r="X221">
        <f>Regression!B219</f>
        <v>475.60500000000002</v>
      </c>
      <c r="Y221">
        <v>584.94810652219735</v>
      </c>
      <c r="Z221">
        <f t="shared" si="31"/>
        <v>-109.34310652219733</v>
      </c>
      <c r="AA221">
        <v>5.1338715369328956E-3</v>
      </c>
      <c r="AB221">
        <f t="shared" si="32"/>
        <v>-0.19446447809765516</v>
      </c>
      <c r="AC221">
        <f t="shared" si="33"/>
        <v>316463.50072939182</v>
      </c>
      <c r="AD221">
        <f t="shared" si="34"/>
        <v>-0.19487102607771417</v>
      </c>
      <c r="AE221">
        <f t="shared" si="35"/>
        <v>0.84553381966121977</v>
      </c>
      <c r="AF221">
        <f t="shared" si="36"/>
        <v>2.4519199376989108E-5</v>
      </c>
      <c r="AG221">
        <f t="shared" si="37"/>
        <v>-1.3998691670505414E-2</v>
      </c>
      <c r="AH221" t="str">
        <f t="shared" si="38"/>
        <v/>
      </c>
    </row>
    <row r="222" spans="16:34" x14ac:dyDescent="0.2">
      <c r="P222">
        <f t="shared" si="39"/>
        <v>219</v>
      </c>
      <c r="Q222">
        <f>Regression!C220</f>
        <v>82800</v>
      </c>
      <c r="R222">
        <f>Regression!D220</f>
        <v>24</v>
      </c>
      <c r="S222">
        <f>Regression!E220</f>
        <v>3</v>
      </c>
      <c r="T222">
        <f>Regression!F220</f>
        <v>3</v>
      </c>
      <c r="U222">
        <f>Regression!G220</f>
        <v>0</v>
      </c>
      <c r="V222">
        <f>Regression!H220</f>
        <v>0</v>
      </c>
      <c r="W222">
        <f>Regression!I220</f>
        <v>1</v>
      </c>
      <c r="X222">
        <f>Regression!B220</f>
        <v>3009.9789999999998</v>
      </c>
      <c r="Y222">
        <v>2395.3736295151552</v>
      </c>
      <c r="Z222">
        <f t="shared" si="31"/>
        <v>614.60537048484457</v>
      </c>
      <c r="AA222">
        <v>7.1115705017944716E-3</v>
      </c>
      <c r="AB222">
        <f t="shared" si="32"/>
        <v>1.0930630783120123</v>
      </c>
      <c r="AC222">
        <f t="shared" si="33"/>
        <v>316091.72705294209</v>
      </c>
      <c r="AD222">
        <f t="shared" si="34"/>
        <v>1.0970831916302133</v>
      </c>
      <c r="AE222">
        <f t="shared" si="35"/>
        <v>0.27287126338298828</v>
      </c>
      <c r="AF222">
        <f t="shared" si="36"/>
        <v>1.0773705084235199E-3</v>
      </c>
      <c r="AG222">
        <f t="shared" si="37"/>
        <v>9.2847902327722387E-2</v>
      </c>
      <c r="AH222" t="str">
        <f t="shared" si="38"/>
        <v/>
      </c>
    </row>
    <row r="223" spans="16:34" x14ac:dyDescent="0.2">
      <c r="P223">
        <f t="shared" si="39"/>
        <v>220</v>
      </c>
      <c r="Q223">
        <f>Regression!C221</f>
        <v>40900</v>
      </c>
      <c r="R223">
        <f>Regression!D221</f>
        <v>18</v>
      </c>
      <c r="S223">
        <f>Regression!E221</f>
        <v>2</v>
      </c>
      <c r="T223">
        <f>Regression!F221</f>
        <v>1</v>
      </c>
      <c r="U223">
        <f>Regression!G221</f>
        <v>0</v>
      </c>
      <c r="V223">
        <f>Regression!H221</f>
        <v>1</v>
      </c>
      <c r="W223">
        <f>Regression!I221</f>
        <v>1</v>
      </c>
      <c r="X223">
        <f>Regression!B221</f>
        <v>961.60900000000004</v>
      </c>
      <c r="Y223">
        <v>1031.070791307729</v>
      </c>
      <c r="Z223">
        <f t="shared" si="31"/>
        <v>-69.461791307728959</v>
      </c>
      <c r="AA223">
        <v>8.1432392377564465E-3</v>
      </c>
      <c r="AB223">
        <f t="shared" si="32"/>
        <v>-0.12353637484813525</v>
      </c>
      <c r="AC223">
        <f t="shared" si="33"/>
        <v>316470.71874971793</v>
      </c>
      <c r="AD223">
        <f t="shared" si="34"/>
        <v>-0.12398088531463634</v>
      </c>
      <c r="AE223">
        <f t="shared" si="35"/>
        <v>0.90135552584097955</v>
      </c>
      <c r="AF223">
        <f t="shared" si="36"/>
        <v>1.57906132558087E-5</v>
      </c>
      <c r="AG223">
        <f t="shared" si="37"/>
        <v>-1.1233855964165014E-2</v>
      </c>
      <c r="AH223" t="str">
        <f t="shared" si="38"/>
        <v/>
      </c>
    </row>
    <row r="224" spans="16:34" x14ac:dyDescent="0.2">
      <c r="P224">
        <f t="shared" si="39"/>
        <v>221</v>
      </c>
      <c r="Q224">
        <f>Regression!C222</f>
        <v>65800</v>
      </c>
      <c r="R224">
        <f>Regression!D222</f>
        <v>18</v>
      </c>
      <c r="S224">
        <f>Regression!E222</f>
        <v>2</v>
      </c>
      <c r="T224">
        <f>Regression!F222</f>
        <v>2</v>
      </c>
      <c r="U224">
        <f>Regression!G222</f>
        <v>1</v>
      </c>
      <c r="V224">
        <f>Regression!H222</f>
        <v>2</v>
      </c>
      <c r="W224">
        <f>Regression!I222</f>
        <v>1</v>
      </c>
      <c r="X224">
        <f>Regression!B222</f>
        <v>577.53599999999994</v>
      </c>
      <c r="Y224">
        <v>1306.4327417758122</v>
      </c>
      <c r="Z224">
        <f t="shared" si="31"/>
        <v>-728.8967417758123</v>
      </c>
      <c r="AA224">
        <v>5.6231216927086205E-3</v>
      </c>
      <c r="AB224">
        <f t="shared" si="32"/>
        <v>-1.2963279440733617</v>
      </c>
      <c r="AC224">
        <f t="shared" si="33"/>
        <v>315936.48029205675</v>
      </c>
      <c r="AD224">
        <f t="shared" si="34"/>
        <v>-1.3004408774667588</v>
      </c>
      <c r="AE224">
        <f t="shared" si="35"/>
        <v>0.1937519397604939</v>
      </c>
      <c r="AF224">
        <f t="shared" si="36"/>
        <v>1.1945799647261404E-3</v>
      </c>
      <c r="AG224">
        <f t="shared" si="37"/>
        <v>-9.7792116359678077E-2</v>
      </c>
      <c r="AH224" t="str">
        <f t="shared" si="38"/>
        <v/>
      </c>
    </row>
    <row r="225" spans="16:34" x14ac:dyDescent="0.2">
      <c r="P225">
        <f t="shared" si="39"/>
        <v>222</v>
      </c>
      <c r="Q225">
        <f>Regression!C223</f>
        <v>39700</v>
      </c>
      <c r="R225">
        <f>Regression!D223</f>
        <v>18</v>
      </c>
      <c r="S225">
        <f>Regression!E223</f>
        <v>2</v>
      </c>
      <c r="T225">
        <f>Regression!F223</f>
        <v>1</v>
      </c>
      <c r="U225">
        <f>Regression!G223</f>
        <v>1</v>
      </c>
      <c r="V225">
        <f>Regression!H223</f>
        <v>0</v>
      </c>
      <c r="W225">
        <f>Regression!I223</f>
        <v>1</v>
      </c>
      <c r="X225">
        <f>Regression!B223</f>
        <v>1011.061</v>
      </c>
      <c r="Y225">
        <v>1169.9695732431378</v>
      </c>
      <c r="Z225">
        <f t="shared" si="31"/>
        <v>-158.90857324313777</v>
      </c>
      <c r="AA225">
        <v>9.4401520036104299E-3</v>
      </c>
      <c r="AB225">
        <f t="shared" si="32"/>
        <v>-0.28261564669096428</v>
      </c>
      <c r="AC225">
        <f t="shared" si="33"/>
        <v>316449.9033764737</v>
      </c>
      <c r="AD225">
        <f t="shared" si="34"/>
        <v>-0.28382750834801251</v>
      </c>
      <c r="AE225">
        <f t="shared" si="35"/>
        <v>0.7766017994585428</v>
      </c>
      <c r="AF225">
        <f t="shared" si="36"/>
        <v>9.605499749879034E-5</v>
      </c>
      <c r="AG225">
        <f t="shared" si="37"/>
        <v>-2.770790042875047E-2</v>
      </c>
      <c r="AH225" t="str">
        <f t="shared" si="38"/>
        <v/>
      </c>
    </row>
    <row r="226" spans="16:34" x14ac:dyDescent="0.2">
      <c r="P226">
        <f t="shared" si="39"/>
        <v>223</v>
      </c>
      <c r="Q226">
        <f>Regression!C224</f>
        <v>79300</v>
      </c>
      <c r="R226">
        <f>Regression!D224</f>
        <v>12</v>
      </c>
      <c r="S226">
        <f>Regression!E224</f>
        <v>0</v>
      </c>
      <c r="T226">
        <f>Regression!F224</f>
        <v>3</v>
      </c>
      <c r="U226">
        <f>Regression!G224</f>
        <v>0</v>
      </c>
      <c r="V226">
        <f>Regression!H224</f>
        <v>0</v>
      </c>
      <c r="W226">
        <f>Regression!I224</f>
        <v>1</v>
      </c>
      <c r="X226">
        <f>Regression!B224</f>
        <v>2046.912</v>
      </c>
      <c r="Y226">
        <v>1833.5943845143242</v>
      </c>
      <c r="Z226">
        <f t="shared" si="31"/>
        <v>213.31761548567579</v>
      </c>
      <c r="AA226">
        <v>1.0587927824520445E-2</v>
      </c>
      <c r="AB226">
        <f t="shared" si="32"/>
        <v>0.37938101526351803</v>
      </c>
      <c r="AC226">
        <f t="shared" si="33"/>
        <v>316429.2184423696</v>
      </c>
      <c r="AD226">
        <f t="shared" si="34"/>
        <v>0.38124120063241662</v>
      </c>
      <c r="AE226">
        <f t="shared" si="35"/>
        <v>0.70310591575952852</v>
      </c>
      <c r="AF226">
        <f t="shared" si="36"/>
        <v>1.9458876597304147E-4</v>
      </c>
      <c r="AG226">
        <f t="shared" si="37"/>
        <v>3.9438166134129989E-2</v>
      </c>
      <c r="AH226" t="str">
        <f t="shared" si="38"/>
        <v/>
      </c>
    </row>
    <row r="227" spans="16:34" x14ac:dyDescent="0.2">
      <c r="P227">
        <f t="shared" si="39"/>
        <v>224</v>
      </c>
      <c r="Q227">
        <f>Regression!C225</f>
        <v>40500</v>
      </c>
      <c r="R227">
        <f>Regression!D225</f>
        <v>18</v>
      </c>
      <c r="S227">
        <f>Regression!E225</f>
        <v>1</v>
      </c>
      <c r="T227">
        <f>Regression!F225</f>
        <v>2</v>
      </c>
      <c r="U227">
        <f>Regression!G225</f>
        <v>0</v>
      </c>
      <c r="V227">
        <f>Regression!H225</f>
        <v>2</v>
      </c>
      <c r="W227">
        <f>Regression!I225</f>
        <v>1</v>
      </c>
      <c r="X227">
        <f>Regression!B225</f>
        <v>622.01800000000003</v>
      </c>
      <c r="Y227">
        <v>843.11696041026403</v>
      </c>
      <c r="Z227">
        <f t="shared" si="31"/>
        <v>-221.098960410264</v>
      </c>
      <c r="AA227">
        <v>7.0806067093960971E-3</v>
      </c>
      <c r="AB227">
        <f t="shared" si="32"/>
        <v>-0.39321997802749165</v>
      </c>
      <c r="AC227">
        <f t="shared" si="33"/>
        <v>316425.94700539601</v>
      </c>
      <c r="AD227">
        <f t="shared" si="34"/>
        <v>-0.39445154338177552</v>
      </c>
      <c r="AE227">
        <f t="shared" si="35"/>
        <v>0.69333248066370257</v>
      </c>
      <c r="AF227">
        <f t="shared" si="36"/>
        <v>1.3881092491300109E-4</v>
      </c>
      <c r="AG227">
        <f t="shared" si="37"/>
        <v>-3.3309790343831337E-2</v>
      </c>
      <c r="AH227" t="str">
        <f t="shared" si="38"/>
        <v/>
      </c>
    </row>
    <row r="228" spans="16:34" x14ac:dyDescent="0.2">
      <c r="P228">
        <f t="shared" si="39"/>
        <v>225</v>
      </c>
      <c r="Q228">
        <f>Regression!C226</f>
        <v>64100</v>
      </c>
      <c r="R228">
        <f>Regression!D226</f>
        <v>18</v>
      </c>
      <c r="S228">
        <f>Regression!E226</f>
        <v>2</v>
      </c>
      <c r="T228">
        <f>Regression!F226</f>
        <v>2</v>
      </c>
      <c r="U228">
        <f>Regression!G226</f>
        <v>0</v>
      </c>
      <c r="V228">
        <f>Regression!H226</f>
        <v>1</v>
      </c>
      <c r="W228">
        <f>Regression!I226</f>
        <v>1</v>
      </c>
      <c r="X228">
        <f>Regression!B226</f>
        <v>1332.173</v>
      </c>
      <c r="Y228">
        <v>1526.3366400016014</v>
      </c>
      <c r="Z228">
        <f t="shared" si="31"/>
        <v>-194.16364000160138</v>
      </c>
      <c r="AA228">
        <v>3.6891978142437839E-3</v>
      </c>
      <c r="AB228">
        <f t="shared" si="32"/>
        <v>-0.34531606170149665</v>
      </c>
      <c r="AC228">
        <f t="shared" si="33"/>
        <v>316437.44472206582</v>
      </c>
      <c r="AD228">
        <f t="shared" si="34"/>
        <v>-0.34580124392802369</v>
      </c>
      <c r="AE228">
        <f t="shared" si="35"/>
        <v>0.72956541035887501</v>
      </c>
      <c r="AF228">
        <f t="shared" si="36"/>
        <v>5.5396947649942645E-5</v>
      </c>
      <c r="AG228">
        <f t="shared" si="37"/>
        <v>-2.1042391814293491E-2</v>
      </c>
      <c r="AH228" t="str">
        <f t="shared" si="38"/>
        <v/>
      </c>
    </row>
    <row r="229" spans="16:34" x14ac:dyDescent="0.2">
      <c r="P229">
        <f t="shared" si="39"/>
        <v>226</v>
      </c>
      <c r="Q229">
        <f>Regression!C227</f>
        <v>42000</v>
      </c>
      <c r="R229">
        <f>Regression!D227</f>
        <v>18</v>
      </c>
      <c r="S229">
        <f>Regression!E227</f>
        <v>1</v>
      </c>
      <c r="T229">
        <f>Regression!F227</f>
        <v>2</v>
      </c>
      <c r="U229">
        <f>Regression!G227</f>
        <v>0</v>
      </c>
      <c r="V229">
        <f>Regression!H227</f>
        <v>3</v>
      </c>
      <c r="W229">
        <f>Regression!I227</f>
        <v>0</v>
      </c>
      <c r="X229">
        <f>Regression!B227</f>
        <v>232.107</v>
      </c>
      <c r="Y229">
        <v>690.80429217525398</v>
      </c>
      <c r="Z229">
        <f t="shared" si="31"/>
        <v>-458.69729217525401</v>
      </c>
      <c r="AA229">
        <v>8.0233218409646208E-3</v>
      </c>
      <c r="AB229">
        <f t="shared" si="32"/>
        <v>-0.81578375047868423</v>
      </c>
      <c r="AC229">
        <f t="shared" si="33"/>
        <v>316261.59620805149</v>
      </c>
      <c r="AD229">
        <f t="shared" si="34"/>
        <v>-0.81894024900563855</v>
      </c>
      <c r="AE229">
        <f t="shared" si="35"/>
        <v>0.41301719505903722</v>
      </c>
      <c r="AF229">
        <f t="shared" si="36"/>
        <v>6.7828373610714346E-4</v>
      </c>
      <c r="AG229">
        <f t="shared" si="37"/>
        <v>-7.365099053144665E-2</v>
      </c>
      <c r="AH229" t="str">
        <f t="shared" si="38"/>
        <v/>
      </c>
    </row>
    <row r="230" spans="16:34" x14ac:dyDescent="0.2">
      <c r="P230">
        <f t="shared" si="39"/>
        <v>227</v>
      </c>
      <c r="Q230">
        <f>Regression!C228</f>
        <v>32500</v>
      </c>
      <c r="R230">
        <f>Regression!D228</f>
        <v>24</v>
      </c>
      <c r="S230">
        <f>Regression!E228</f>
        <v>2</v>
      </c>
      <c r="T230">
        <f>Regression!F228</f>
        <v>3</v>
      </c>
      <c r="U230">
        <f>Regression!G228</f>
        <v>0</v>
      </c>
      <c r="V230">
        <f>Regression!H228</f>
        <v>0</v>
      </c>
      <c r="W230">
        <f>Regression!I228</f>
        <v>0</v>
      </c>
      <c r="X230">
        <f>Regression!B228</f>
        <v>882.86199999999997</v>
      </c>
      <c r="Y230">
        <v>1376.9804661543251</v>
      </c>
      <c r="Z230">
        <f t="shared" si="31"/>
        <v>-494.11846615432512</v>
      </c>
      <c r="AA230">
        <v>8.8105478919921175E-3</v>
      </c>
      <c r="AB230">
        <f t="shared" si="32"/>
        <v>-0.87877958378298093</v>
      </c>
      <c r="AC230">
        <f t="shared" si="33"/>
        <v>316227.06713703735</v>
      </c>
      <c r="AD230">
        <f t="shared" si="34"/>
        <v>-0.88257826627617297</v>
      </c>
      <c r="AE230">
        <f t="shared" si="35"/>
        <v>0.37767799072531605</v>
      </c>
      <c r="AF230">
        <f t="shared" si="36"/>
        <v>8.6568422368320263E-4</v>
      </c>
      <c r="AG230">
        <f t="shared" si="37"/>
        <v>-8.3210158806408946E-2</v>
      </c>
      <c r="AH230" t="str">
        <f t="shared" si="38"/>
        <v/>
      </c>
    </row>
    <row r="231" spans="16:34" x14ac:dyDescent="0.2">
      <c r="P231">
        <f t="shared" si="39"/>
        <v>228</v>
      </c>
      <c r="Q231">
        <f>Regression!C229</f>
        <v>68600</v>
      </c>
      <c r="R231">
        <f>Regression!D229</f>
        <v>18</v>
      </c>
      <c r="S231">
        <f>Regression!E229</f>
        <v>3</v>
      </c>
      <c r="T231">
        <f>Regression!F229</f>
        <v>3</v>
      </c>
      <c r="U231">
        <f>Regression!G229</f>
        <v>0</v>
      </c>
      <c r="V231">
        <f>Regression!H229</f>
        <v>0</v>
      </c>
      <c r="W231">
        <f>Regression!I229</f>
        <v>1</v>
      </c>
      <c r="X231">
        <f>Regression!B229</f>
        <v>1341.8689999999999</v>
      </c>
      <c r="Y231">
        <v>1799.1950588825716</v>
      </c>
      <c r="Z231">
        <f t="shared" si="31"/>
        <v>-457.32605888257172</v>
      </c>
      <c r="AA231">
        <v>6.3833349038546795E-3</v>
      </c>
      <c r="AB231">
        <f t="shared" si="32"/>
        <v>-0.81334504011922082</v>
      </c>
      <c r="AC231">
        <f t="shared" si="33"/>
        <v>316263.2251034475</v>
      </c>
      <c r="AD231">
        <f t="shared" si="34"/>
        <v>-0.81581590399585158</v>
      </c>
      <c r="AE231">
        <f t="shared" si="35"/>
        <v>0.41480127618679385</v>
      </c>
      <c r="AF231">
        <f t="shared" si="36"/>
        <v>5.3464997986813086E-4</v>
      </c>
      <c r="AG231">
        <f t="shared" si="37"/>
        <v>-6.5389279069210285E-2</v>
      </c>
      <c r="AH231" t="str">
        <f t="shared" si="38"/>
        <v/>
      </c>
    </row>
    <row r="232" spans="16:34" x14ac:dyDescent="0.2">
      <c r="P232">
        <f t="shared" si="39"/>
        <v>229</v>
      </c>
      <c r="Q232">
        <f>Regression!C230</f>
        <v>60400</v>
      </c>
      <c r="R232">
        <f>Regression!D230</f>
        <v>6</v>
      </c>
      <c r="S232">
        <f>Regression!E230</f>
        <v>2</v>
      </c>
      <c r="T232">
        <f>Regression!F230</f>
        <v>2</v>
      </c>
      <c r="U232">
        <f>Regression!G230</f>
        <v>1</v>
      </c>
      <c r="V232">
        <f>Regression!H230</f>
        <v>1</v>
      </c>
      <c r="W232">
        <f>Regression!I230</f>
        <v>0</v>
      </c>
      <c r="X232">
        <f>Regression!B230</f>
        <v>791.23599999999999</v>
      </c>
      <c r="Y232">
        <v>842.96044623029547</v>
      </c>
      <c r="Z232">
        <f t="shared" si="31"/>
        <v>-51.724446230295484</v>
      </c>
      <c r="AA232">
        <v>6.612898794477266E-3</v>
      </c>
      <c r="AB232">
        <f t="shared" si="32"/>
        <v>-9.1990869484055562E-2</v>
      </c>
      <c r="AC232">
        <f t="shared" si="33"/>
        <v>316472.90979441168</v>
      </c>
      <c r="AD232">
        <f t="shared" si="34"/>
        <v>-9.2250413476900522E-2</v>
      </c>
      <c r="AE232">
        <f t="shared" si="35"/>
        <v>0.92651771036758435</v>
      </c>
      <c r="AF232">
        <f t="shared" si="36"/>
        <v>7.0884993468199753E-6</v>
      </c>
      <c r="AG232">
        <f t="shared" si="37"/>
        <v>-7.5267068457613552E-3</v>
      </c>
      <c r="AH232" t="str">
        <f t="shared" si="38"/>
        <v/>
      </c>
    </row>
    <row r="233" spans="16:34" x14ac:dyDescent="0.2">
      <c r="P233">
        <f t="shared" si="39"/>
        <v>230</v>
      </c>
      <c r="Q233">
        <f>Regression!C231</f>
        <v>130600</v>
      </c>
      <c r="R233">
        <f>Regression!D231</f>
        <v>18</v>
      </c>
      <c r="S233">
        <f>Regression!E231</f>
        <v>3</v>
      </c>
      <c r="T233">
        <f>Regression!F231</f>
        <v>2</v>
      </c>
      <c r="U233">
        <f>Regression!G231</f>
        <v>1</v>
      </c>
      <c r="V233">
        <f>Regression!H231</f>
        <v>0</v>
      </c>
      <c r="W233">
        <f>Regression!I231</f>
        <v>1</v>
      </c>
      <c r="X233">
        <f>Regression!B231</f>
        <v>3441.549</v>
      </c>
      <c r="Y233">
        <v>3082.1742393695167</v>
      </c>
      <c r="Z233">
        <f t="shared" si="31"/>
        <v>359.37476063048325</v>
      </c>
      <c r="AA233">
        <v>1.0516190923917723E-2</v>
      </c>
      <c r="AB233">
        <f t="shared" si="32"/>
        <v>0.63914065998563396</v>
      </c>
      <c r="AC233">
        <f t="shared" si="33"/>
        <v>316343.91928673827</v>
      </c>
      <c r="AD233">
        <f t="shared" si="34"/>
        <v>0.64233780184371769</v>
      </c>
      <c r="AE233">
        <f t="shared" si="35"/>
        <v>0.52080228989749444</v>
      </c>
      <c r="AF233">
        <f t="shared" si="36"/>
        <v>5.4845876869610106E-4</v>
      </c>
      <c r="AG233">
        <f t="shared" si="37"/>
        <v>6.6219876455658633E-2</v>
      </c>
      <c r="AH233" t="str">
        <f t="shared" si="38"/>
        <v/>
      </c>
    </row>
    <row r="234" spans="16:34" x14ac:dyDescent="0.2">
      <c r="P234">
        <f t="shared" si="39"/>
        <v>231</v>
      </c>
      <c r="Q234">
        <f>Regression!C232</f>
        <v>73100</v>
      </c>
      <c r="R234">
        <f>Regression!D232</f>
        <v>6</v>
      </c>
      <c r="S234">
        <f>Regression!E232</f>
        <v>3</v>
      </c>
      <c r="T234">
        <f>Regression!F232</f>
        <v>3</v>
      </c>
      <c r="U234">
        <f>Regression!G232</f>
        <v>1</v>
      </c>
      <c r="V234">
        <f>Regression!H232</f>
        <v>0</v>
      </c>
      <c r="W234">
        <f>Regression!I232</f>
        <v>1</v>
      </c>
      <c r="X234">
        <f>Regression!B232</f>
        <v>1582.021</v>
      </c>
      <c r="Y234">
        <v>1265.3595940360069</v>
      </c>
      <c r="Z234">
        <f t="shared" si="31"/>
        <v>316.66140596399305</v>
      </c>
      <c r="AA234">
        <v>9.4774877263773278E-3</v>
      </c>
      <c r="AB234">
        <f t="shared" si="32"/>
        <v>0.56317583250624603</v>
      </c>
      <c r="AC234">
        <f t="shared" si="33"/>
        <v>316373.47421360167</v>
      </c>
      <c r="AD234">
        <f t="shared" si="34"/>
        <v>0.56566971581841441</v>
      </c>
      <c r="AE234">
        <f t="shared" si="35"/>
        <v>0.57174624746162261</v>
      </c>
      <c r="AF234">
        <f t="shared" si="36"/>
        <v>3.8296806646140802E-4</v>
      </c>
      <c r="AG234">
        <f t="shared" si="37"/>
        <v>5.5332127460817747E-2</v>
      </c>
      <c r="AH234" t="str">
        <f t="shared" si="38"/>
        <v/>
      </c>
    </row>
    <row r="235" spans="16:34" x14ac:dyDescent="0.2">
      <c r="P235">
        <f t="shared" si="39"/>
        <v>232</v>
      </c>
      <c r="Q235">
        <f>Regression!C233</f>
        <v>23800</v>
      </c>
      <c r="R235">
        <f>Regression!D233</f>
        <v>6</v>
      </c>
      <c r="S235">
        <f>Regression!E233</f>
        <v>1</v>
      </c>
      <c r="T235">
        <f>Regression!F233</f>
        <v>3</v>
      </c>
      <c r="U235">
        <f>Regression!G233</f>
        <v>0</v>
      </c>
      <c r="V235">
        <f>Regression!H233</f>
        <v>0</v>
      </c>
      <c r="W235">
        <f>Regression!I233</f>
        <v>0</v>
      </c>
      <c r="X235">
        <f>Regression!B233</f>
        <v>438.49599999999998</v>
      </c>
      <c r="Y235">
        <v>346.72376934110611</v>
      </c>
      <c r="Z235">
        <f t="shared" si="31"/>
        <v>91.772230658893875</v>
      </c>
      <c r="AA235">
        <v>8.7979122671517241E-3</v>
      </c>
      <c r="AB235">
        <f t="shared" si="32"/>
        <v>0.16321503482541433</v>
      </c>
      <c r="AC235">
        <f t="shared" si="33"/>
        <v>316467.05341813283</v>
      </c>
      <c r="AD235">
        <f t="shared" si="34"/>
        <v>0.16385735201156121</v>
      </c>
      <c r="AE235">
        <f t="shared" si="35"/>
        <v>0.86987681897868585</v>
      </c>
      <c r="AF235">
        <f t="shared" si="36"/>
        <v>2.981848317443503E-5</v>
      </c>
      <c r="AG235">
        <f t="shared" si="37"/>
        <v>1.5437417213891129E-2</v>
      </c>
      <c r="AH235" t="str">
        <f t="shared" si="38"/>
        <v/>
      </c>
    </row>
    <row r="236" spans="16:34" x14ac:dyDescent="0.2">
      <c r="P236">
        <f t="shared" si="39"/>
        <v>233</v>
      </c>
      <c r="Q236">
        <f>Regression!C234</f>
        <v>52900</v>
      </c>
      <c r="R236">
        <f>Regression!D234</f>
        <v>24</v>
      </c>
      <c r="S236">
        <f>Regression!E234</f>
        <v>0</v>
      </c>
      <c r="T236">
        <f>Regression!F234</f>
        <v>2</v>
      </c>
      <c r="U236">
        <f>Regression!G234</f>
        <v>1</v>
      </c>
      <c r="V236">
        <f>Regression!H234</f>
        <v>1</v>
      </c>
      <c r="W236">
        <f>Regression!I234</f>
        <v>0</v>
      </c>
      <c r="X236">
        <f>Regression!B234</f>
        <v>2316.442</v>
      </c>
      <c r="Y236">
        <v>1623.8594791065682</v>
      </c>
      <c r="Z236">
        <f t="shared" si="31"/>
        <v>692.58252089343182</v>
      </c>
      <c r="AA236">
        <v>8.4535122043288471E-3</v>
      </c>
      <c r="AB236">
        <f t="shared" si="32"/>
        <v>1.2317438451207543</v>
      </c>
      <c r="AC236">
        <f t="shared" si="33"/>
        <v>315987.474081908</v>
      </c>
      <c r="AD236">
        <f t="shared" si="34"/>
        <v>1.2373143589055411</v>
      </c>
      <c r="AE236">
        <f t="shared" si="35"/>
        <v>0.21626320050999567</v>
      </c>
      <c r="AF236">
        <f t="shared" si="36"/>
        <v>1.6306540655531788E-3</v>
      </c>
      <c r="AG236">
        <f t="shared" si="37"/>
        <v>0.11424628968436618</v>
      </c>
      <c r="AH236" t="str">
        <f t="shared" si="38"/>
        <v/>
      </c>
    </row>
    <row r="237" spans="16:34" x14ac:dyDescent="0.2">
      <c r="P237">
        <f t="shared" si="39"/>
        <v>234</v>
      </c>
      <c r="Q237">
        <f>Regression!C235</f>
        <v>53600</v>
      </c>
      <c r="R237">
        <f>Regression!D235</f>
        <v>24</v>
      </c>
      <c r="S237">
        <f>Regression!E235</f>
        <v>2</v>
      </c>
      <c r="T237">
        <f>Regression!F235</f>
        <v>1</v>
      </c>
      <c r="U237">
        <f>Regression!G235</f>
        <v>1</v>
      </c>
      <c r="V237">
        <f>Regression!H235</f>
        <v>1</v>
      </c>
      <c r="W237">
        <f>Regression!I235</f>
        <v>1</v>
      </c>
      <c r="X237">
        <f>Regression!B235</f>
        <v>972.92899999999997</v>
      </c>
      <c r="Y237">
        <v>1549.2799612074771</v>
      </c>
      <c r="Z237">
        <f t="shared" si="31"/>
        <v>-576.3509612074771</v>
      </c>
      <c r="AA237">
        <v>8.5142139245439792E-3</v>
      </c>
      <c r="AB237">
        <f t="shared" si="32"/>
        <v>-1.025028393989712</v>
      </c>
      <c r="AC237">
        <f t="shared" si="33"/>
        <v>316137.55182821269</v>
      </c>
      <c r="AD237">
        <f t="shared" si="34"/>
        <v>-1.0294511251687359</v>
      </c>
      <c r="AE237">
        <f t="shared" si="35"/>
        <v>0.30351866687560686</v>
      </c>
      <c r="AF237">
        <f t="shared" si="36"/>
        <v>1.1375051652901635E-3</v>
      </c>
      <c r="AG237">
        <f t="shared" si="37"/>
        <v>-9.5397010512194652E-2</v>
      </c>
      <c r="AH237" t="str">
        <f t="shared" si="38"/>
        <v/>
      </c>
    </row>
    <row r="238" spans="16:34" x14ac:dyDescent="0.2">
      <c r="P238">
        <f t="shared" si="39"/>
        <v>235</v>
      </c>
      <c r="Q238">
        <f>Regression!C236</f>
        <v>55600</v>
      </c>
      <c r="R238">
        <f>Regression!D236</f>
        <v>6</v>
      </c>
      <c r="S238">
        <f>Regression!E236</f>
        <v>2</v>
      </c>
      <c r="T238">
        <f>Regression!F236</f>
        <v>2</v>
      </c>
      <c r="U238">
        <f>Regression!G236</f>
        <v>1</v>
      </c>
      <c r="V238">
        <f>Regression!H236</f>
        <v>0</v>
      </c>
      <c r="W238">
        <f>Regression!I236</f>
        <v>0</v>
      </c>
      <c r="X238">
        <f>Regression!B236</f>
        <v>984.41200000000003</v>
      </c>
      <c r="Y238">
        <v>950.63954478597202</v>
      </c>
      <c r="Z238">
        <f t="shared" si="31"/>
        <v>33.772455214028014</v>
      </c>
      <c r="AA238">
        <v>6.9028101626273288E-3</v>
      </c>
      <c r="AB238">
        <f t="shared" si="32"/>
        <v>6.0063620708811112E-2</v>
      </c>
      <c r="AC238">
        <f t="shared" si="33"/>
        <v>316474.46854489605</v>
      </c>
      <c r="AD238">
        <f t="shared" si="34"/>
        <v>6.0241727649047588E-2</v>
      </c>
      <c r="AE238">
        <f t="shared" si="35"/>
        <v>0.95197524596464556</v>
      </c>
      <c r="AF238">
        <f t="shared" si="36"/>
        <v>3.1562794942292343E-6</v>
      </c>
      <c r="AG238">
        <f t="shared" si="37"/>
        <v>5.0224371037078663E-3</v>
      </c>
      <c r="AH238" t="str">
        <f t="shared" si="38"/>
        <v/>
      </c>
    </row>
    <row r="239" spans="16:34" x14ac:dyDescent="0.2">
      <c r="P239">
        <f t="shared" si="39"/>
        <v>236</v>
      </c>
      <c r="Q239">
        <f>Regression!C237</f>
        <v>52000</v>
      </c>
      <c r="R239">
        <f>Regression!D237</f>
        <v>18</v>
      </c>
      <c r="S239">
        <f>Regression!E237</f>
        <v>3</v>
      </c>
      <c r="T239">
        <f>Regression!F237</f>
        <v>3</v>
      </c>
      <c r="U239">
        <f>Regression!G237</f>
        <v>1</v>
      </c>
      <c r="V239">
        <f>Regression!H237</f>
        <v>0</v>
      </c>
      <c r="W239">
        <f>Regression!I237</f>
        <v>1</v>
      </c>
      <c r="X239">
        <f>Regression!B237</f>
        <v>2544.605</v>
      </c>
      <c r="Y239">
        <v>1397.9403306791914</v>
      </c>
      <c r="Z239">
        <f t="shared" si="31"/>
        <v>1146.6646693208086</v>
      </c>
      <c r="AA239">
        <v>9.5427368556069044E-3</v>
      </c>
      <c r="AB239">
        <f t="shared" si="32"/>
        <v>2.0393196568566845</v>
      </c>
      <c r="AC239">
        <f t="shared" si="33"/>
        <v>315136.06348334852</v>
      </c>
      <c r="AD239">
        <f t="shared" si="34"/>
        <v>2.0524354533551965</v>
      </c>
      <c r="AE239">
        <f t="shared" si="35"/>
        <v>4.038931130463945E-2</v>
      </c>
      <c r="AF239">
        <f t="shared" si="36"/>
        <v>5.0568735012812387E-3</v>
      </c>
      <c r="AG239">
        <f t="shared" si="37"/>
        <v>0.20145966688608008</v>
      </c>
      <c r="AH239" t="str">
        <f t="shared" si="38"/>
        <v>*</v>
      </c>
    </row>
    <row r="240" spans="16:34" x14ac:dyDescent="0.2">
      <c r="P240">
        <f t="shared" si="39"/>
        <v>237</v>
      </c>
      <c r="Q240">
        <f>Regression!C238</f>
        <v>79500</v>
      </c>
      <c r="R240">
        <f>Regression!D238</f>
        <v>12</v>
      </c>
      <c r="S240">
        <f>Regression!E238</f>
        <v>3</v>
      </c>
      <c r="T240">
        <f>Regression!F238</f>
        <v>2</v>
      </c>
      <c r="U240">
        <f>Regression!G238</f>
        <v>0</v>
      </c>
      <c r="V240">
        <f>Regression!H238</f>
        <v>0</v>
      </c>
      <c r="W240">
        <f>Regression!I238</f>
        <v>1</v>
      </c>
      <c r="X240">
        <f>Regression!B238</f>
        <v>1650.913</v>
      </c>
      <c r="Y240">
        <v>1741.8354949751406</v>
      </c>
      <c r="Z240">
        <f t="shared" si="31"/>
        <v>-90.92249497514058</v>
      </c>
      <c r="AA240">
        <v>6.6736880725867921E-3</v>
      </c>
      <c r="AB240">
        <f t="shared" si="32"/>
        <v>-0.16170379729505852</v>
      </c>
      <c r="AC240">
        <f t="shared" si="33"/>
        <v>316467.22945830034</v>
      </c>
      <c r="AD240">
        <f t="shared" si="34"/>
        <v>-0.16216644725911314</v>
      </c>
      <c r="AE240">
        <f t="shared" si="35"/>
        <v>0.87120780575230672</v>
      </c>
      <c r="AF240">
        <f t="shared" si="36"/>
        <v>2.210713559610403E-5</v>
      </c>
      <c r="AG240">
        <f t="shared" si="37"/>
        <v>-1.3292234195390032E-2</v>
      </c>
      <c r="AH240" t="str">
        <f t="shared" si="38"/>
        <v/>
      </c>
    </row>
    <row r="241" spans="16:34" x14ac:dyDescent="0.2">
      <c r="P241">
        <f t="shared" si="39"/>
        <v>238</v>
      </c>
      <c r="Q241">
        <f>Regression!C239</f>
        <v>64600</v>
      </c>
      <c r="R241">
        <f>Regression!D239</f>
        <v>24</v>
      </c>
      <c r="S241">
        <f>Regression!E239</f>
        <v>0</v>
      </c>
      <c r="T241">
        <f>Regression!F239</f>
        <v>2</v>
      </c>
      <c r="U241">
        <f>Regression!G239</f>
        <v>1</v>
      </c>
      <c r="V241">
        <f>Regression!H239</f>
        <v>2</v>
      </c>
      <c r="W241">
        <f>Regression!I239</f>
        <v>1</v>
      </c>
      <c r="X241">
        <f>Regression!B239</f>
        <v>2934.8760000000002</v>
      </c>
      <c r="Y241">
        <v>1637.8885978390958</v>
      </c>
      <c r="Z241">
        <f t="shared" si="31"/>
        <v>1296.9874021609044</v>
      </c>
      <c r="AA241">
        <v>9.8355612421574864E-3</v>
      </c>
      <c r="AB241">
        <f t="shared" si="32"/>
        <v>2.3066655620329577</v>
      </c>
      <c r="AC241">
        <f t="shared" si="33"/>
        <v>314761.31283328694</v>
      </c>
      <c r="AD241">
        <f t="shared" si="34"/>
        <v>2.323225796340147</v>
      </c>
      <c r="AE241">
        <f t="shared" si="35"/>
        <v>2.0368449974142264E-2</v>
      </c>
      <c r="AF241">
        <f t="shared" si="36"/>
        <v>6.6721188507831448E-3</v>
      </c>
      <c r="AG241">
        <f t="shared" si="37"/>
        <v>0.23154602638145455</v>
      </c>
      <c r="AH241" t="str">
        <f t="shared" si="38"/>
        <v>*</v>
      </c>
    </row>
    <row r="242" spans="16:34" x14ac:dyDescent="0.2">
      <c r="P242">
        <f t="shared" si="39"/>
        <v>239</v>
      </c>
      <c r="Q242">
        <f>Regression!C240</f>
        <v>14300</v>
      </c>
      <c r="R242">
        <f>Regression!D240</f>
        <v>18</v>
      </c>
      <c r="S242">
        <f>Regression!E240</f>
        <v>0</v>
      </c>
      <c r="T242">
        <f>Regression!F240</f>
        <v>1</v>
      </c>
      <c r="U242">
        <f>Regression!G240</f>
        <v>0</v>
      </c>
      <c r="V242">
        <f>Regression!H240</f>
        <v>1</v>
      </c>
      <c r="W242">
        <f>Regression!I240</f>
        <v>0</v>
      </c>
      <c r="X242">
        <f>Regression!B240</f>
        <v>458.28699999999998</v>
      </c>
      <c r="Y242">
        <v>552.57847480629471</v>
      </c>
      <c r="Z242">
        <f t="shared" si="31"/>
        <v>-94.29147480629473</v>
      </c>
      <c r="AA242">
        <v>5.5097940569424578E-3</v>
      </c>
      <c r="AB242">
        <f t="shared" si="32"/>
        <v>-0.16769545900492513</v>
      </c>
      <c r="AC242">
        <f t="shared" si="33"/>
        <v>316466.60614943702</v>
      </c>
      <c r="AD242">
        <f t="shared" si="34"/>
        <v>-0.16807697708356131</v>
      </c>
      <c r="AE242">
        <f t="shared" si="35"/>
        <v>0.86655698111430424</v>
      </c>
      <c r="AF242">
        <f t="shared" si="36"/>
        <v>1.958334899770901E-5</v>
      </c>
      <c r="AG242">
        <f t="shared" si="37"/>
        <v>-1.2510528496287861E-2</v>
      </c>
      <c r="AH242" t="str">
        <f t="shared" si="38"/>
        <v/>
      </c>
    </row>
    <row r="243" spans="16:34" x14ac:dyDescent="0.2">
      <c r="P243">
        <f t="shared" si="39"/>
        <v>240</v>
      </c>
      <c r="Q243">
        <f>Regression!C241</f>
        <v>100000</v>
      </c>
      <c r="R243">
        <f>Regression!D241</f>
        <v>24</v>
      </c>
      <c r="S243">
        <f>Regression!E241</f>
        <v>3</v>
      </c>
      <c r="T243">
        <f>Regression!F241</f>
        <v>2</v>
      </c>
      <c r="U243">
        <f>Regression!G241</f>
        <v>1</v>
      </c>
      <c r="V243">
        <f>Regression!H241</f>
        <v>1</v>
      </c>
      <c r="W243">
        <f>Regression!I241</f>
        <v>1</v>
      </c>
      <c r="X243">
        <f>Regression!B241</f>
        <v>2247.366</v>
      </c>
      <c r="Y243">
        <v>2508.7563443908621</v>
      </c>
      <c r="Z243">
        <f t="shared" si="31"/>
        <v>-261.39034439086208</v>
      </c>
      <c r="AA243">
        <v>5.5793787724608378E-3</v>
      </c>
      <c r="AB243">
        <f t="shared" si="32"/>
        <v>-0.46487738018872093</v>
      </c>
      <c r="AC243">
        <f t="shared" si="33"/>
        <v>316406.29523016117</v>
      </c>
      <c r="AD243">
        <f t="shared" si="34"/>
        <v>-0.46599571401825229</v>
      </c>
      <c r="AE243">
        <f t="shared" si="35"/>
        <v>0.64132086836163493</v>
      </c>
      <c r="AF243">
        <f t="shared" si="36"/>
        <v>1.5241666174453094E-4</v>
      </c>
      <c r="AG243">
        <f t="shared" si="37"/>
        <v>-3.4905172157251939E-2</v>
      </c>
      <c r="AH243" t="str">
        <f t="shared" si="38"/>
        <v/>
      </c>
    </row>
    <row r="244" spans="16:34" x14ac:dyDescent="0.2">
      <c r="P244">
        <f t="shared" si="39"/>
        <v>241</v>
      </c>
      <c r="Q244">
        <f>Regression!C242</f>
        <v>48100</v>
      </c>
      <c r="R244">
        <f>Regression!D242</f>
        <v>18</v>
      </c>
      <c r="S244">
        <f>Regression!E242</f>
        <v>2</v>
      </c>
      <c r="T244">
        <f>Regression!F242</f>
        <v>2</v>
      </c>
      <c r="U244">
        <f>Regression!G242</f>
        <v>1</v>
      </c>
      <c r="V244">
        <f>Regression!H242</f>
        <v>2</v>
      </c>
      <c r="W244">
        <f>Regression!I242</f>
        <v>0</v>
      </c>
      <c r="X244">
        <f>Regression!B242</f>
        <v>961.005</v>
      </c>
      <c r="Y244">
        <v>953.5005816609937</v>
      </c>
      <c r="Z244">
        <f t="shared" si="31"/>
        <v>7.5044183390062926</v>
      </c>
      <c r="AA244">
        <v>6.425716717525968E-3</v>
      </c>
      <c r="AB244">
        <f t="shared" si="32"/>
        <v>1.3346454496654302E-2</v>
      </c>
      <c r="AC244">
        <f t="shared" si="33"/>
        <v>316475.57028671954</v>
      </c>
      <c r="AD244">
        <f t="shared" si="34"/>
        <v>1.3382793276013688E-2</v>
      </c>
      <c r="AE244">
        <f t="shared" si="35"/>
        <v>0.98932508550108911</v>
      </c>
      <c r="AF244">
        <f t="shared" si="36"/>
        <v>1.4493147910712307E-7</v>
      </c>
      <c r="AG244">
        <f t="shared" si="37"/>
        <v>1.0762356804797067E-3</v>
      </c>
      <c r="AH244" t="str">
        <f t="shared" si="38"/>
        <v/>
      </c>
    </row>
    <row r="245" spans="16:34" x14ac:dyDescent="0.2">
      <c r="P245">
        <f t="shared" si="39"/>
        <v>242</v>
      </c>
      <c r="Q245">
        <f>Regression!C243</f>
        <v>107300</v>
      </c>
      <c r="R245">
        <f>Regression!D243</f>
        <v>24</v>
      </c>
      <c r="S245">
        <f>Regression!E243</f>
        <v>2</v>
      </c>
      <c r="T245">
        <f>Regression!F243</f>
        <v>2</v>
      </c>
      <c r="U245">
        <f>Regression!G243</f>
        <v>1</v>
      </c>
      <c r="V245">
        <f>Regression!H243</f>
        <v>2</v>
      </c>
      <c r="W245">
        <f>Regression!I243</f>
        <v>1</v>
      </c>
      <c r="X245">
        <f>Regression!B243</f>
        <v>1194.239</v>
      </c>
      <c r="Y245">
        <v>2487.0940567756711</v>
      </c>
      <c r="Z245">
        <f t="shared" si="31"/>
        <v>-1292.8550567756711</v>
      </c>
      <c r="AA245">
        <v>6.7636328606551352E-3</v>
      </c>
      <c r="AB245">
        <f t="shared" si="32"/>
        <v>-2.2993162703014711</v>
      </c>
      <c r="AC245">
        <f t="shared" si="33"/>
        <v>314777.48780406505</v>
      </c>
      <c r="AD245">
        <f t="shared" si="34"/>
        <v>-2.3121803154973994</v>
      </c>
      <c r="AE245">
        <f t="shared" si="35"/>
        <v>2.0971757664766028E-2</v>
      </c>
      <c r="AF245">
        <f t="shared" si="36"/>
        <v>4.53087663821656E-3</v>
      </c>
      <c r="AG245">
        <f t="shared" si="37"/>
        <v>-0.19080309096328729</v>
      </c>
      <c r="AH245" t="str">
        <f t="shared" si="38"/>
        <v>*</v>
      </c>
    </row>
    <row r="246" spans="16:34" x14ac:dyDescent="0.2">
      <c r="P246">
        <f t="shared" si="39"/>
        <v>243</v>
      </c>
      <c r="Q246">
        <f>Regression!C244</f>
        <v>85600</v>
      </c>
      <c r="R246">
        <f>Regression!D244</f>
        <v>24</v>
      </c>
      <c r="S246">
        <f>Regression!E244</f>
        <v>3</v>
      </c>
      <c r="T246">
        <f>Regression!F244</f>
        <v>2</v>
      </c>
      <c r="U246">
        <f>Regression!G244</f>
        <v>1</v>
      </c>
      <c r="V246">
        <f>Regression!H244</f>
        <v>0</v>
      </c>
      <c r="W246">
        <f>Regression!I244</f>
        <v>1</v>
      </c>
      <c r="X246">
        <f>Regression!B244</f>
        <v>3380.1410000000001</v>
      </c>
      <c r="Y246">
        <v>2410.9030493228811</v>
      </c>
      <c r="Z246">
        <f t="shared" si="31"/>
        <v>969.23795067711899</v>
      </c>
      <c r="AA246">
        <v>5.5382067735148177E-3</v>
      </c>
      <c r="AB246">
        <f t="shared" si="32"/>
        <v>1.7237698673999509</v>
      </c>
      <c r="AC246">
        <f t="shared" si="33"/>
        <v>315522.39449144446</v>
      </c>
      <c r="AD246">
        <f t="shared" si="34"/>
        <v>1.7302994308152915</v>
      </c>
      <c r="AE246">
        <f t="shared" si="35"/>
        <v>8.3887794215297629E-2</v>
      </c>
      <c r="AF246">
        <f t="shared" si="36"/>
        <v>2.0799914228535896E-3</v>
      </c>
      <c r="AG246">
        <f t="shared" si="37"/>
        <v>0.12912543481170463</v>
      </c>
      <c r="AH246" t="str">
        <f t="shared" si="38"/>
        <v/>
      </c>
    </row>
    <row r="247" spans="16:34" x14ac:dyDescent="0.2">
      <c r="P247">
        <f t="shared" si="39"/>
        <v>244</v>
      </c>
      <c r="Q247">
        <f>Regression!C245</f>
        <v>62700</v>
      </c>
      <c r="R247">
        <f>Regression!D245</f>
        <v>12</v>
      </c>
      <c r="S247">
        <f>Regression!E245</f>
        <v>2</v>
      </c>
      <c r="T247">
        <f>Regression!F245</f>
        <v>2</v>
      </c>
      <c r="U247">
        <f>Regression!G245</f>
        <v>1</v>
      </c>
      <c r="V247">
        <f>Regression!H245</f>
        <v>2</v>
      </c>
      <c r="W247">
        <f>Regression!I245</f>
        <v>0</v>
      </c>
      <c r="X247">
        <f>Regression!B245</f>
        <v>703.95500000000004</v>
      </c>
      <c r="Y247">
        <v>973.91919189938199</v>
      </c>
      <c r="Z247">
        <f t="shared" si="31"/>
        <v>-269.96419189938194</v>
      </c>
      <c r="AA247">
        <v>6.4430058086164073E-3</v>
      </c>
      <c r="AB247">
        <f t="shared" si="32"/>
        <v>-0.48012579258584559</v>
      </c>
      <c r="AC247">
        <f t="shared" si="33"/>
        <v>316401.60802636348</v>
      </c>
      <c r="AD247">
        <f t="shared" si="34"/>
        <v>-0.48149350103189048</v>
      </c>
      <c r="AE247">
        <f t="shared" si="35"/>
        <v>0.63027199221108265</v>
      </c>
      <c r="AF247">
        <f t="shared" si="36"/>
        <v>1.8807152245284162E-4</v>
      </c>
      <c r="AG247">
        <f t="shared" si="37"/>
        <v>-3.8773793995372605E-2</v>
      </c>
      <c r="AH247" t="str">
        <f t="shared" si="38"/>
        <v/>
      </c>
    </row>
    <row r="248" spans="16:34" x14ac:dyDescent="0.2">
      <c r="P248">
        <f t="shared" si="39"/>
        <v>245</v>
      </c>
      <c r="Q248">
        <f>Regression!C246</f>
        <v>55600</v>
      </c>
      <c r="R248">
        <f>Regression!D246</f>
        <v>18</v>
      </c>
      <c r="S248">
        <f>Regression!E246</f>
        <v>3</v>
      </c>
      <c r="T248">
        <f>Regression!F246</f>
        <v>2</v>
      </c>
      <c r="U248">
        <f>Regression!G246</f>
        <v>1</v>
      </c>
      <c r="V248">
        <f>Regression!H246</f>
        <v>0</v>
      </c>
      <c r="W248">
        <f>Regression!I246</f>
        <v>0</v>
      </c>
      <c r="X248">
        <f>Regression!B246</f>
        <v>1786.4970000000001</v>
      </c>
      <c r="Y248">
        <v>1502.4706048134942</v>
      </c>
      <c r="Z248">
        <f t="shared" si="31"/>
        <v>284.02639518650585</v>
      </c>
      <c r="AA248">
        <v>6.2906736693572954E-3</v>
      </c>
      <c r="AB248">
        <f t="shared" si="32"/>
        <v>0.50513513345891237</v>
      </c>
      <c r="AC248">
        <f t="shared" si="33"/>
        <v>316393.70853080036</v>
      </c>
      <c r="AD248">
        <f t="shared" si="34"/>
        <v>0.50654157853422088</v>
      </c>
      <c r="AE248">
        <f t="shared" si="35"/>
        <v>0.61258907051160616</v>
      </c>
      <c r="AF248">
        <f t="shared" si="36"/>
        <v>2.0319058919106075E-4</v>
      </c>
      <c r="AG248">
        <f t="shared" si="37"/>
        <v>4.0302686356656778E-2</v>
      </c>
      <c r="AH248" t="str">
        <f t="shared" si="38"/>
        <v/>
      </c>
    </row>
    <row r="249" spans="16:34" x14ac:dyDescent="0.2">
      <c r="P249">
        <f t="shared" si="39"/>
        <v>246</v>
      </c>
      <c r="Q249">
        <f>Regression!C247</f>
        <v>54700</v>
      </c>
      <c r="R249">
        <f>Regression!D247</f>
        <v>24</v>
      </c>
      <c r="S249">
        <f>Regression!E247</f>
        <v>2</v>
      </c>
      <c r="T249">
        <f>Regression!F247</f>
        <v>2</v>
      </c>
      <c r="U249">
        <f>Regression!G247</f>
        <v>1</v>
      </c>
      <c r="V249">
        <f>Regression!H247</f>
        <v>0</v>
      </c>
      <c r="W249">
        <f>Regression!I247</f>
        <v>0</v>
      </c>
      <c r="X249">
        <f>Regression!B247</f>
        <v>1355.395</v>
      </c>
      <c r="Y249">
        <v>1807.8565980765256</v>
      </c>
      <c r="Z249">
        <f t="shared" si="31"/>
        <v>-452.46159807652566</v>
      </c>
      <c r="AA249">
        <v>6.132868784871048E-3</v>
      </c>
      <c r="AB249">
        <f t="shared" si="32"/>
        <v>-0.80469369608883878</v>
      </c>
      <c r="AC249">
        <f t="shared" si="33"/>
        <v>316267.7720073802</v>
      </c>
      <c r="AD249">
        <f t="shared" si="34"/>
        <v>-0.80703076616926617</v>
      </c>
      <c r="AE249">
        <f t="shared" si="35"/>
        <v>0.41984220566623631</v>
      </c>
      <c r="AF249">
        <f t="shared" si="36"/>
        <v>5.0254878584133744E-4</v>
      </c>
      <c r="AG249">
        <f t="shared" si="37"/>
        <v>-6.339540255783882E-2</v>
      </c>
      <c r="AH249" t="str">
        <f t="shared" si="38"/>
        <v/>
      </c>
    </row>
    <row r="250" spans="16:34" x14ac:dyDescent="0.2">
      <c r="P250">
        <f t="shared" si="39"/>
        <v>247</v>
      </c>
      <c r="Q250">
        <f>Regression!C248</f>
        <v>46500</v>
      </c>
      <c r="R250">
        <f>Regression!D248</f>
        <v>24</v>
      </c>
      <c r="S250">
        <f>Regression!E248</f>
        <v>2</v>
      </c>
      <c r="T250">
        <f>Regression!F248</f>
        <v>2</v>
      </c>
      <c r="U250">
        <f>Regression!G248</f>
        <v>0</v>
      </c>
      <c r="V250">
        <f>Regression!H248</f>
        <v>1</v>
      </c>
      <c r="W250">
        <f>Regression!I248</f>
        <v>0</v>
      </c>
      <c r="X250">
        <f>Regression!B248</f>
        <v>829.23699999999997</v>
      </c>
      <c r="Y250">
        <v>1467.7073473846192</v>
      </c>
      <c r="Z250">
        <f t="shared" si="31"/>
        <v>-638.47034738461923</v>
      </c>
      <c r="AA250">
        <v>5.9896215017877803E-3</v>
      </c>
      <c r="AB250">
        <f t="shared" si="32"/>
        <v>-1.1355064515180329</v>
      </c>
      <c r="AC250">
        <f t="shared" si="33"/>
        <v>316061.80232289695</v>
      </c>
      <c r="AD250">
        <f t="shared" si="34"/>
        <v>-1.1390932187544398</v>
      </c>
      <c r="AE250">
        <f t="shared" si="35"/>
        <v>0.25493926553828694</v>
      </c>
      <c r="AF250">
        <f t="shared" si="36"/>
        <v>9.7702745204728079E-4</v>
      </c>
      <c r="AG250">
        <f t="shared" si="37"/>
        <v>-8.8422643916576449E-2</v>
      </c>
      <c r="AH250" t="str">
        <f t="shared" si="38"/>
        <v/>
      </c>
    </row>
    <row r="251" spans="16:34" x14ac:dyDescent="0.2">
      <c r="P251">
        <f t="shared" si="39"/>
        <v>248</v>
      </c>
      <c r="Q251">
        <f>Regression!C249</f>
        <v>35900</v>
      </c>
      <c r="R251">
        <f>Regression!D249</f>
        <v>12</v>
      </c>
      <c r="S251">
        <f>Regression!E249</f>
        <v>0</v>
      </c>
      <c r="T251">
        <f>Regression!F249</f>
        <v>3</v>
      </c>
      <c r="U251">
        <f>Regression!G249</f>
        <v>0</v>
      </c>
      <c r="V251">
        <f>Regression!H249</f>
        <v>0</v>
      </c>
      <c r="W251">
        <f>Regression!I249</f>
        <v>0</v>
      </c>
      <c r="X251">
        <f>Regression!B249</f>
        <v>962.01199999999994</v>
      </c>
      <c r="Y251">
        <v>930.43487896950614</v>
      </c>
      <c r="Z251">
        <f t="shared" si="31"/>
        <v>31.577121030493799</v>
      </c>
      <c r="AA251">
        <v>9.0314820630401482E-3</v>
      </c>
      <c r="AB251">
        <f t="shared" si="32"/>
        <v>5.6159263773751314E-2</v>
      </c>
      <c r="AC251">
        <f t="shared" si="33"/>
        <v>316474.61214185471</v>
      </c>
      <c r="AD251">
        <f t="shared" si="34"/>
        <v>5.6386243795373658E-2</v>
      </c>
      <c r="AE251">
        <f t="shared" si="35"/>
        <v>0.9550454700603852</v>
      </c>
      <c r="AF251">
        <f t="shared" si="36"/>
        <v>3.6257022240493175E-6</v>
      </c>
      <c r="AG251">
        <f t="shared" si="37"/>
        <v>5.3829797717205351E-3</v>
      </c>
      <c r="AH251" t="str">
        <f t="shared" si="38"/>
        <v/>
      </c>
    </row>
    <row r="252" spans="16:34" x14ac:dyDescent="0.2">
      <c r="P252">
        <f t="shared" si="39"/>
        <v>249</v>
      </c>
      <c r="Q252">
        <f>Regression!C250</f>
        <v>106100</v>
      </c>
      <c r="R252">
        <f>Regression!D250</f>
        <v>12</v>
      </c>
      <c r="S252">
        <f>Regression!E250</f>
        <v>1</v>
      </c>
      <c r="T252">
        <f>Regression!F250</f>
        <v>2</v>
      </c>
      <c r="U252">
        <f>Regression!G250</f>
        <v>1</v>
      </c>
      <c r="V252">
        <f>Regression!H250</f>
        <v>3</v>
      </c>
      <c r="W252">
        <f>Regression!I250</f>
        <v>1</v>
      </c>
      <c r="X252">
        <f>Regression!B250</f>
        <v>472.04700000000003</v>
      </c>
      <c r="Y252">
        <v>1699.1261521776864</v>
      </c>
      <c r="Z252">
        <f t="shared" si="31"/>
        <v>-1227.0791521776864</v>
      </c>
      <c r="AA252">
        <v>8.5835151439583E-3</v>
      </c>
      <c r="AB252">
        <f t="shared" si="32"/>
        <v>-2.1823351695637525</v>
      </c>
      <c r="AC252">
        <f t="shared" si="33"/>
        <v>314943.07496812841</v>
      </c>
      <c r="AD252">
        <f t="shared" si="34"/>
        <v>-2.195980492973451</v>
      </c>
      <c r="AE252">
        <f t="shared" si="35"/>
        <v>2.8324224544609651E-2</v>
      </c>
      <c r="AF252">
        <f t="shared" si="36"/>
        <v>5.1988324634050708E-3</v>
      </c>
      <c r="AG252">
        <f t="shared" si="37"/>
        <v>-0.20433040642389677</v>
      </c>
      <c r="AH252" t="str">
        <f t="shared" si="38"/>
        <v>*</v>
      </c>
    </row>
    <row r="253" spans="16:34" x14ac:dyDescent="0.2">
      <c r="P253">
        <f t="shared" si="39"/>
        <v>250</v>
      </c>
      <c r="Q253">
        <f>Regression!C251</f>
        <v>49200</v>
      </c>
      <c r="R253">
        <f>Regression!D251</f>
        <v>12</v>
      </c>
      <c r="S253">
        <f>Regression!E251</f>
        <v>1</v>
      </c>
      <c r="T253">
        <f>Regression!F251</f>
        <v>2</v>
      </c>
      <c r="U253">
        <f>Regression!G251</f>
        <v>1</v>
      </c>
      <c r="V253">
        <f>Regression!H251</f>
        <v>3</v>
      </c>
      <c r="W253">
        <f>Regression!I251</f>
        <v>0</v>
      </c>
      <c r="X253">
        <f>Regression!B251</f>
        <v>209.52099999999999</v>
      </c>
      <c r="Y253">
        <v>506.93671809960068</v>
      </c>
      <c r="Z253">
        <f t="shared" si="31"/>
        <v>-297.41571809960067</v>
      </c>
      <c r="AA253">
        <v>9.0463904168876421E-3</v>
      </c>
      <c r="AB253">
        <f t="shared" si="32"/>
        <v>-0.52894777035200613</v>
      </c>
      <c r="AC253">
        <f t="shared" si="33"/>
        <v>316385.55319040426</v>
      </c>
      <c r="AD253">
        <f t="shared" si="34"/>
        <v>-0.53116436668364286</v>
      </c>
      <c r="AE253">
        <f t="shared" si="35"/>
        <v>0.59542378734832413</v>
      </c>
      <c r="AF253">
        <f t="shared" si="36"/>
        <v>3.2218422582962571E-4</v>
      </c>
      <c r="AG253">
        <f t="shared" si="37"/>
        <v>-5.0750454267155617E-2</v>
      </c>
      <c r="AH253" t="str">
        <f t="shared" si="38"/>
        <v/>
      </c>
    </row>
    <row r="254" spans="16:34" x14ac:dyDescent="0.2">
      <c r="P254">
        <f t="shared" si="39"/>
        <v>251</v>
      </c>
      <c r="Q254">
        <f>Regression!C252</f>
        <v>10800</v>
      </c>
      <c r="R254">
        <f>Regression!D252</f>
        <v>6</v>
      </c>
      <c r="S254">
        <f>Regression!E252</f>
        <v>1</v>
      </c>
      <c r="T254">
        <f>Regression!F252</f>
        <v>1</v>
      </c>
      <c r="U254">
        <f>Regression!G252</f>
        <v>0</v>
      </c>
      <c r="V254">
        <f>Regression!H252</f>
        <v>3</v>
      </c>
      <c r="W254">
        <f>Regression!I252</f>
        <v>0</v>
      </c>
      <c r="X254">
        <f>Regression!B252</f>
        <v>123.07</v>
      </c>
      <c r="Y254">
        <v>-560.06236133351331</v>
      </c>
      <c r="Z254">
        <f t="shared" si="31"/>
        <v>683.13236133351324</v>
      </c>
      <c r="AA254">
        <v>9.4305627707677569E-3</v>
      </c>
      <c r="AB254">
        <f t="shared" si="32"/>
        <v>1.2149369296670942</v>
      </c>
      <c r="AC254">
        <f t="shared" si="33"/>
        <v>316000.2362803602</v>
      </c>
      <c r="AD254">
        <f t="shared" si="34"/>
        <v>1.22100851725253</v>
      </c>
      <c r="AE254">
        <f t="shared" si="35"/>
        <v>0.22237291817854471</v>
      </c>
      <c r="AF254">
        <f t="shared" si="36"/>
        <v>1.7733123599956951E-3</v>
      </c>
      <c r="AG254">
        <f t="shared" si="37"/>
        <v>0.11913655462736143</v>
      </c>
      <c r="AH254" t="str">
        <f t="shared" si="38"/>
        <v/>
      </c>
    </row>
    <row r="255" spans="16:34" x14ac:dyDescent="0.2">
      <c r="P255">
        <f t="shared" si="39"/>
        <v>252</v>
      </c>
      <c r="Q255">
        <f>Regression!C253</f>
        <v>45200</v>
      </c>
      <c r="R255">
        <f>Regression!D253</f>
        <v>18</v>
      </c>
      <c r="S255">
        <f>Regression!E253</f>
        <v>2</v>
      </c>
      <c r="T255">
        <f>Regression!F253</f>
        <v>2</v>
      </c>
      <c r="U255">
        <f>Regression!G253</f>
        <v>1</v>
      </c>
      <c r="V255">
        <f>Regression!H253</f>
        <v>1</v>
      </c>
      <c r="W255">
        <f>Regression!I253</f>
        <v>0</v>
      </c>
      <c r="X255">
        <f>Regression!B253</f>
        <v>698.61400000000003</v>
      </c>
      <c r="Y255">
        <v>1101.8579664546858</v>
      </c>
      <c r="Z255">
        <f t="shared" si="31"/>
        <v>-403.24396645468573</v>
      </c>
      <c r="AA255">
        <v>4.3558985679720335E-3</v>
      </c>
      <c r="AB255">
        <f t="shared" si="32"/>
        <v>-0.71716114510355311</v>
      </c>
      <c r="AC255">
        <f t="shared" si="33"/>
        <v>316310.8271902015</v>
      </c>
      <c r="AD255">
        <f t="shared" si="34"/>
        <v>-0.71855296610314756</v>
      </c>
      <c r="AE255">
        <f t="shared" si="35"/>
        <v>0.47258560796016669</v>
      </c>
      <c r="AF255">
        <f t="shared" si="36"/>
        <v>2.8249646965367248E-4</v>
      </c>
      <c r="AG255">
        <f t="shared" si="37"/>
        <v>-4.7527569210062792E-2</v>
      </c>
      <c r="AH255" t="str">
        <f t="shared" si="38"/>
        <v/>
      </c>
    </row>
    <row r="256" spans="16:34" x14ac:dyDescent="0.2">
      <c r="P256">
        <f t="shared" si="39"/>
        <v>253</v>
      </c>
      <c r="Q256">
        <f>Regression!C254</f>
        <v>20400</v>
      </c>
      <c r="R256">
        <f>Regression!D254</f>
        <v>24</v>
      </c>
      <c r="S256">
        <f>Regression!E254</f>
        <v>0</v>
      </c>
      <c r="T256">
        <f>Regression!F254</f>
        <v>3</v>
      </c>
      <c r="U256">
        <f>Regression!G254</f>
        <v>0</v>
      </c>
      <c r="V256">
        <f>Regression!H254</f>
        <v>0</v>
      </c>
      <c r="W256">
        <f>Regression!I254</f>
        <v>0</v>
      </c>
      <c r="X256">
        <f>Regression!B254</f>
        <v>513.07600000000002</v>
      </c>
      <c r="Y256">
        <v>1182.9095118931575</v>
      </c>
      <c r="Z256">
        <f t="shared" si="31"/>
        <v>-669.83351189315749</v>
      </c>
      <c r="AA256">
        <v>1.2602667431442907E-2</v>
      </c>
      <c r="AB256">
        <f t="shared" si="32"/>
        <v>-1.1912851979944343</v>
      </c>
      <c r="AC256">
        <f t="shared" si="33"/>
        <v>316017.09707683546</v>
      </c>
      <c r="AD256">
        <f t="shared" si="34"/>
        <v>-1.1991281741656057</v>
      </c>
      <c r="AE256">
        <f t="shared" si="35"/>
        <v>0.23076445944948074</v>
      </c>
      <c r="AF256">
        <f t="shared" si="36"/>
        <v>2.2930846166673425E-3</v>
      </c>
      <c r="AG256">
        <f t="shared" si="37"/>
        <v>-0.13547241418694578</v>
      </c>
      <c r="AH256" t="str">
        <f t="shared" si="38"/>
        <v/>
      </c>
    </row>
    <row r="257" spans="16:34" x14ac:dyDescent="0.2">
      <c r="P257">
        <f t="shared" si="39"/>
        <v>254</v>
      </c>
      <c r="Q257">
        <f>Regression!C255</f>
        <v>95800</v>
      </c>
      <c r="R257">
        <f>Regression!D255</f>
        <v>12</v>
      </c>
      <c r="S257">
        <f>Regression!E255</f>
        <v>0</v>
      </c>
      <c r="T257">
        <f>Regression!F255</f>
        <v>2</v>
      </c>
      <c r="U257">
        <f>Regression!G255</f>
        <v>1</v>
      </c>
      <c r="V257">
        <f>Regression!H255</f>
        <v>3</v>
      </c>
      <c r="W257">
        <f>Regression!I255</f>
        <v>1</v>
      </c>
      <c r="X257">
        <f>Regression!B255</f>
        <v>2581.4259999999999</v>
      </c>
      <c r="Y257">
        <v>1511.0997716199627</v>
      </c>
      <c r="Z257">
        <f t="shared" si="31"/>
        <v>1070.3262283800373</v>
      </c>
      <c r="AA257">
        <v>9.7727035651467373E-3</v>
      </c>
      <c r="AB257">
        <f t="shared" si="32"/>
        <v>1.9035533013130719</v>
      </c>
      <c r="AC257">
        <f t="shared" si="33"/>
        <v>315308.21646471659</v>
      </c>
      <c r="AD257">
        <f t="shared" si="34"/>
        <v>1.9154952397853684</v>
      </c>
      <c r="AE257">
        <f t="shared" si="35"/>
        <v>5.5716633390630863E-2</v>
      </c>
      <c r="AF257">
        <f t="shared" si="36"/>
        <v>4.5142440554284471E-3</v>
      </c>
      <c r="AG257">
        <f t="shared" si="37"/>
        <v>0.19029220254159529</v>
      </c>
      <c r="AH257" t="str">
        <f t="shared" si="38"/>
        <v/>
      </c>
    </row>
    <row r="258" spans="16:34" x14ac:dyDescent="0.2">
      <c r="P258">
        <f t="shared" si="39"/>
        <v>255</v>
      </c>
      <c r="Q258">
        <f>Regression!C256</f>
        <v>111400</v>
      </c>
      <c r="R258">
        <f>Regression!D256</f>
        <v>12</v>
      </c>
      <c r="S258">
        <f>Regression!E256</f>
        <v>3</v>
      </c>
      <c r="T258">
        <f>Regression!F256</f>
        <v>2</v>
      </c>
      <c r="U258">
        <f>Regression!G256</f>
        <v>1</v>
      </c>
      <c r="V258">
        <f>Regression!H256</f>
        <v>0</v>
      </c>
      <c r="W258">
        <f>Regression!I256</f>
        <v>1</v>
      </c>
      <c r="X258">
        <f>Regression!B256</f>
        <v>2136.348</v>
      </c>
      <c r="Y258">
        <v>2378.9475470579455</v>
      </c>
      <c r="Z258">
        <f t="shared" si="31"/>
        <v>-242.59954705794553</v>
      </c>
      <c r="AA258">
        <v>7.6142478309532205E-3</v>
      </c>
      <c r="AB258">
        <f t="shared" si="32"/>
        <v>-0.43145833153893143</v>
      </c>
      <c r="AC258">
        <f t="shared" si="33"/>
        <v>316415.7827678927</v>
      </c>
      <c r="AD258">
        <f t="shared" si="34"/>
        <v>-0.43293296578362422</v>
      </c>
      <c r="AE258">
        <f t="shared" si="35"/>
        <v>0.66515757942300713</v>
      </c>
      <c r="AF258">
        <f t="shared" si="36"/>
        <v>1.799093356592361E-4</v>
      </c>
      <c r="AG258">
        <f t="shared" si="37"/>
        <v>-3.792223284145553E-2</v>
      </c>
      <c r="AH258" t="str">
        <f t="shared" si="38"/>
        <v/>
      </c>
    </row>
    <row r="259" spans="16:34" x14ac:dyDescent="0.2">
      <c r="P259">
        <f t="shared" si="39"/>
        <v>256</v>
      </c>
      <c r="Q259">
        <f>Regression!C257</f>
        <v>49200</v>
      </c>
      <c r="R259">
        <f>Regression!D257</f>
        <v>12</v>
      </c>
      <c r="S259">
        <f>Regression!E257</f>
        <v>2</v>
      </c>
      <c r="T259">
        <f>Regression!F257</f>
        <v>3</v>
      </c>
      <c r="U259">
        <f>Regression!G257</f>
        <v>0</v>
      </c>
      <c r="V259">
        <f>Regression!H257</f>
        <v>0</v>
      </c>
      <c r="W259">
        <f>Regression!I257</f>
        <v>1</v>
      </c>
      <c r="X259">
        <f>Regression!B257</f>
        <v>1077.723</v>
      </c>
      <c r="Y259">
        <v>1124.179191804832</v>
      </c>
      <c r="Z259">
        <f t="shared" si="31"/>
        <v>-46.456191804832088</v>
      </c>
      <c r="AA259">
        <v>7.5620139287578304E-3</v>
      </c>
      <c r="AB259">
        <f t="shared" si="32"/>
        <v>-8.2621386762020174E-2</v>
      </c>
      <c r="AC259">
        <f t="shared" si="33"/>
        <v>316473.43311035878</v>
      </c>
      <c r="AD259">
        <f t="shared" si="34"/>
        <v>-8.2894036421058276E-2</v>
      </c>
      <c r="AE259">
        <f t="shared" si="35"/>
        <v>0.93395251913645505</v>
      </c>
      <c r="AF259">
        <f t="shared" si="36"/>
        <v>6.5512728688389909E-6</v>
      </c>
      <c r="AG259">
        <f t="shared" si="37"/>
        <v>-7.2358629852793312E-3</v>
      </c>
      <c r="AH259" t="str">
        <f t="shared" si="38"/>
        <v/>
      </c>
    </row>
    <row r="260" spans="16:34" x14ac:dyDescent="0.2">
      <c r="P260">
        <f t="shared" si="39"/>
        <v>257</v>
      </c>
      <c r="Q260">
        <f>Regression!C258</f>
        <v>48800</v>
      </c>
      <c r="R260">
        <f>Regression!D258</f>
        <v>12</v>
      </c>
      <c r="S260">
        <f>Regression!E258</f>
        <v>0</v>
      </c>
      <c r="T260">
        <f>Regression!F258</f>
        <v>2</v>
      </c>
      <c r="U260">
        <f>Regression!G258</f>
        <v>1</v>
      </c>
      <c r="V260">
        <f>Regression!H258</f>
        <v>2</v>
      </c>
      <c r="W260">
        <f>Regression!I258</f>
        <v>1</v>
      </c>
      <c r="X260">
        <f>Regression!B258</f>
        <v>1646.8889999999999</v>
      </c>
      <c r="Y260">
        <v>715.29272320497944</v>
      </c>
      <c r="Z260">
        <f t="shared" si="31"/>
        <v>931.59627679502046</v>
      </c>
      <c r="AA260">
        <v>8.6071800108611027E-3</v>
      </c>
      <c r="AB260">
        <f t="shared" si="32"/>
        <v>1.6568249204432952</v>
      </c>
      <c r="AC260">
        <f t="shared" si="33"/>
        <v>315592.27086903248</v>
      </c>
      <c r="AD260">
        <f t="shared" si="34"/>
        <v>1.6654886612300712</v>
      </c>
      <c r="AE260">
        <f t="shared" si="35"/>
        <v>9.6131042764441718E-2</v>
      </c>
      <c r="AF260">
        <f t="shared" si="36"/>
        <v>3.004917803195509E-3</v>
      </c>
      <c r="AG260">
        <f t="shared" si="37"/>
        <v>0.15518482065540434</v>
      </c>
      <c r="AH260" t="str">
        <f t="shared" si="38"/>
        <v/>
      </c>
    </row>
    <row r="261" spans="16:34" x14ac:dyDescent="0.2">
      <c r="P261">
        <f t="shared" si="39"/>
        <v>258</v>
      </c>
      <c r="Q261">
        <f>Regression!C259</f>
        <v>14000</v>
      </c>
      <c r="R261">
        <f>Regression!D259</f>
        <v>12</v>
      </c>
      <c r="S261">
        <f>Regression!E259</f>
        <v>1</v>
      </c>
      <c r="T261">
        <f>Regression!F259</f>
        <v>1</v>
      </c>
      <c r="U261">
        <f>Regression!G259</f>
        <v>0</v>
      </c>
      <c r="V261">
        <f>Regression!H259</f>
        <v>0</v>
      </c>
      <c r="W261">
        <f>Regression!I259</f>
        <v>0</v>
      </c>
      <c r="X261">
        <f>Regression!B259</f>
        <v>229.20099999999999</v>
      </c>
      <c r="Y261">
        <v>431.94622770781183</v>
      </c>
      <c r="Z261">
        <f t="shared" ref="Z261:Z324" si="40">X261-Y261</f>
        <v>-202.74522770781184</v>
      </c>
      <c r="AA261">
        <v>6.0080392386014925E-3</v>
      </c>
      <c r="AB261">
        <f t="shared" ref="AB261:AB324" si="41">Z261/SQRT($AJ$6)</f>
        <v>-0.36057823988187138</v>
      </c>
      <c r="AC261">
        <f t="shared" ref="AC261:AC324" si="42">($AJ$6-Z261^2/((1-AA261)*$AJ$5))*$AJ$5/($AJ$5-1)</f>
        <v>316433.89783080423</v>
      </c>
      <c r="AD261">
        <f t="shared" ref="AD261:AD324" si="43">Z261/SQRT(AC261*(1-AA261))</f>
        <v>-0.36150782647963015</v>
      </c>
      <c r="AE261">
        <f t="shared" ref="AE261:AE324" si="44">_xlfn.T.DIST.2T(ABS(AD261),$AJ$5)</f>
        <v>0.71779683740394229</v>
      </c>
      <c r="AF261">
        <f t="shared" ref="AF261:AF324" si="45">(Z261^2/$AJ$6)*(AA261/(1-AA261)^2)/($AJ$7+1)</f>
        <v>9.8827101575557692E-5</v>
      </c>
      <c r="AG261">
        <f t="shared" ref="AG261:AG324" si="46">AD261*SQRT(AA261/(1-AA261))</f>
        <v>-2.8105586227049208E-2</v>
      </c>
      <c r="AH261" t="str">
        <f t="shared" ref="AH261:AH324" si="47">IF(OR(AE261&lt;0.05,AF261&gt;=1,ABS(AG261)&gt;=1),"*","")</f>
        <v/>
      </c>
    </row>
    <row r="262" spans="16:34" x14ac:dyDescent="0.2">
      <c r="P262">
        <f t="shared" ref="P262:P325" si="48">P261+1</f>
        <v>259</v>
      </c>
      <c r="Q262">
        <f>Regression!C260</f>
        <v>82800</v>
      </c>
      <c r="R262">
        <f>Regression!D260</f>
        <v>6</v>
      </c>
      <c r="S262">
        <f>Regression!E260</f>
        <v>0</v>
      </c>
      <c r="T262">
        <f>Regression!F260</f>
        <v>2</v>
      </c>
      <c r="U262">
        <f>Regression!G260</f>
        <v>1</v>
      </c>
      <c r="V262">
        <f>Regression!H260</f>
        <v>0</v>
      </c>
      <c r="W262">
        <f>Regression!I260</f>
        <v>0</v>
      </c>
      <c r="X262">
        <f>Regression!B260</f>
        <v>1543.5630000000001</v>
      </c>
      <c r="Y262">
        <v>1597.9668269216511</v>
      </c>
      <c r="Z262">
        <f t="shared" si="40"/>
        <v>-54.403826921650989</v>
      </c>
      <c r="AA262">
        <v>1.3603355562360076E-2</v>
      </c>
      <c r="AB262">
        <f t="shared" si="41"/>
        <v>-9.6756093231046933E-2</v>
      </c>
      <c r="AC262">
        <f t="shared" si="42"/>
        <v>316472.59963683999</v>
      </c>
      <c r="AD262">
        <f t="shared" si="43"/>
        <v>-9.7372338445588069E-2</v>
      </c>
      <c r="AE262">
        <f t="shared" si="44"/>
        <v>0.92245038031754023</v>
      </c>
      <c r="AF262">
        <f t="shared" si="45"/>
        <v>1.6360988485463031E-5</v>
      </c>
      <c r="AG262">
        <f t="shared" si="46"/>
        <v>-1.1434912130541274E-2</v>
      </c>
      <c r="AH262" t="str">
        <f t="shared" si="47"/>
        <v/>
      </c>
    </row>
    <row r="263" spans="16:34" x14ac:dyDescent="0.2">
      <c r="P263">
        <f t="shared" si="48"/>
        <v>260</v>
      </c>
      <c r="Q263">
        <f>Regression!C261</f>
        <v>12900</v>
      </c>
      <c r="R263">
        <f>Regression!D261</f>
        <v>6</v>
      </c>
      <c r="S263">
        <f>Regression!E261</f>
        <v>1</v>
      </c>
      <c r="T263">
        <f>Regression!F261</f>
        <v>1</v>
      </c>
      <c r="U263">
        <f>Regression!G261</f>
        <v>0</v>
      </c>
      <c r="V263">
        <f>Regression!H261</f>
        <v>1</v>
      </c>
      <c r="W263">
        <f>Regression!I261</f>
        <v>0</v>
      </c>
      <c r="X263">
        <f>Regression!B261</f>
        <v>167.41300000000001</v>
      </c>
      <c r="Y263">
        <v>-94.211559493327911</v>
      </c>
      <c r="Z263">
        <f t="shared" si="40"/>
        <v>261.62455949332792</v>
      </c>
      <c r="AA263">
        <v>5.7764753782229301E-3</v>
      </c>
      <c r="AB263">
        <f t="shared" si="41"/>
        <v>0.46529392695707494</v>
      </c>
      <c r="AC263">
        <f t="shared" si="42"/>
        <v>316406.15715694951</v>
      </c>
      <c r="AD263">
        <f t="shared" si="43"/>
        <v>0.46645959362882833</v>
      </c>
      <c r="AE263">
        <f t="shared" si="44"/>
        <v>0.6409889795767818</v>
      </c>
      <c r="AF263">
        <f t="shared" si="45"/>
        <v>1.5814651937082509E-4</v>
      </c>
      <c r="AG263">
        <f t="shared" si="46"/>
        <v>3.5555228613285625E-2</v>
      </c>
      <c r="AH263" t="str">
        <f t="shared" si="47"/>
        <v/>
      </c>
    </row>
    <row r="264" spans="16:34" x14ac:dyDescent="0.2">
      <c r="P264">
        <f t="shared" si="48"/>
        <v>261</v>
      </c>
      <c r="Q264">
        <f>Regression!C262</f>
        <v>44100</v>
      </c>
      <c r="R264">
        <f>Regression!D262</f>
        <v>24</v>
      </c>
      <c r="S264">
        <f>Regression!E262</f>
        <v>2</v>
      </c>
      <c r="T264">
        <f>Regression!F262</f>
        <v>2</v>
      </c>
      <c r="U264">
        <f>Regression!G262</f>
        <v>0</v>
      </c>
      <c r="V264">
        <f>Regression!H262</f>
        <v>1</v>
      </c>
      <c r="W264">
        <f>Regression!I262</f>
        <v>1</v>
      </c>
      <c r="X264">
        <f>Regression!B262</f>
        <v>703.58600000000001</v>
      </c>
      <c r="Y264">
        <v>1390.3060583499062</v>
      </c>
      <c r="Z264">
        <f t="shared" si="40"/>
        <v>-686.72005834990614</v>
      </c>
      <c r="AA264">
        <v>7.2599018538978249E-3</v>
      </c>
      <c r="AB264">
        <f t="shared" si="41"/>
        <v>-1.2213175754165702</v>
      </c>
      <c r="AC264">
        <f t="shared" si="42"/>
        <v>315996.28022420534</v>
      </c>
      <c r="AD264">
        <f t="shared" si="43"/>
        <v>-1.2260860909306743</v>
      </c>
      <c r="AE264">
        <f t="shared" si="44"/>
        <v>0.22045724911481701</v>
      </c>
      <c r="AF264">
        <f t="shared" si="45"/>
        <v>1.373494258523675E-3</v>
      </c>
      <c r="AG264">
        <f t="shared" si="46"/>
        <v>-0.10485002985835658</v>
      </c>
      <c r="AH264" t="str">
        <f t="shared" si="47"/>
        <v/>
      </c>
    </row>
    <row r="265" spans="16:34" x14ac:dyDescent="0.2">
      <c r="P265">
        <f t="shared" si="48"/>
        <v>262</v>
      </c>
      <c r="Q265">
        <f>Regression!C263</f>
        <v>72900</v>
      </c>
      <c r="R265">
        <f>Regression!D263</f>
        <v>18</v>
      </c>
      <c r="S265">
        <f>Regression!E263</f>
        <v>3</v>
      </c>
      <c r="T265">
        <f>Regression!F263</f>
        <v>2</v>
      </c>
      <c r="U265">
        <f>Regression!G263</f>
        <v>0</v>
      </c>
      <c r="V265">
        <f>Regression!H263</f>
        <v>0</v>
      </c>
      <c r="W265">
        <f>Regression!I263</f>
        <v>1</v>
      </c>
      <c r="X265">
        <f>Regression!B263</f>
        <v>2074.61</v>
      </c>
      <c r="Y265">
        <v>1892.6938794231332</v>
      </c>
      <c r="Z265">
        <f t="shared" si="40"/>
        <v>181.91612057686689</v>
      </c>
      <c r="AA265">
        <v>5.8568974800498521E-3</v>
      </c>
      <c r="AB265">
        <f t="shared" si="41"/>
        <v>0.32353409895436741</v>
      </c>
      <c r="AC265">
        <f t="shared" si="42"/>
        <v>316442.03672323836</v>
      </c>
      <c r="AD265">
        <f t="shared" si="43"/>
        <v>0.32433935489673077</v>
      </c>
      <c r="AE265">
        <f t="shared" si="44"/>
        <v>0.74574950393852801</v>
      </c>
      <c r="AF265">
        <f t="shared" si="45"/>
        <v>7.7538955731611096E-5</v>
      </c>
      <c r="AG265">
        <f t="shared" si="46"/>
        <v>2.4894820992583191E-2</v>
      </c>
      <c r="AH265" t="str">
        <f t="shared" si="47"/>
        <v/>
      </c>
    </row>
    <row r="266" spans="16:34" x14ac:dyDescent="0.2">
      <c r="P266">
        <f t="shared" si="48"/>
        <v>263</v>
      </c>
      <c r="Q266">
        <f>Regression!C264</f>
        <v>59300</v>
      </c>
      <c r="R266">
        <f>Regression!D264</f>
        <v>12</v>
      </c>
      <c r="S266">
        <f>Regression!E264</f>
        <v>2</v>
      </c>
      <c r="T266">
        <f>Regression!F264</f>
        <v>3</v>
      </c>
      <c r="U266">
        <f>Regression!G264</f>
        <v>1</v>
      </c>
      <c r="V266">
        <f>Regression!H264</f>
        <v>0</v>
      </c>
      <c r="W266">
        <f>Regression!I264</f>
        <v>0</v>
      </c>
      <c r="X266">
        <f>Regression!B264</f>
        <v>928.78</v>
      </c>
      <c r="Y266">
        <v>1320.5796239960478</v>
      </c>
      <c r="Z266">
        <f t="shared" si="40"/>
        <v>-391.79962399604779</v>
      </c>
      <c r="AA266">
        <v>7.4368796688774989E-3</v>
      </c>
      <c r="AB266">
        <f t="shared" si="41"/>
        <v>-0.6968076161598874</v>
      </c>
      <c r="AC266">
        <f t="shared" si="42"/>
        <v>316319.56581529113</v>
      </c>
      <c r="AD266">
        <f t="shared" si="43"/>
        <v>-0.69923300521292442</v>
      </c>
      <c r="AE266">
        <f t="shared" si="44"/>
        <v>0.48457033960576557</v>
      </c>
      <c r="AF266">
        <f t="shared" si="45"/>
        <v>4.5815272740537533E-4</v>
      </c>
      <c r="AG266">
        <f t="shared" si="46"/>
        <v>-6.0525478239814433E-2</v>
      </c>
      <c r="AH266" t="str">
        <f t="shared" si="47"/>
        <v/>
      </c>
    </row>
    <row r="267" spans="16:34" x14ac:dyDescent="0.2">
      <c r="P267">
        <f t="shared" si="48"/>
        <v>264</v>
      </c>
      <c r="Q267">
        <f>Regression!C265</f>
        <v>59700</v>
      </c>
      <c r="R267">
        <f>Regression!D265</f>
        <v>18</v>
      </c>
      <c r="S267">
        <f>Regression!E265</f>
        <v>0</v>
      </c>
      <c r="T267">
        <f>Regression!F265</f>
        <v>2</v>
      </c>
      <c r="U267">
        <f>Regression!G265</f>
        <v>1</v>
      </c>
      <c r="V267">
        <f>Regression!H265</f>
        <v>1</v>
      </c>
      <c r="W267">
        <f>Regression!I265</f>
        <v>0</v>
      </c>
      <c r="X267">
        <f>Regression!B265</f>
        <v>1422.173</v>
      </c>
      <c r="Y267">
        <v>1477.283019525735</v>
      </c>
      <c r="Z267">
        <f t="shared" si="40"/>
        <v>-55.11001952573497</v>
      </c>
      <c r="AA267">
        <v>6.6847669639995078E-3</v>
      </c>
      <c r="AB267">
        <f t="shared" si="41"/>
        <v>-9.8012042330698101E-2</v>
      </c>
      <c r="AC267">
        <f t="shared" si="42"/>
        <v>316472.5421608105</v>
      </c>
      <c r="AD267">
        <f t="shared" si="43"/>
        <v>-9.8292187228592939E-2</v>
      </c>
      <c r="AE267">
        <f t="shared" si="44"/>
        <v>0.92172013866541946</v>
      </c>
      <c r="AF267">
        <f t="shared" si="45"/>
        <v>8.13543859697345E-6</v>
      </c>
      <c r="AG267">
        <f t="shared" si="46"/>
        <v>-8.0634071127380132E-3</v>
      </c>
      <c r="AH267" t="str">
        <f t="shared" si="47"/>
        <v/>
      </c>
    </row>
    <row r="268" spans="16:34" x14ac:dyDescent="0.2">
      <c r="P268">
        <f t="shared" si="48"/>
        <v>265</v>
      </c>
      <c r="Q268">
        <f>Regression!C266</f>
        <v>40200</v>
      </c>
      <c r="R268">
        <f>Regression!D266</f>
        <v>18</v>
      </c>
      <c r="S268">
        <f>Regression!E266</f>
        <v>0</v>
      </c>
      <c r="T268">
        <f>Regression!F266</f>
        <v>3</v>
      </c>
      <c r="U268">
        <f>Regression!G266</f>
        <v>1</v>
      </c>
      <c r="V268">
        <f>Regression!H266</f>
        <v>2</v>
      </c>
      <c r="W268">
        <f>Regression!I266</f>
        <v>0</v>
      </c>
      <c r="X268">
        <f>Regression!B266</f>
        <v>1196.7639999999999</v>
      </c>
      <c r="Y268">
        <v>847.91261371354335</v>
      </c>
      <c r="Z268">
        <f t="shared" si="40"/>
        <v>348.85138628645655</v>
      </c>
      <c r="AA268">
        <v>1.3383785092039762E-2</v>
      </c>
      <c r="AB268">
        <f t="shared" si="41"/>
        <v>0.62042505399338999</v>
      </c>
      <c r="AC268">
        <f t="shared" si="42"/>
        <v>316351.15911174146</v>
      </c>
      <c r="AD268">
        <f t="shared" si="43"/>
        <v>0.62442691402482409</v>
      </c>
      <c r="AE268">
        <f t="shared" si="44"/>
        <v>0.53249083372006689</v>
      </c>
      <c r="AF268">
        <f t="shared" si="45"/>
        <v>6.615628724871861E-4</v>
      </c>
      <c r="AG268">
        <f t="shared" si="46"/>
        <v>7.2727216581709497E-2</v>
      </c>
      <c r="AH268" t="str">
        <f t="shared" si="47"/>
        <v/>
      </c>
    </row>
    <row r="269" spans="16:34" x14ac:dyDescent="0.2">
      <c r="P269">
        <f t="shared" si="48"/>
        <v>266</v>
      </c>
      <c r="Q269">
        <f>Regression!C267</f>
        <v>62800</v>
      </c>
      <c r="R269">
        <f>Regression!D267</f>
        <v>6</v>
      </c>
      <c r="S269">
        <f>Regression!E267</f>
        <v>0</v>
      </c>
      <c r="T269">
        <f>Regression!F267</f>
        <v>2</v>
      </c>
      <c r="U269">
        <f>Regression!G267</f>
        <v>1</v>
      </c>
      <c r="V269">
        <f>Regression!H267</f>
        <v>3</v>
      </c>
      <c r="W269">
        <f>Regression!I267</f>
        <v>0</v>
      </c>
      <c r="X269">
        <f>Regression!B267</f>
        <v>707.12</v>
      </c>
      <c r="Y269">
        <v>538.43845410318295</v>
      </c>
      <c r="Z269">
        <f t="shared" si="40"/>
        <v>168.68154589681706</v>
      </c>
      <c r="AA269">
        <v>1.1126662313921957E-2</v>
      </c>
      <c r="AB269">
        <f t="shared" si="41"/>
        <v>0.29999667862803103</v>
      </c>
      <c r="AC269">
        <f t="shared" si="42"/>
        <v>316446.5925493305</v>
      </c>
      <c r="AD269">
        <f t="shared" si="43"/>
        <v>0.30154145561676859</v>
      </c>
      <c r="AE269">
        <f t="shared" si="44"/>
        <v>0.76306484178512046</v>
      </c>
      <c r="AF269">
        <f t="shared" si="45"/>
        <v>1.2800486586003827E-4</v>
      </c>
      <c r="AG269">
        <f t="shared" si="46"/>
        <v>3.1985942123526338E-2</v>
      </c>
      <c r="AH269" t="str">
        <f t="shared" si="47"/>
        <v/>
      </c>
    </row>
    <row r="270" spans="16:34" x14ac:dyDescent="0.2">
      <c r="P270">
        <f t="shared" si="48"/>
        <v>267</v>
      </c>
      <c r="Q270">
        <f>Regression!C268</f>
        <v>22600</v>
      </c>
      <c r="R270">
        <f>Regression!D268</f>
        <v>12</v>
      </c>
      <c r="S270">
        <f>Regression!E268</f>
        <v>0</v>
      </c>
      <c r="T270">
        <f>Regression!F268</f>
        <v>3</v>
      </c>
      <c r="U270">
        <f>Regression!G268</f>
        <v>0</v>
      </c>
      <c r="V270">
        <f>Regression!H268</f>
        <v>0</v>
      </c>
      <c r="W270">
        <f>Regression!I268</f>
        <v>0</v>
      </c>
      <c r="X270">
        <f>Regression!B268</f>
        <v>864.56399999999996</v>
      </c>
      <c r="Y270">
        <v>645.68687530339776</v>
      </c>
      <c r="Z270">
        <f t="shared" si="40"/>
        <v>218.87712469660221</v>
      </c>
      <c r="AA270">
        <v>9.237619262395802E-3</v>
      </c>
      <c r="AB270">
        <f t="shared" si="41"/>
        <v>0.38926848866324659</v>
      </c>
      <c r="AC270">
        <f t="shared" si="42"/>
        <v>316426.83447455789</v>
      </c>
      <c r="AD270">
        <f t="shared" si="43"/>
        <v>0.39091196870135253</v>
      </c>
      <c r="AE270">
        <f t="shared" si="44"/>
        <v>0.69594624526587812</v>
      </c>
      <c r="AF270">
        <f t="shared" si="45"/>
        <v>1.7825000601605449E-4</v>
      </c>
      <c r="AG270">
        <f t="shared" si="46"/>
        <v>3.7746287440989339E-2</v>
      </c>
      <c r="AH270" t="str">
        <f t="shared" si="47"/>
        <v/>
      </c>
    </row>
    <row r="271" spans="16:34" x14ac:dyDescent="0.2">
      <c r="P271">
        <f t="shared" si="48"/>
        <v>268</v>
      </c>
      <c r="Q271">
        <f>Regression!C269</f>
        <v>54400</v>
      </c>
      <c r="R271">
        <f>Regression!D269</f>
        <v>18</v>
      </c>
      <c r="S271">
        <f>Regression!E269</f>
        <v>1</v>
      </c>
      <c r="T271">
        <f>Regression!F269</f>
        <v>2</v>
      </c>
      <c r="U271">
        <f>Regression!G269</f>
        <v>0</v>
      </c>
      <c r="V271">
        <f>Regression!H269</f>
        <v>3</v>
      </c>
      <c r="W271">
        <f>Regression!I269</f>
        <v>0</v>
      </c>
      <c r="X271">
        <f>Regression!B269</f>
        <v>342.452</v>
      </c>
      <c r="Y271">
        <v>956.28363393914469</v>
      </c>
      <c r="Z271">
        <f t="shared" si="40"/>
        <v>-613.83163393914469</v>
      </c>
      <c r="AA271">
        <v>8.3061492978039747E-3</v>
      </c>
      <c r="AB271">
        <f t="shared" si="41"/>
        <v>-1.0916870036939563</v>
      </c>
      <c r="AC271">
        <f t="shared" si="42"/>
        <v>316092.23176451185</v>
      </c>
      <c r="AD271">
        <f t="shared" si="43"/>
        <v>-1.0963609148386146</v>
      </c>
      <c r="AE271">
        <f t="shared" si="44"/>
        <v>0.27318694174688068</v>
      </c>
      <c r="AF271">
        <f t="shared" si="45"/>
        <v>1.2582032011427249E-3</v>
      </c>
      <c r="AG271">
        <f t="shared" si="46"/>
        <v>-0.10033780611695993</v>
      </c>
      <c r="AH271" t="str">
        <f t="shared" si="47"/>
        <v/>
      </c>
    </row>
    <row r="272" spans="16:34" x14ac:dyDescent="0.2">
      <c r="P272">
        <f t="shared" si="48"/>
        <v>269</v>
      </c>
      <c r="Q272">
        <f>Regression!C270</f>
        <v>33400</v>
      </c>
      <c r="R272">
        <f>Regression!D270</f>
        <v>6</v>
      </c>
      <c r="S272">
        <f>Regression!E270</f>
        <v>0</v>
      </c>
      <c r="T272">
        <f>Regression!F270</f>
        <v>1</v>
      </c>
      <c r="U272">
        <f>Regression!G270</f>
        <v>0</v>
      </c>
      <c r="V272">
        <f>Regression!H270</f>
        <v>1</v>
      </c>
      <c r="W272">
        <f>Regression!I270</f>
        <v>0</v>
      </c>
      <c r="X272">
        <f>Regression!B270</f>
        <v>617.25900000000001</v>
      </c>
      <c r="Y272">
        <v>377.17848949151511</v>
      </c>
      <c r="Z272">
        <f t="shared" si="40"/>
        <v>240.08051050848491</v>
      </c>
      <c r="AA272">
        <v>6.2221504871539093E-3</v>
      </c>
      <c r="AB272">
        <f t="shared" si="41"/>
        <v>0.42697827656811044</v>
      </c>
      <c r="AC272">
        <f t="shared" si="42"/>
        <v>316417.10121220566</v>
      </c>
      <c r="AD272">
        <f t="shared" si="43"/>
        <v>0.42813652121106677</v>
      </c>
      <c r="AE272">
        <f t="shared" si="44"/>
        <v>0.6686446636988107</v>
      </c>
      <c r="AF272">
        <f t="shared" si="45"/>
        <v>1.435765318560555E-4</v>
      </c>
      <c r="AG272">
        <f t="shared" si="46"/>
        <v>3.3877228622571552E-2</v>
      </c>
      <c r="AH272" t="str">
        <f t="shared" si="47"/>
        <v/>
      </c>
    </row>
    <row r="273" spans="16:34" x14ac:dyDescent="0.2">
      <c r="P273">
        <f t="shared" si="48"/>
        <v>270</v>
      </c>
      <c r="Q273">
        <f>Regression!C271</f>
        <v>63300</v>
      </c>
      <c r="R273">
        <f>Regression!D271</f>
        <v>6</v>
      </c>
      <c r="S273">
        <f>Regression!E271</f>
        <v>0</v>
      </c>
      <c r="T273">
        <f>Regression!F271</f>
        <v>1</v>
      </c>
      <c r="U273">
        <f>Regression!G271</f>
        <v>1</v>
      </c>
      <c r="V273">
        <f>Regression!H271</f>
        <v>3</v>
      </c>
      <c r="W273">
        <f>Regression!I271</f>
        <v>1</v>
      </c>
      <c r="X273">
        <f>Regression!B271</f>
        <v>1408.105</v>
      </c>
      <c r="Y273">
        <v>524.56251153891571</v>
      </c>
      <c r="Z273">
        <f t="shared" si="40"/>
        <v>883.5424884610843</v>
      </c>
      <c r="AA273">
        <v>1.0471341951334767E-2</v>
      </c>
      <c r="AB273">
        <f t="shared" si="41"/>
        <v>1.5713622409365899</v>
      </c>
      <c r="AC273">
        <f t="shared" si="42"/>
        <v>315679.55456872127</v>
      </c>
      <c r="AD273">
        <f t="shared" si="43"/>
        <v>1.5808476691888984</v>
      </c>
      <c r="AE273">
        <f t="shared" si="44"/>
        <v>0.11423164341979114</v>
      </c>
      <c r="AF273">
        <f t="shared" si="45"/>
        <v>3.300716531217841E-3</v>
      </c>
      <c r="AG273">
        <f t="shared" si="46"/>
        <v>0.16262114181708698</v>
      </c>
      <c r="AH273" t="str">
        <f t="shared" si="47"/>
        <v/>
      </c>
    </row>
    <row r="274" spans="16:34" x14ac:dyDescent="0.2">
      <c r="P274">
        <f t="shared" si="48"/>
        <v>271</v>
      </c>
      <c r="Q274">
        <f>Regression!C272</f>
        <v>87400</v>
      </c>
      <c r="R274">
        <f>Regression!D272</f>
        <v>18</v>
      </c>
      <c r="S274">
        <f>Regression!E272</f>
        <v>0</v>
      </c>
      <c r="T274">
        <f>Regression!F272</f>
        <v>2</v>
      </c>
      <c r="U274">
        <f>Regression!G272</f>
        <v>1</v>
      </c>
      <c r="V274">
        <f>Regression!H272</f>
        <v>2</v>
      </c>
      <c r="W274">
        <f>Regression!I272</f>
        <v>1</v>
      </c>
      <c r="X274">
        <f>Regression!B272</f>
        <v>2728.5619999999999</v>
      </c>
      <c r="Y274">
        <v>1833.8661276310245</v>
      </c>
      <c r="Z274">
        <f t="shared" si="40"/>
        <v>894.69587236897542</v>
      </c>
      <c r="AA274">
        <v>7.2915245528693473E-3</v>
      </c>
      <c r="AB274">
        <f t="shared" si="41"/>
        <v>1.5911983060499451</v>
      </c>
      <c r="AC274">
        <f t="shared" si="42"/>
        <v>315661.9440309655</v>
      </c>
      <c r="AD274">
        <f t="shared" si="43"/>
        <v>1.5982821730964318</v>
      </c>
      <c r="AE274">
        <f t="shared" si="44"/>
        <v>0.11029864083617764</v>
      </c>
      <c r="AF274">
        <f t="shared" si="45"/>
        <v>2.3417121622454976E-3</v>
      </c>
      <c r="AG274">
        <f t="shared" si="46"/>
        <v>0.13697829679549001</v>
      </c>
      <c r="AH274" t="str">
        <f t="shared" si="47"/>
        <v/>
      </c>
    </row>
    <row r="275" spans="16:34" x14ac:dyDescent="0.2">
      <c r="P275">
        <f t="shared" si="48"/>
        <v>272</v>
      </c>
      <c r="Q275">
        <f>Regression!C273</f>
        <v>27000</v>
      </c>
      <c r="R275">
        <f>Regression!D273</f>
        <v>6</v>
      </c>
      <c r="S275">
        <f>Regression!E273</f>
        <v>1</v>
      </c>
      <c r="T275">
        <f>Regression!F273</f>
        <v>2</v>
      </c>
      <c r="U275">
        <f>Regression!G273</f>
        <v>0</v>
      </c>
      <c r="V275">
        <f>Regression!H273</f>
        <v>2</v>
      </c>
      <c r="W275">
        <f>Regression!I273</f>
        <v>0</v>
      </c>
      <c r="X275">
        <f>Regression!B273</f>
        <v>182.63399999999999</v>
      </c>
      <c r="Y275">
        <v>-4.2185876227191557</v>
      </c>
      <c r="Z275">
        <f t="shared" si="40"/>
        <v>186.85258762271914</v>
      </c>
      <c r="AA275">
        <v>5.5950052146190813E-3</v>
      </c>
      <c r="AB275">
        <f t="shared" si="41"/>
        <v>0.33231350460919989</v>
      </c>
      <c r="AC275">
        <f t="shared" si="42"/>
        <v>316440.19828723982</v>
      </c>
      <c r="AD275">
        <f t="shared" si="43"/>
        <v>0.33309770772915126</v>
      </c>
      <c r="AE275">
        <f t="shared" si="44"/>
        <v>0.73913091511497853</v>
      </c>
      <c r="AF275">
        <f t="shared" si="45"/>
        <v>7.8105190443132291E-5</v>
      </c>
      <c r="AG275">
        <f t="shared" si="46"/>
        <v>2.4985626483995427E-2</v>
      </c>
      <c r="AH275" t="str">
        <f t="shared" si="47"/>
        <v/>
      </c>
    </row>
    <row r="276" spans="16:34" x14ac:dyDescent="0.2">
      <c r="P276">
        <f t="shared" si="48"/>
        <v>273</v>
      </c>
      <c r="Q276">
        <f>Regression!C274</f>
        <v>65300</v>
      </c>
      <c r="R276">
        <f>Regression!D274</f>
        <v>6</v>
      </c>
      <c r="S276">
        <f>Regression!E274</f>
        <v>1</v>
      </c>
      <c r="T276">
        <f>Regression!F274</f>
        <v>2</v>
      </c>
      <c r="U276">
        <f>Regression!G274</f>
        <v>1</v>
      </c>
      <c r="V276">
        <f>Regression!H274</f>
        <v>3</v>
      </c>
      <c r="W276">
        <f>Regression!I274</f>
        <v>0</v>
      </c>
      <c r="X276">
        <f>Regression!B274</f>
        <v>192.56899999999999</v>
      </c>
      <c r="Y276">
        <v>559.46976484168545</v>
      </c>
      <c r="Z276">
        <f t="shared" si="40"/>
        <v>-366.90076484168549</v>
      </c>
      <c r="AA276">
        <v>1.0642852832684218E-2</v>
      </c>
      <c r="AB276">
        <f t="shared" si="41"/>
        <v>-0.65252550451440261</v>
      </c>
      <c r="AC276">
        <f t="shared" si="42"/>
        <v>316338.32749875</v>
      </c>
      <c r="AD276">
        <f t="shared" si="43"/>
        <v>-0.65583737434328926</v>
      </c>
      <c r="AE276">
        <f t="shared" si="44"/>
        <v>0.5120808415130258</v>
      </c>
      <c r="AF276">
        <f t="shared" si="45"/>
        <v>5.7870450222242628E-4</v>
      </c>
      <c r="AG276">
        <f t="shared" si="46"/>
        <v>-6.8021881893373576E-2</v>
      </c>
      <c r="AH276" t="str">
        <f t="shared" si="47"/>
        <v/>
      </c>
    </row>
    <row r="277" spans="16:34" x14ac:dyDescent="0.2">
      <c r="P277">
        <f t="shared" si="48"/>
        <v>274</v>
      </c>
      <c r="Q277">
        <f>Regression!C275</f>
        <v>104900</v>
      </c>
      <c r="R277">
        <f>Regression!D275</f>
        <v>6</v>
      </c>
      <c r="S277">
        <f>Regression!E275</f>
        <v>1</v>
      </c>
      <c r="T277">
        <f>Regression!F275</f>
        <v>2</v>
      </c>
      <c r="U277">
        <f>Regression!G275</f>
        <v>0</v>
      </c>
      <c r="V277">
        <f>Regression!H275</f>
        <v>3</v>
      </c>
      <c r="W277">
        <f>Regression!I275</f>
        <v>1</v>
      </c>
      <c r="X277">
        <f>Regression!B275</f>
        <v>449.58800000000002</v>
      </c>
      <c r="Y277">
        <v>1427.1276621396114</v>
      </c>
      <c r="Z277">
        <f t="shared" si="40"/>
        <v>-977.53966213961144</v>
      </c>
      <c r="AA277">
        <v>1.072812888986485E-2</v>
      </c>
      <c r="AB277">
        <f t="shared" si="41"/>
        <v>-1.7385342914063528</v>
      </c>
      <c r="AC277">
        <f t="shared" si="42"/>
        <v>315500.90841984464</v>
      </c>
      <c r="AD277">
        <f t="shared" si="43"/>
        <v>-1.7497509982112434</v>
      </c>
      <c r="AE277">
        <f t="shared" si="44"/>
        <v>8.0470482832226423E-2</v>
      </c>
      <c r="AF277">
        <f t="shared" si="45"/>
        <v>4.141609965891733E-3</v>
      </c>
      <c r="AG277">
        <f t="shared" si="46"/>
        <v>-0.18221344156397715</v>
      </c>
      <c r="AH277" t="str">
        <f t="shared" si="47"/>
        <v/>
      </c>
    </row>
    <row r="278" spans="16:34" x14ac:dyDescent="0.2">
      <c r="P278">
        <f t="shared" si="48"/>
        <v>275</v>
      </c>
      <c r="Q278">
        <f>Regression!C276</f>
        <v>20100</v>
      </c>
      <c r="R278">
        <f>Regression!D276</f>
        <v>24</v>
      </c>
      <c r="S278">
        <f>Regression!E276</f>
        <v>1</v>
      </c>
      <c r="T278">
        <f>Regression!F276</f>
        <v>3</v>
      </c>
      <c r="U278">
        <f>Regression!G276</f>
        <v>0</v>
      </c>
      <c r="V278">
        <f>Regression!H276</f>
        <v>0</v>
      </c>
      <c r="W278">
        <f>Regression!I276</f>
        <v>0</v>
      </c>
      <c r="X278">
        <f>Regression!B276</f>
        <v>575.572</v>
      </c>
      <c r="Y278">
        <v>1143.9938744914264</v>
      </c>
      <c r="Z278">
        <f t="shared" si="40"/>
        <v>-568.42187449142637</v>
      </c>
      <c r="AA278">
        <v>1.0275796382134238E-2</v>
      </c>
      <c r="AB278">
        <f t="shared" si="41"/>
        <v>-1.0109266754720034</v>
      </c>
      <c r="AC278">
        <f t="shared" si="42"/>
        <v>316146.20463255391</v>
      </c>
      <c r="AD278">
        <f t="shared" si="43"/>
        <v>-1.0161777950917181</v>
      </c>
      <c r="AE278">
        <f t="shared" si="44"/>
        <v>0.30979250083476728</v>
      </c>
      <c r="AF278">
        <f t="shared" si="45"/>
        <v>1.3400976139785073E-3</v>
      </c>
      <c r="AG278">
        <f t="shared" si="46"/>
        <v>-0.10354290615440706</v>
      </c>
      <c r="AH278" t="str">
        <f t="shared" si="47"/>
        <v/>
      </c>
    </row>
    <row r="279" spans="16:34" x14ac:dyDescent="0.2">
      <c r="P279">
        <f t="shared" si="48"/>
        <v>276</v>
      </c>
      <c r="Q279">
        <f>Regression!C277</f>
        <v>14600</v>
      </c>
      <c r="R279">
        <f>Regression!D277</f>
        <v>6</v>
      </c>
      <c r="S279">
        <f>Regression!E277</f>
        <v>1</v>
      </c>
      <c r="T279">
        <f>Regression!F277</f>
        <v>1</v>
      </c>
      <c r="U279">
        <f>Regression!G277</f>
        <v>0</v>
      </c>
      <c r="V279">
        <f>Regression!H277</f>
        <v>1</v>
      </c>
      <c r="W279">
        <f>Regression!I277</f>
        <v>0</v>
      </c>
      <c r="X279">
        <f>Regression!B277</f>
        <v>142.81899999999999</v>
      </c>
      <c r="Y279">
        <v>-57.815198122472054</v>
      </c>
      <c r="Z279">
        <f t="shared" si="40"/>
        <v>200.63419812247204</v>
      </c>
      <c r="AA279">
        <v>5.7051920005954512E-3</v>
      </c>
      <c r="AB279">
        <f t="shared" si="41"/>
        <v>0.35682381695006565</v>
      </c>
      <c r="AC279">
        <f t="shared" si="42"/>
        <v>316434.77475092828</v>
      </c>
      <c r="AD279">
        <f t="shared" si="43"/>
        <v>0.35768874302928588</v>
      </c>
      <c r="AE279">
        <f t="shared" si="44"/>
        <v>0.72065234648439014</v>
      </c>
      <c r="AF279">
        <f t="shared" si="45"/>
        <v>9.1845440936892968E-5</v>
      </c>
      <c r="AG279">
        <f t="shared" si="46"/>
        <v>2.7094604686675808E-2</v>
      </c>
      <c r="AH279" t="str">
        <f t="shared" si="47"/>
        <v/>
      </c>
    </row>
    <row r="280" spans="16:34" x14ac:dyDescent="0.2">
      <c r="P280">
        <f t="shared" si="48"/>
        <v>277</v>
      </c>
      <c r="Q280">
        <f>Regression!C278</f>
        <v>48100</v>
      </c>
      <c r="R280">
        <f>Regression!D278</f>
        <v>18</v>
      </c>
      <c r="S280">
        <f>Regression!E278</f>
        <v>2</v>
      </c>
      <c r="T280">
        <f>Regression!F278</f>
        <v>2</v>
      </c>
      <c r="U280">
        <f>Regression!G278</f>
        <v>1</v>
      </c>
      <c r="V280">
        <f>Regression!H278</f>
        <v>0</v>
      </c>
      <c r="W280">
        <f>Regression!I278</f>
        <v>0</v>
      </c>
      <c r="X280">
        <f>Regression!B278</f>
        <v>1639.5920000000001</v>
      </c>
      <c r="Y280">
        <v>1374.3911723960041</v>
      </c>
      <c r="Z280">
        <f t="shared" si="40"/>
        <v>265.200827603996</v>
      </c>
      <c r="AA280">
        <v>4.3766858122501976E-3</v>
      </c>
      <c r="AB280">
        <f t="shared" si="41"/>
        <v>0.47165424663152256</v>
      </c>
      <c r="AC280">
        <f t="shared" si="42"/>
        <v>316404.34529137251</v>
      </c>
      <c r="AD280">
        <f t="shared" si="43"/>
        <v>0.47250469319758975</v>
      </c>
      <c r="AE280">
        <f t="shared" si="44"/>
        <v>0.63667052407132063</v>
      </c>
      <c r="AF280">
        <f t="shared" si="45"/>
        <v>1.2277579831762036E-4</v>
      </c>
      <c r="AG280">
        <f t="shared" si="46"/>
        <v>3.132789995607943E-2</v>
      </c>
      <c r="AH280" t="str">
        <f t="shared" si="47"/>
        <v/>
      </c>
    </row>
    <row r="281" spans="16:34" x14ac:dyDescent="0.2">
      <c r="P281">
        <f t="shared" si="48"/>
        <v>278</v>
      </c>
      <c r="Q281">
        <f>Regression!C279</f>
        <v>107600</v>
      </c>
      <c r="R281">
        <f>Regression!D279</f>
        <v>12</v>
      </c>
      <c r="S281">
        <f>Regression!E279</f>
        <v>2</v>
      </c>
      <c r="T281">
        <f>Regression!F279</f>
        <v>2</v>
      </c>
      <c r="U281">
        <f>Regression!G279</f>
        <v>0</v>
      </c>
      <c r="V281">
        <f>Regression!H279</f>
        <v>2</v>
      </c>
      <c r="W281">
        <f>Regression!I279</f>
        <v>1</v>
      </c>
      <c r="X281">
        <f>Regression!B279</f>
        <v>1512.011</v>
      </c>
      <c r="Y281">
        <v>1955.0480981770356</v>
      </c>
      <c r="Z281">
        <f t="shared" si="40"/>
        <v>-443.03709817703566</v>
      </c>
      <c r="AA281">
        <v>7.2998217682098913E-3</v>
      </c>
      <c r="AB281">
        <f t="shared" si="41"/>
        <v>-0.78793241581632634</v>
      </c>
      <c r="AC281">
        <f t="shared" si="42"/>
        <v>316276.10656443232</v>
      </c>
      <c r="AD281">
        <f t="shared" si="43"/>
        <v>-0.79067471731340111</v>
      </c>
      <c r="AE281">
        <f t="shared" si="44"/>
        <v>0.42932281499849678</v>
      </c>
      <c r="AF281">
        <f t="shared" si="45"/>
        <v>5.7486253489451842E-4</v>
      </c>
      <c r="AG281">
        <f t="shared" si="46"/>
        <v>-6.7802378686288051E-2</v>
      </c>
      <c r="AH281" t="str">
        <f t="shared" si="47"/>
        <v/>
      </c>
    </row>
    <row r="282" spans="16:34" x14ac:dyDescent="0.2">
      <c r="P282">
        <f t="shared" si="48"/>
        <v>279</v>
      </c>
      <c r="Q282">
        <f>Regression!C280</f>
        <v>58600</v>
      </c>
      <c r="R282">
        <f>Regression!D280</f>
        <v>6</v>
      </c>
      <c r="S282">
        <f>Regression!E280</f>
        <v>2</v>
      </c>
      <c r="T282">
        <f>Regression!F280</f>
        <v>2</v>
      </c>
      <c r="U282">
        <f>Regression!G280</f>
        <v>0</v>
      </c>
      <c r="V282">
        <f>Regression!H280</f>
        <v>1</v>
      </c>
      <c r="W282">
        <f>Regression!I280</f>
        <v>0</v>
      </c>
      <c r="X282">
        <f>Regression!B280</f>
        <v>624.13800000000003</v>
      </c>
      <c r="Y282">
        <v>850.27808665499902</v>
      </c>
      <c r="Z282">
        <f t="shared" si="40"/>
        <v>-226.14008665499898</v>
      </c>
      <c r="AA282">
        <v>6.8137069282008999E-3</v>
      </c>
      <c r="AB282">
        <f t="shared" si="41"/>
        <v>-0.40218551792650453</v>
      </c>
      <c r="AC282">
        <f t="shared" si="42"/>
        <v>316423.66968402942</v>
      </c>
      <c r="AD282">
        <f t="shared" si="43"/>
        <v>-0.40339240225301426</v>
      </c>
      <c r="AE282">
        <f t="shared" si="44"/>
        <v>0.6867465062980288</v>
      </c>
      <c r="AF282">
        <f t="shared" si="45"/>
        <v>1.3966413141559833E-4</v>
      </c>
      <c r="AG282">
        <f t="shared" si="46"/>
        <v>-3.3412123685621506E-2</v>
      </c>
      <c r="AH282" t="str">
        <f t="shared" si="47"/>
        <v/>
      </c>
    </row>
    <row r="283" spans="16:34" x14ac:dyDescent="0.2">
      <c r="P283">
        <f t="shared" si="48"/>
        <v>280</v>
      </c>
      <c r="Q283">
        <f>Regression!C281</f>
        <v>80700</v>
      </c>
      <c r="R283">
        <f>Regression!D281</f>
        <v>6</v>
      </c>
      <c r="S283">
        <f>Regression!E281</f>
        <v>1</v>
      </c>
      <c r="T283">
        <f>Regression!F281</f>
        <v>1</v>
      </c>
      <c r="U283">
        <f>Regression!G281</f>
        <v>1</v>
      </c>
      <c r="V283">
        <f>Regression!H281</f>
        <v>3</v>
      </c>
      <c r="W283">
        <f>Regression!I281</f>
        <v>1</v>
      </c>
      <c r="X283">
        <f>Regression!B281</f>
        <v>202.18100000000001</v>
      </c>
      <c r="Y283">
        <v>864.59722488080206</v>
      </c>
      <c r="Z283">
        <f t="shared" si="40"/>
        <v>-662.41622488080202</v>
      </c>
      <c r="AA283">
        <v>9.8318483965018529E-3</v>
      </c>
      <c r="AB283">
        <f t="shared" si="41"/>
        <v>-1.1780937047797668</v>
      </c>
      <c r="AC283">
        <f t="shared" si="42"/>
        <v>316028.45062948146</v>
      </c>
      <c r="AD283">
        <f t="shared" si="43"/>
        <v>-1.1841681984374459</v>
      </c>
      <c r="AE283">
        <f t="shared" si="44"/>
        <v>0.2366301410465832</v>
      </c>
      <c r="AF283">
        <f t="shared" si="45"/>
        <v>1.7397504212087662E-3</v>
      </c>
      <c r="AG283">
        <f t="shared" si="46"/>
        <v>-0.11799850463669638</v>
      </c>
      <c r="AH283" t="str">
        <f t="shared" si="47"/>
        <v/>
      </c>
    </row>
    <row r="284" spans="16:34" x14ac:dyDescent="0.2">
      <c r="P284">
        <f t="shared" si="48"/>
        <v>281</v>
      </c>
      <c r="Q284">
        <f>Regression!C282</f>
        <v>40200</v>
      </c>
      <c r="R284">
        <f>Regression!D282</f>
        <v>18</v>
      </c>
      <c r="S284">
        <f>Regression!E282</f>
        <v>3</v>
      </c>
      <c r="T284">
        <f>Regression!F282</f>
        <v>2</v>
      </c>
      <c r="U284">
        <f>Regression!G282</f>
        <v>1</v>
      </c>
      <c r="V284">
        <f>Regression!H282</f>
        <v>0</v>
      </c>
      <c r="W284">
        <f>Regression!I282</f>
        <v>0</v>
      </c>
      <c r="X284">
        <f>Regression!B282</f>
        <v>1634.0239999999999</v>
      </c>
      <c r="Y284">
        <v>1172.7623900422111</v>
      </c>
      <c r="Z284">
        <f t="shared" si="40"/>
        <v>461.26160995778878</v>
      </c>
      <c r="AA284">
        <v>6.4937044854822372E-3</v>
      </c>
      <c r="AB284">
        <f t="shared" si="41"/>
        <v>0.82034433719620103</v>
      </c>
      <c r="AC284">
        <f t="shared" si="42"/>
        <v>316259.52968320652</v>
      </c>
      <c r="AD284">
        <f t="shared" si="43"/>
        <v>0.82288697542661782</v>
      </c>
      <c r="AE284">
        <f t="shared" si="44"/>
        <v>0.4107700328729037</v>
      </c>
      <c r="AF284">
        <f t="shared" si="45"/>
        <v>5.5341847862112512E-4</v>
      </c>
      <c r="AG284">
        <f t="shared" si="46"/>
        <v>6.652748981582822E-2</v>
      </c>
      <c r="AH284" t="str">
        <f t="shared" si="47"/>
        <v/>
      </c>
    </row>
    <row r="285" spans="16:34" x14ac:dyDescent="0.2">
      <c r="P285">
        <f t="shared" si="48"/>
        <v>282</v>
      </c>
      <c r="Q285">
        <f>Regression!C283</f>
        <v>25000</v>
      </c>
      <c r="R285">
        <f>Regression!D283</f>
        <v>6</v>
      </c>
      <c r="S285">
        <f>Regression!E283</f>
        <v>1</v>
      </c>
      <c r="T285">
        <f>Regression!F283</f>
        <v>1</v>
      </c>
      <c r="U285">
        <f>Regression!G283</f>
        <v>1</v>
      </c>
      <c r="V285">
        <f>Regression!H283</f>
        <v>0</v>
      </c>
      <c r="W285">
        <f>Regression!I283</f>
        <v>0</v>
      </c>
      <c r="X285">
        <f>Regression!B283</f>
        <v>263.99700000000001</v>
      </c>
      <c r="Y285">
        <v>329.43522610818917</v>
      </c>
      <c r="Z285">
        <f t="shared" si="40"/>
        <v>-65.438226108189156</v>
      </c>
      <c r="AA285">
        <v>7.3788098891756412E-3</v>
      </c>
      <c r="AB285">
        <f t="shared" si="41"/>
        <v>-0.1163805464515682</v>
      </c>
      <c r="AC285">
        <f t="shared" si="42"/>
        <v>316471.27430986066</v>
      </c>
      <c r="AD285">
        <f t="shared" si="43"/>
        <v>-0.1167542232986534</v>
      </c>
      <c r="AE285">
        <f t="shared" si="44"/>
        <v>0.90707845236935536</v>
      </c>
      <c r="AF285">
        <f t="shared" si="45"/>
        <v>1.2679146911941917E-5</v>
      </c>
      <c r="AG285">
        <f t="shared" si="46"/>
        <v>-1.0066395479652199E-2</v>
      </c>
      <c r="AH285" t="str">
        <f t="shared" si="47"/>
        <v/>
      </c>
    </row>
    <row r="286" spans="16:34" x14ac:dyDescent="0.2">
      <c r="P286">
        <f t="shared" si="48"/>
        <v>283</v>
      </c>
      <c r="Q286">
        <f>Regression!C284</f>
        <v>46600</v>
      </c>
      <c r="R286">
        <f>Regression!D284</f>
        <v>6</v>
      </c>
      <c r="S286">
        <f>Regression!E284</f>
        <v>1</v>
      </c>
      <c r="T286">
        <f>Regression!F284</f>
        <v>2</v>
      </c>
      <c r="U286">
        <f>Regression!G284</f>
        <v>0</v>
      </c>
      <c r="V286">
        <f>Regression!H284</f>
        <v>3</v>
      </c>
      <c r="W286">
        <f>Regression!I284</f>
        <v>0</v>
      </c>
      <c r="X286">
        <f>Regression!B284</f>
        <v>157.917</v>
      </c>
      <c r="Y286">
        <v>204.96475399140917</v>
      </c>
      <c r="Z286">
        <f t="shared" si="40"/>
        <v>-47.047753991409166</v>
      </c>
      <c r="AA286">
        <v>8.5333205691834439E-3</v>
      </c>
      <c r="AB286">
        <f t="shared" si="41"/>
        <v>-8.3673468009150889E-2</v>
      </c>
      <c r="AC286">
        <f t="shared" si="42"/>
        <v>316473.37466447329</v>
      </c>
      <c r="AD286">
        <f t="shared" si="43"/>
        <v>-8.3990708512012985E-2</v>
      </c>
      <c r="AE286">
        <f t="shared" si="44"/>
        <v>0.93308076513928206</v>
      </c>
      <c r="AF286">
        <f t="shared" si="45"/>
        <v>7.5970916634029713E-6</v>
      </c>
      <c r="AG286">
        <f t="shared" si="46"/>
        <v>-7.7920407238644789E-3</v>
      </c>
      <c r="AH286" t="str">
        <f t="shared" si="47"/>
        <v/>
      </c>
    </row>
    <row r="287" spans="16:34" x14ac:dyDescent="0.2">
      <c r="P287">
        <f t="shared" si="48"/>
        <v>284</v>
      </c>
      <c r="Q287">
        <f>Regression!C285</f>
        <v>21900</v>
      </c>
      <c r="R287">
        <f>Regression!D285</f>
        <v>6</v>
      </c>
      <c r="S287">
        <f>Regression!E285</f>
        <v>0</v>
      </c>
      <c r="T287">
        <f>Regression!F285</f>
        <v>1</v>
      </c>
      <c r="U287">
        <f>Regression!G285</f>
        <v>1</v>
      </c>
      <c r="V287">
        <f>Regression!H285</f>
        <v>2</v>
      </c>
      <c r="W287">
        <f>Regression!I285</f>
        <v>0</v>
      </c>
      <c r="X287">
        <f>Regression!B285</f>
        <v>192.10400000000001</v>
      </c>
      <c r="Y287">
        <v>-125.33244996680207</v>
      </c>
      <c r="Z287">
        <f t="shared" si="40"/>
        <v>317.43644996680212</v>
      </c>
      <c r="AA287">
        <v>6.967692658552592E-3</v>
      </c>
      <c r="AB287">
        <f t="shared" si="41"/>
        <v>0.564554232410024</v>
      </c>
      <c r="AC287">
        <f t="shared" si="42"/>
        <v>316373.23299967294</v>
      </c>
      <c r="AD287">
        <f t="shared" si="43"/>
        <v>0.56633739426273466</v>
      </c>
      <c r="AE287">
        <f t="shared" si="44"/>
        <v>0.57129254223499037</v>
      </c>
      <c r="AF287">
        <f t="shared" si="45"/>
        <v>2.8150335681173414E-4</v>
      </c>
      <c r="AG287">
        <f t="shared" si="46"/>
        <v>4.7439274888085595E-2</v>
      </c>
      <c r="AH287" t="str">
        <f t="shared" si="47"/>
        <v/>
      </c>
    </row>
    <row r="288" spans="16:34" x14ac:dyDescent="0.2">
      <c r="P288">
        <f t="shared" si="48"/>
        <v>285</v>
      </c>
      <c r="Q288">
        <f>Regression!C286</f>
        <v>13900</v>
      </c>
      <c r="R288">
        <f>Regression!D286</f>
        <v>24</v>
      </c>
      <c r="S288">
        <f>Regression!E286</f>
        <v>0</v>
      </c>
      <c r="T288">
        <f>Regression!F286</f>
        <v>1</v>
      </c>
      <c r="U288">
        <f>Regression!G286</f>
        <v>1</v>
      </c>
      <c r="V288">
        <f>Regression!H286</f>
        <v>0</v>
      </c>
      <c r="W288">
        <f>Regression!I286</f>
        <v>0</v>
      </c>
      <c r="X288">
        <f>Regression!B286</f>
        <v>569.67100000000005</v>
      </c>
      <c r="Y288">
        <v>1000.7668612745988</v>
      </c>
      <c r="Z288">
        <f t="shared" si="40"/>
        <v>-431.09586127459875</v>
      </c>
      <c r="AA288">
        <v>1.0036714097625587E-2</v>
      </c>
      <c r="AB288">
        <f t="shared" si="41"/>
        <v>-0.76669517026942535</v>
      </c>
      <c r="AC288">
        <f t="shared" si="42"/>
        <v>316286.19477564219</v>
      </c>
      <c r="AD288">
        <f t="shared" si="43"/>
        <v>-0.77041404404734193</v>
      </c>
      <c r="AE288">
        <f t="shared" si="44"/>
        <v>0.44123775951515409</v>
      </c>
      <c r="AF288">
        <f t="shared" si="45"/>
        <v>7.5250405419090554E-4</v>
      </c>
      <c r="AG288">
        <f t="shared" si="46"/>
        <v>-7.757297070955349E-2</v>
      </c>
      <c r="AH288" t="str">
        <f t="shared" si="47"/>
        <v/>
      </c>
    </row>
    <row r="289" spans="16:34" x14ac:dyDescent="0.2">
      <c r="P289">
        <f t="shared" si="48"/>
        <v>286</v>
      </c>
      <c r="Q289">
        <f>Regression!C287</f>
        <v>25700</v>
      </c>
      <c r="R289">
        <f>Regression!D287</f>
        <v>6</v>
      </c>
      <c r="S289">
        <f>Regression!E287</f>
        <v>1</v>
      </c>
      <c r="T289">
        <f>Regression!F287</f>
        <v>2</v>
      </c>
      <c r="U289">
        <f>Regression!G287</f>
        <v>0</v>
      </c>
      <c r="V289">
        <f>Regression!H287</f>
        <v>2</v>
      </c>
      <c r="W289">
        <f>Regression!I287</f>
        <v>0</v>
      </c>
      <c r="X289">
        <f>Regression!B287</f>
        <v>172.83799999999999</v>
      </c>
      <c r="Y289">
        <v>-32.051099259256034</v>
      </c>
      <c r="Z289">
        <f t="shared" si="40"/>
        <v>204.88909925925603</v>
      </c>
      <c r="AA289">
        <v>5.6656292503967538E-3</v>
      </c>
      <c r="AB289">
        <f t="shared" si="41"/>
        <v>0.36439107157853962</v>
      </c>
      <c r="AC289">
        <f t="shared" si="42"/>
        <v>316433.02532384486</v>
      </c>
      <c r="AD289">
        <f t="shared" si="43"/>
        <v>0.36526808319972287</v>
      </c>
      <c r="AE289">
        <f t="shared" si="44"/>
        <v>0.71498916506986632</v>
      </c>
      <c r="AF289">
        <f t="shared" si="45"/>
        <v>9.5110554910261569E-5</v>
      </c>
      <c r="AG289">
        <f t="shared" si="46"/>
        <v>2.7572082894833719E-2</v>
      </c>
      <c r="AH289" t="str">
        <f t="shared" si="47"/>
        <v/>
      </c>
    </row>
    <row r="290" spans="16:34" x14ac:dyDescent="0.2">
      <c r="P290">
        <f t="shared" si="48"/>
        <v>287</v>
      </c>
      <c r="Q290">
        <f>Regression!C288</f>
        <v>72200</v>
      </c>
      <c r="R290">
        <f>Regression!D288</f>
        <v>24</v>
      </c>
      <c r="S290">
        <f>Regression!E288</f>
        <v>3</v>
      </c>
      <c r="T290">
        <f>Regression!F288</f>
        <v>3</v>
      </c>
      <c r="U290">
        <f>Regression!G288</f>
        <v>0</v>
      </c>
      <c r="V290">
        <f>Regression!H288</f>
        <v>0</v>
      </c>
      <c r="W290">
        <f>Regression!I288</f>
        <v>1</v>
      </c>
      <c r="X290">
        <f>Regression!B288</f>
        <v>3069.1819999999998</v>
      </c>
      <c r="Y290">
        <v>2168.4316115556999</v>
      </c>
      <c r="Z290">
        <f t="shared" si="40"/>
        <v>900.75038844429992</v>
      </c>
      <c r="AA290">
        <v>7.3599121312113366E-3</v>
      </c>
      <c r="AB290">
        <f t="shared" si="41"/>
        <v>1.6019661390315592</v>
      </c>
      <c r="AC290">
        <f t="shared" si="42"/>
        <v>315650.83735921211</v>
      </c>
      <c r="AD290">
        <f t="shared" si="43"/>
        <v>1.6091816816733557</v>
      </c>
      <c r="AE290">
        <f t="shared" si="44"/>
        <v>0.10789478609602111</v>
      </c>
      <c r="AF290">
        <f t="shared" si="45"/>
        <v>2.3961041212726148E-3</v>
      </c>
      <c r="AG290">
        <f t="shared" si="46"/>
        <v>0.13856242955328735</v>
      </c>
      <c r="AH290" t="str">
        <f t="shared" si="47"/>
        <v/>
      </c>
    </row>
    <row r="291" spans="16:34" x14ac:dyDescent="0.2">
      <c r="P291">
        <f t="shared" si="48"/>
        <v>288</v>
      </c>
      <c r="Q291">
        <f>Regression!C289</f>
        <v>76400</v>
      </c>
      <c r="R291">
        <f>Regression!D289</f>
        <v>12</v>
      </c>
      <c r="S291">
        <f>Regression!E289</f>
        <v>0</v>
      </c>
      <c r="T291">
        <f>Regression!F289</f>
        <v>1</v>
      </c>
      <c r="U291">
        <f>Regression!G289</f>
        <v>0</v>
      </c>
      <c r="V291">
        <f>Regression!H289</f>
        <v>0</v>
      </c>
      <c r="W291">
        <f>Regression!I289</f>
        <v>1</v>
      </c>
      <c r="X291">
        <f>Regression!B289</f>
        <v>2216.4749999999999</v>
      </c>
      <c r="Y291">
        <v>1774.3813457337765</v>
      </c>
      <c r="Z291">
        <f t="shared" si="40"/>
        <v>442.09365426622344</v>
      </c>
      <c r="AA291">
        <v>1.2902737464957023E-2</v>
      </c>
      <c r="AB291">
        <f t="shared" si="41"/>
        <v>0.78625452012115271</v>
      </c>
      <c r="AC291">
        <f t="shared" si="42"/>
        <v>316275.82772284647</v>
      </c>
      <c r="AD291">
        <f t="shared" si="43"/>
        <v>0.79122737915727537</v>
      </c>
      <c r="AE291">
        <f t="shared" si="44"/>
        <v>0.4290004499693556</v>
      </c>
      <c r="AF291">
        <f t="shared" si="45"/>
        <v>1.0232889609136249E-3</v>
      </c>
      <c r="AG291">
        <f t="shared" si="46"/>
        <v>9.0461183123902389E-2</v>
      </c>
      <c r="AH291" t="str">
        <f t="shared" si="47"/>
        <v/>
      </c>
    </row>
    <row r="292" spans="16:34" x14ac:dyDescent="0.2">
      <c r="P292">
        <f t="shared" si="48"/>
        <v>289</v>
      </c>
      <c r="Q292">
        <f>Regression!C290</f>
        <v>20300</v>
      </c>
      <c r="R292">
        <f>Regression!D290</f>
        <v>12</v>
      </c>
      <c r="S292">
        <f>Regression!E290</f>
        <v>1</v>
      </c>
      <c r="T292">
        <f>Regression!F290</f>
        <v>1</v>
      </c>
      <c r="U292">
        <f>Regression!G290</f>
        <v>0</v>
      </c>
      <c r="V292">
        <f>Regression!H290</f>
        <v>1</v>
      </c>
      <c r="W292">
        <f>Regression!I290</f>
        <v>0</v>
      </c>
      <c r="X292">
        <f>Regression!B290</f>
        <v>304.464</v>
      </c>
      <c r="Y292">
        <v>356.38156565583159</v>
      </c>
      <c r="Z292">
        <f t="shared" si="40"/>
        <v>-51.917565655831595</v>
      </c>
      <c r="AA292">
        <v>4.3272419598284848E-3</v>
      </c>
      <c r="AB292">
        <f t="shared" si="41"/>
        <v>-9.233432843169187E-2</v>
      </c>
      <c r="AC292">
        <f t="shared" si="42"/>
        <v>316472.89574827248</v>
      </c>
      <c r="AD292">
        <f t="shared" si="43"/>
        <v>-9.2488502536721875E-2</v>
      </c>
      <c r="AE292">
        <f t="shared" si="44"/>
        <v>0.92632859994460015</v>
      </c>
      <c r="AF292">
        <f t="shared" si="45"/>
        <v>4.6517282172030703E-6</v>
      </c>
      <c r="AG292">
        <f t="shared" si="46"/>
        <v>-6.0972643619270923E-3</v>
      </c>
      <c r="AH292" t="str">
        <f t="shared" si="47"/>
        <v/>
      </c>
    </row>
    <row r="293" spans="16:34" x14ac:dyDescent="0.2">
      <c r="P293">
        <f t="shared" si="48"/>
        <v>290</v>
      </c>
      <c r="Q293">
        <f>Regression!C291</f>
        <v>11400</v>
      </c>
      <c r="R293">
        <f>Regression!D291</f>
        <v>6</v>
      </c>
      <c r="S293">
        <f>Regression!E291</f>
        <v>0</v>
      </c>
      <c r="T293">
        <f>Regression!F291</f>
        <v>1</v>
      </c>
      <c r="U293">
        <f>Regression!G291</f>
        <v>0</v>
      </c>
      <c r="V293">
        <f>Regression!H291</f>
        <v>2</v>
      </c>
      <c r="W293">
        <f>Regression!I291</f>
        <v>0</v>
      </c>
      <c r="X293">
        <f>Regression!B291</f>
        <v>186.006</v>
      </c>
      <c r="Y293">
        <v>-304.2785412635377</v>
      </c>
      <c r="Z293">
        <f t="shared" si="40"/>
        <v>490.28454126353768</v>
      </c>
      <c r="AA293">
        <v>5.7524067279968866E-3</v>
      </c>
      <c r="AB293">
        <f t="shared" si="41"/>
        <v>0.87196102679602328</v>
      </c>
      <c r="AC293">
        <f t="shared" si="42"/>
        <v>316231.66210460046</v>
      </c>
      <c r="AD293">
        <f t="shared" si="43"/>
        <v>0.87437604435848393</v>
      </c>
      <c r="AE293">
        <f t="shared" si="44"/>
        <v>0.38212513081482524</v>
      </c>
      <c r="AF293">
        <f t="shared" si="45"/>
        <v>5.5305032267335247E-4</v>
      </c>
      <c r="AG293">
        <f t="shared" si="46"/>
        <v>6.6508288062822954E-2</v>
      </c>
      <c r="AH293" t="str">
        <f t="shared" si="47"/>
        <v/>
      </c>
    </row>
    <row r="294" spans="16:34" x14ac:dyDescent="0.2">
      <c r="P294">
        <f t="shared" si="48"/>
        <v>291</v>
      </c>
      <c r="Q294">
        <f>Regression!C292</f>
        <v>17000</v>
      </c>
      <c r="R294">
        <f>Regression!D292</f>
        <v>18</v>
      </c>
      <c r="S294">
        <f>Regression!E292</f>
        <v>1</v>
      </c>
      <c r="T294">
        <f>Regression!F292</f>
        <v>1</v>
      </c>
      <c r="U294">
        <f>Regression!G292</f>
        <v>0</v>
      </c>
      <c r="V294">
        <f>Regression!H292</f>
        <v>0</v>
      </c>
      <c r="W294">
        <f>Regression!I292</f>
        <v>0</v>
      </c>
      <c r="X294">
        <f>Regression!B292</f>
        <v>658.83699999999999</v>
      </c>
      <c r="Y294">
        <v>788.33700577946183</v>
      </c>
      <c r="Z294">
        <f t="shared" si="40"/>
        <v>-129.50000577946184</v>
      </c>
      <c r="AA294">
        <v>6.4000018343447485E-3</v>
      </c>
      <c r="AB294">
        <f t="shared" si="41"/>
        <v>-0.2303131110732988</v>
      </c>
      <c r="AC294">
        <f t="shared" si="42"/>
        <v>316458.5959255044</v>
      </c>
      <c r="AD294">
        <f t="shared" si="43"/>
        <v>-0.23094339630426394</v>
      </c>
      <c r="AE294">
        <f t="shared" si="44"/>
        <v>0.81740639785973257</v>
      </c>
      <c r="AF294">
        <f t="shared" si="45"/>
        <v>4.2983746972113644E-5</v>
      </c>
      <c r="AG294">
        <f t="shared" si="46"/>
        <v>-1.8534881192384556E-2</v>
      </c>
      <c r="AH294" t="str">
        <f t="shared" si="47"/>
        <v/>
      </c>
    </row>
    <row r="295" spans="16:34" x14ac:dyDescent="0.2">
      <c r="P295">
        <f t="shared" si="48"/>
        <v>292</v>
      </c>
      <c r="Q295">
        <f>Regression!C293</f>
        <v>60000</v>
      </c>
      <c r="R295">
        <f>Regression!D293</f>
        <v>6</v>
      </c>
      <c r="S295">
        <f>Regression!E293</f>
        <v>2</v>
      </c>
      <c r="T295">
        <f>Regression!F293</f>
        <v>3</v>
      </c>
      <c r="U295">
        <f>Regression!G293</f>
        <v>1</v>
      </c>
      <c r="V295">
        <f>Regression!H293</f>
        <v>0</v>
      </c>
      <c r="W295">
        <f>Regression!I293</f>
        <v>1</v>
      </c>
      <c r="X295">
        <f>Regression!B293</f>
        <v>965.649</v>
      </c>
      <c r="Y295">
        <v>1017.3862653380497</v>
      </c>
      <c r="Z295">
        <f t="shared" si="40"/>
        <v>-51.737265338049724</v>
      </c>
      <c r="AA295">
        <v>9.5187784032135618E-3</v>
      </c>
      <c r="AB295">
        <f t="shared" si="41"/>
        <v>-9.2013668004953628E-2</v>
      </c>
      <c r="AC295">
        <f t="shared" si="42"/>
        <v>316472.90047005046</v>
      </c>
      <c r="AD295">
        <f t="shared" si="43"/>
        <v>-9.2408534490705629E-2</v>
      </c>
      <c r="AE295">
        <f t="shared" si="44"/>
        <v>0.92639211685064571</v>
      </c>
      <c r="AF295">
        <f t="shared" si="45"/>
        <v>1.0268415282710949E-5</v>
      </c>
      <c r="AG295">
        <f t="shared" si="46"/>
        <v>-9.0589855724488161E-3</v>
      </c>
      <c r="AH295" t="str">
        <f t="shared" si="47"/>
        <v/>
      </c>
    </row>
    <row r="296" spans="16:34" x14ac:dyDescent="0.2">
      <c r="P296">
        <f t="shared" si="48"/>
        <v>293</v>
      </c>
      <c r="Q296">
        <f>Regression!C294</f>
        <v>107400</v>
      </c>
      <c r="R296">
        <f>Regression!D294</f>
        <v>12</v>
      </c>
      <c r="S296">
        <f>Regression!E294</f>
        <v>3</v>
      </c>
      <c r="T296">
        <f>Regression!F294</f>
        <v>3</v>
      </c>
      <c r="U296">
        <f>Regression!G294</f>
        <v>1</v>
      </c>
      <c r="V296">
        <f>Regression!H294</f>
        <v>0</v>
      </c>
      <c r="W296">
        <f>Regression!I294</f>
        <v>1</v>
      </c>
      <c r="X296">
        <f>Regression!B294</f>
        <v>1484.8230000000001</v>
      </c>
      <c r="Y296">
        <v>2291.8716138181226</v>
      </c>
      <c r="Z296">
        <f t="shared" si="40"/>
        <v>-807.04861381812248</v>
      </c>
      <c r="AA296">
        <v>6.6970364419104787E-3</v>
      </c>
      <c r="AB296">
        <f t="shared" si="41"/>
        <v>-1.4353194497333672</v>
      </c>
      <c r="AC296">
        <f t="shared" si="42"/>
        <v>315813.95357883646</v>
      </c>
      <c r="AD296">
        <f t="shared" si="43"/>
        <v>-1.4409309610011305</v>
      </c>
      <c r="AE296">
        <f t="shared" si="44"/>
        <v>0.14991974650444947</v>
      </c>
      <c r="AF296">
        <f t="shared" si="45"/>
        <v>1.7479393226339881E-3</v>
      </c>
      <c r="AG296">
        <f t="shared" si="46"/>
        <v>-0.11831604354109403</v>
      </c>
      <c r="AH296" t="str">
        <f t="shared" si="47"/>
        <v/>
      </c>
    </row>
    <row r="297" spans="16:34" x14ac:dyDescent="0.2">
      <c r="P297">
        <f t="shared" si="48"/>
        <v>294</v>
      </c>
      <c r="Q297">
        <f>Regression!C295</f>
        <v>37300</v>
      </c>
      <c r="R297">
        <f>Regression!D295</f>
        <v>6</v>
      </c>
      <c r="S297">
        <f>Regression!E295</f>
        <v>2</v>
      </c>
      <c r="T297">
        <f>Regression!F295</f>
        <v>3</v>
      </c>
      <c r="U297">
        <f>Regression!G295</f>
        <v>0</v>
      </c>
      <c r="V297">
        <f>Regression!H295</f>
        <v>0</v>
      </c>
      <c r="W297">
        <f>Regression!I295</f>
        <v>0</v>
      </c>
      <c r="X297">
        <f>Regression!B295</f>
        <v>673.28399999999999</v>
      </c>
      <c r="Y297">
        <v>603.26094777338221</v>
      </c>
      <c r="Z297">
        <f t="shared" si="40"/>
        <v>70.023052226617779</v>
      </c>
      <c r="AA297">
        <v>8.6357530494929474E-3</v>
      </c>
      <c r="AB297">
        <f t="shared" si="41"/>
        <v>0.12453456591056102</v>
      </c>
      <c r="AC297">
        <f t="shared" si="42"/>
        <v>316470.63662450964</v>
      </c>
      <c r="AD297">
        <f t="shared" si="43"/>
        <v>0.12501372639940275</v>
      </c>
      <c r="AE297">
        <f t="shared" si="44"/>
        <v>0.9005380121378036</v>
      </c>
      <c r="AF297">
        <f t="shared" si="45"/>
        <v>1.703427074531859E-5</v>
      </c>
      <c r="AG297">
        <f t="shared" si="46"/>
        <v>1.1667859261162667E-2</v>
      </c>
      <c r="AH297" t="str">
        <f t="shared" si="47"/>
        <v/>
      </c>
    </row>
    <row r="298" spans="16:34" x14ac:dyDescent="0.2">
      <c r="P298">
        <f t="shared" si="48"/>
        <v>295</v>
      </c>
      <c r="Q298">
        <f>Regression!C296</f>
        <v>68900</v>
      </c>
      <c r="R298">
        <f>Regression!D296</f>
        <v>18</v>
      </c>
      <c r="S298">
        <f>Regression!E296</f>
        <v>0</v>
      </c>
      <c r="T298">
        <f>Regression!F296</f>
        <v>2</v>
      </c>
      <c r="U298">
        <f>Regression!G296</f>
        <v>1</v>
      </c>
      <c r="V298">
        <f>Regression!H296</f>
        <v>2</v>
      </c>
      <c r="W298">
        <f>Regression!I296</f>
        <v>0</v>
      </c>
      <c r="X298">
        <f>Regression!B296</f>
        <v>2783.8960000000002</v>
      </c>
      <c r="Y298">
        <v>1463.8062680475673</v>
      </c>
      <c r="Z298">
        <f t="shared" si="40"/>
        <v>1320.0897319524329</v>
      </c>
      <c r="AA298">
        <v>8.4968595348280385E-3</v>
      </c>
      <c r="AB298">
        <f t="shared" si="41"/>
        <v>2.3477525829585746</v>
      </c>
      <c r="AC298">
        <f t="shared" si="42"/>
        <v>314702.09495722264</v>
      </c>
      <c r="AD298">
        <f t="shared" si="43"/>
        <v>2.3632332528977256</v>
      </c>
      <c r="AE298">
        <f t="shared" si="44"/>
        <v>1.830832350146994E-2</v>
      </c>
      <c r="AF298">
        <f t="shared" si="45"/>
        <v>5.9550432173829226E-3</v>
      </c>
      <c r="AG298">
        <f t="shared" si="46"/>
        <v>0.21877050095680012</v>
      </c>
      <c r="AH298" t="str">
        <f t="shared" si="47"/>
        <v>*</v>
      </c>
    </row>
    <row r="299" spans="16:34" x14ac:dyDescent="0.2">
      <c r="P299">
        <f t="shared" si="48"/>
        <v>296</v>
      </c>
      <c r="Q299">
        <f>Regression!C297</f>
        <v>83000</v>
      </c>
      <c r="R299">
        <f>Regression!D297</f>
        <v>6</v>
      </c>
      <c r="S299">
        <f>Regression!E297</f>
        <v>2</v>
      </c>
      <c r="T299">
        <f>Regression!F297</f>
        <v>2</v>
      </c>
      <c r="U299">
        <f>Regression!G297</f>
        <v>1</v>
      </c>
      <c r="V299">
        <f>Regression!H297</f>
        <v>2</v>
      </c>
      <c r="W299">
        <f>Regression!I297</f>
        <v>1</v>
      </c>
      <c r="X299">
        <f>Regression!B297</f>
        <v>725.79</v>
      </c>
      <c r="Y299">
        <v>1090.3544702230176</v>
      </c>
      <c r="Z299">
        <f t="shared" si="40"/>
        <v>-364.56447022301768</v>
      </c>
      <c r="AA299">
        <v>6.5964857802323536E-3</v>
      </c>
      <c r="AB299">
        <f t="shared" si="41"/>
        <v>-0.64837045232911128</v>
      </c>
      <c r="AC299">
        <f t="shared" si="42"/>
        <v>316340.62264300144</v>
      </c>
      <c r="AD299">
        <f t="shared" si="43"/>
        <v>-0.6503303348845606</v>
      </c>
      <c r="AE299">
        <f t="shared" si="44"/>
        <v>0.51562944706016578</v>
      </c>
      <c r="AF299">
        <f t="shared" si="45"/>
        <v>3.5125109704734067E-4</v>
      </c>
      <c r="AG299">
        <f t="shared" si="46"/>
        <v>-5.2994095200617666E-2</v>
      </c>
      <c r="AH299" t="str">
        <f t="shared" si="47"/>
        <v/>
      </c>
    </row>
    <row r="300" spans="16:34" x14ac:dyDescent="0.2">
      <c r="P300">
        <f t="shared" si="48"/>
        <v>297</v>
      </c>
      <c r="Q300">
        <f>Regression!C298</f>
        <v>97400</v>
      </c>
      <c r="R300">
        <f>Regression!D298</f>
        <v>6</v>
      </c>
      <c r="S300">
        <f>Regression!E298</f>
        <v>3</v>
      </c>
      <c r="T300">
        <f>Regression!F298</f>
        <v>2</v>
      </c>
      <c r="U300">
        <f>Regression!G298</f>
        <v>1</v>
      </c>
      <c r="V300">
        <f>Regression!H298</f>
        <v>1</v>
      </c>
      <c r="W300">
        <f>Regression!I298</f>
        <v>1</v>
      </c>
      <c r="X300">
        <f>Regression!B298</f>
        <v>879.78899999999999</v>
      </c>
      <c r="Y300">
        <v>1576.6056059250161</v>
      </c>
      <c r="Z300">
        <f t="shared" si="40"/>
        <v>-696.81660592501612</v>
      </c>
      <c r="AA300">
        <v>7.6637827077107963E-3</v>
      </c>
      <c r="AB300">
        <f t="shared" si="41"/>
        <v>-1.2392740787319696</v>
      </c>
      <c r="AC300">
        <f t="shared" si="42"/>
        <v>315981.88046237297</v>
      </c>
      <c r="AD300">
        <f t="shared" si="43"/>
        <v>-1.2443942083259167</v>
      </c>
      <c r="AE300">
        <f t="shared" si="44"/>
        <v>0.21364844106007347</v>
      </c>
      <c r="AF300">
        <f t="shared" si="45"/>
        <v>1.4940675840637103E-3</v>
      </c>
      <c r="AG300">
        <f t="shared" si="46"/>
        <v>-0.10935789736439024</v>
      </c>
      <c r="AH300" t="str">
        <f t="shared" si="47"/>
        <v/>
      </c>
    </row>
    <row r="301" spans="16:34" x14ac:dyDescent="0.2">
      <c r="P301">
        <f t="shared" si="48"/>
        <v>298</v>
      </c>
      <c r="Q301">
        <f>Regression!C299</f>
        <v>92400</v>
      </c>
      <c r="R301">
        <f>Regression!D299</f>
        <v>6</v>
      </c>
      <c r="S301">
        <f>Regression!E299</f>
        <v>0</v>
      </c>
      <c r="T301">
        <f>Regression!F299</f>
        <v>2</v>
      </c>
      <c r="U301">
        <f>Regression!G299</f>
        <v>0</v>
      </c>
      <c r="V301">
        <f>Regression!H299</f>
        <v>1</v>
      </c>
      <c r="W301">
        <f>Regression!I299</f>
        <v>1</v>
      </c>
      <c r="X301">
        <f>Regression!B299</f>
        <v>2190.5590000000002</v>
      </c>
      <c r="Y301">
        <v>1612.8906987781434</v>
      </c>
      <c r="Z301">
        <f t="shared" si="40"/>
        <v>577.66830122185684</v>
      </c>
      <c r="AA301">
        <v>9.8945621400315549E-3</v>
      </c>
      <c r="AB301">
        <f t="shared" si="41"/>
        <v>1.0273712562562189</v>
      </c>
      <c r="AC301">
        <f t="shared" si="42"/>
        <v>316135.53113003267</v>
      </c>
      <c r="AD301">
        <f t="shared" si="43"/>
        <v>1.0325263866903112</v>
      </c>
      <c r="AE301">
        <f t="shared" si="44"/>
        <v>0.30207724972716743</v>
      </c>
      <c r="AF301">
        <f t="shared" si="45"/>
        <v>1.3316758491645768E-3</v>
      </c>
      <c r="AG301">
        <f t="shared" si="46"/>
        <v>0.10321878112916581</v>
      </c>
      <c r="AH301" t="str">
        <f t="shared" si="47"/>
        <v/>
      </c>
    </row>
    <row r="302" spans="16:34" x14ac:dyDescent="0.2">
      <c r="P302">
        <f t="shared" si="48"/>
        <v>299</v>
      </c>
      <c r="Q302">
        <f>Regression!C300</f>
        <v>44800</v>
      </c>
      <c r="R302">
        <f>Regression!D300</f>
        <v>6</v>
      </c>
      <c r="S302">
        <f>Regression!E300</f>
        <v>2</v>
      </c>
      <c r="T302">
        <f>Regression!F300</f>
        <v>2</v>
      </c>
      <c r="U302">
        <f>Regression!G300</f>
        <v>0</v>
      </c>
      <c r="V302">
        <f>Regression!H300</f>
        <v>1</v>
      </c>
      <c r="W302">
        <f>Regression!I300</f>
        <v>0</v>
      </c>
      <c r="X302">
        <f>Regression!B300</f>
        <v>666.46400000000006</v>
      </c>
      <c r="Y302">
        <v>554.82527082099182</v>
      </c>
      <c r="Z302">
        <f t="shared" si="40"/>
        <v>111.63872917900824</v>
      </c>
      <c r="AA302">
        <v>5.7291899028699047E-3</v>
      </c>
      <c r="AB302">
        <f t="shared" si="41"/>
        <v>0.19854719603081777</v>
      </c>
      <c r="AC302">
        <f t="shared" si="42"/>
        <v>316462.97862086375</v>
      </c>
      <c r="AD302">
        <f t="shared" si="43"/>
        <v>0.19902199881872093</v>
      </c>
      <c r="AE302">
        <f t="shared" si="44"/>
        <v>0.84228631953778599</v>
      </c>
      <c r="AF302">
        <f t="shared" si="45"/>
        <v>2.8557577763875155E-5</v>
      </c>
      <c r="AG302">
        <f t="shared" si="46"/>
        <v>1.510759548412648E-2</v>
      </c>
      <c r="AH302" t="str">
        <f t="shared" si="47"/>
        <v/>
      </c>
    </row>
    <row r="303" spans="16:34" x14ac:dyDescent="0.2">
      <c r="P303">
        <f t="shared" si="48"/>
        <v>300</v>
      </c>
      <c r="Q303">
        <f>Regression!C301</f>
        <v>50500</v>
      </c>
      <c r="R303">
        <f>Regression!D301</f>
        <v>12</v>
      </c>
      <c r="S303">
        <f>Regression!E301</f>
        <v>2</v>
      </c>
      <c r="T303">
        <f>Regression!F301</f>
        <v>3</v>
      </c>
      <c r="U303">
        <f>Regression!G301</f>
        <v>0</v>
      </c>
      <c r="V303">
        <f>Regression!H301</f>
        <v>0</v>
      </c>
      <c r="W303">
        <f>Regression!I301</f>
        <v>1</v>
      </c>
      <c r="X303">
        <f>Regression!B301</f>
        <v>642.04200000000003</v>
      </c>
      <c r="Y303">
        <v>1152.011703441369</v>
      </c>
      <c r="Z303">
        <f t="shared" si="40"/>
        <v>-509.96970344136901</v>
      </c>
      <c r="AA303">
        <v>7.3916909899915222E-3</v>
      </c>
      <c r="AB303">
        <f t="shared" si="41"/>
        <v>-0.90697068502630729</v>
      </c>
      <c r="AC303">
        <f t="shared" si="42"/>
        <v>316211.24225083034</v>
      </c>
      <c r="AD303">
        <f t="shared" si="43"/>
        <v>-0.91026274780819239</v>
      </c>
      <c r="AE303">
        <f t="shared" si="44"/>
        <v>0.36290507689375895</v>
      </c>
      <c r="AF303">
        <f t="shared" si="45"/>
        <v>7.7140864830087079E-4</v>
      </c>
      <c r="AG303">
        <f t="shared" si="46"/>
        <v>-7.855063822400786E-2</v>
      </c>
      <c r="AH303" t="str">
        <f t="shared" si="47"/>
        <v/>
      </c>
    </row>
    <row r="304" spans="16:34" x14ac:dyDescent="0.2">
      <c r="P304">
        <f t="shared" si="48"/>
        <v>301</v>
      </c>
      <c r="Q304">
        <f>Regression!C302</f>
        <v>65400</v>
      </c>
      <c r="R304">
        <f>Regression!D302</f>
        <v>6</v>
      </c>
      <c r="S304">
        <f>Regression!E302</f>
        <v>0</v>
      </c>
      <c r="T304">
        <f>Regression!F302</f>
        <v>2</v>
      </c>
      <c r="U304">
        <f>Regression!G302</f>
        <v>1</v>
      </c>
      <c r="V304">
        <f>Regression!H302</f>
        <v>3</v>
      </c>
      <c r="W304">
        <f>Regression!I302</f>
        <v>1</v>
      </c>
      <c r="X304">
        <f>Regression!B302</f>
        <v>835.85299999999995</v>
      </c>
      <c r="Y304">
        <v>568.08528674745799</v>
      </c>
      <c r="Z304">
        <f t="shared" si="40"/>
        <v>267.76771325254197</v>
      </c>
      <c r="AA304">
        <v>1.1083348545131093E-2</v>
      </c>
      <c r="AB304">
        <f t="shared" si="41"/>
        <v>0.47621940024620901</v>
      </c>
      <c r="AC304">
        <f t="shared" si="42"/>
        <v>316402.4659020924</v>
      </c>
      <c r="AD304">
        <f t="shared" si="43"/>
        <v>0.47869449721798069</v>
      </c>
      <c r="AE304">
        <f t="shared" si="44"/>
        <v>0.63226146973738917</v>
      </c>
      <c r="AF304">
        <f t="shared" si="45"/>
        <v>3.2127415662068027E-4</v>
      </c>
      <c r="AG304">
        <f t="shared" si="46"/>
        <v>5.0677372048260269E-2</v>
      </c>
      <c r="AH304" t="str">
        <f t="shared" si="47"/>
        <v/>
      </c>
    </row>
    <row r="305" spans="16:34" x14ac:dyDescent="0.2">
      <c r="P305">
        <f t="shared" si="48"/>
        <v>302</v>
      </c>
      <c r="Q305">
        <f>Regression!C303</f>
        <v>83100</v>
      </c>
      <c r="R305">
        <f>Regression!D303</f>
        <v>12</v>
      </c>
      <c r="S305">
        <f>Regression!E303</f>
        <v>0</v>
      </c>
      <c r="T305">
        <f>Regression!F303</f>
        <v>2</v>
      </c>
      <c r="U305">
        <f>Regression!G303</f>
        <v>0</v>
      </c>
      <c r="V305">
        <f>Regression!H303</f>
        <v>1</v>
      </c>
      <c r="W305">
        <f>Regression!I303</f>
        <v>1</v>
      </c>
      <c r="X305">
        <f>Regression!B303</f>
        <v>2765.5889999999999</v>
      </c>
      <c r="Y305">
        <v>1705.9430975194828</v>
      </c>
      <c r="Z305">
        <f t="shared" si="40"/>
        <v>1059.6459024805172</v>
      </c>
      <c r="AA305">
        <v>7.1634927125201267E-3</v>
      </c>
      <c r="AB305">
        <f t="shared" si="41"/>
        <v>1.8845585601901698</v>
      </c>
      <c r="AC305">
        <f t="shared" si="42"/>
        <v>315334.40548614663</v>
      </c>
      <c r="AD305">
        <f t="shared" si="43"/>
        <v>1.8938091690754917</v>
      </c>
      <c r="AE305">
        <f t="shared" si="44"/>
        <v>5.8541077187500602E-2</v>
      </c>
      <c r="AF305">
        <f t="shared" si="45"/>
        <v>3.2262545830648776E-3</v>
      </c>
      <c r="AG305">
        <f t="shared" si="46"/>
        <v>0.16086433114648635</v>
      </c>
      <c r="AH305" t="str">
        <f t="shared" si="47"/>
        <v/>
      </c>
    </row>
    <row r="306" spans="16:34" x14ac:dyDescent="0.2">
      <c r="P306">
        <f t="shared" si="48"/>
        <v>303</v>
      </c>
      <c r="Q306">
        <f>Regression!C304</f>
        <v>117500</v>
      </c>
      <c r="R306">
        <f>Regression!D304</f>
        <v>12</v>
      </c>
      <c r="S306">
        <f>Regression!E304</f>
        <v>2</v>
      </c>
      <c r="T306">
        <f>Regression!F304</f>
        <v>2</v>
      </c>
      <c r="U306">
        <f>Regression!G304</f>
        <v>1</v>
      </c>
      <c r="V306">
        <f>Regression!H304</f>
        <v>2</v>
      </c>
      <c r="W306">
        <f>Regression!I304</f>
        <v>1</v>
      </c>
      <c r="X306">
        <f>Regression!B304</f>
        <v>926.87300000000005</v>
      </c>
      <c r="Y306">
        <v>2121.148414872293</v>
      </c>
      <c r="Z306">
        <f t="shared" si="40"/>
        <v>-1194.2754148722929</v>
      </c>
      <c r="AA306">
        <v>7.0091469053107248E-3</v>
      </c>
      <c r="AB306">
        <f t="shared" si="41"/>
        <v>-2.1239943938382071</v>
      </c>
      <c r="AC306">
        <f t="shared" si="42"/>
        <v>315026.22139230272</v>
      </c>
      <c r="AD306">
        <f t="shared" si="43"/>
        <v>-2.1352981119614842</v>
      </c>
      <c r="AE306">
        <f t="shared" si="44"/>
        <v>3.2981094352509621E-2</v>
      </c>
      <c r="AF306">
        <f t="shared" si="45"/>
        <v>4.0085879043716749E-3</v>
      </c>
      <c r="AG306">
        <f t="shared" si="46"/>
        <v>-0.17939836195788017</v>
      </c>
      <c r="AH306" t="str">
        <f t="shared" si="47"/>
        <v>*</v>
      </c>
    </row>
    <row r="307" spans="16:34" x14ac:dyDescent="0.2">
      <c r="P307">
        <f t="shared" si="48"/>
        <v>304</v>
      </c>
      <c r="Q307">
        <f>Regression!C305</f>
        <v>43300</v>
      </c>
      <c r="R307">
        <f>Regression!D305</f>
        <v>24</v>
      </c>
      <c r="S307">
        <f>Regression!E305</f>
        <v>1</v>
      </c>
      <c r="T307">
        <f>Regression!F305</f>
        <v>2</v>
      </c>
      <c r="U307">
        <f>Regression!G305</f>
        <v>0</v>
      </c>
      <c r="V307">
        <f>Regression!H305</f>
        <v>3</v>
      </c>
      <c r="W307">
        <f>Regression!I305</f>
        <v>0</v>
      </c>
      <c r="X307">
        <f>Regression!B305</f>
        <v>325.73899999999998</v>
      </c>
      <c r="Y307">
        <v>1010.7987088760483</v>
      </c>
      <c r="Z307">
        <f t="shared" si="40"/>
        <v>-685.05970887604826</v>
      </c>
      <c r="AA307">
        <v>1.0457988114224536E-2</v>
      </c>
      <c r="AB307">
        <f t="shared" si="41"/>
        <v>-1.218364677843389</v>
      </c>
      <c r="AC307">
        <f t="shared" si="42"/>
        <v>315997.05363735469</v>
      </c>
      <c r="AD307">
        <f t="shared" si="43"/>
        <v>-1.2250950648978944</v>
      </c>
      <c r="AE307">
        <f t="shared" si="44"/>
        <v>0.22083020973317469</v>
      </c>
      <c r="AF307">
        <f t="shared" si="45"/>
        <v>1.981729077320353E-3</v>
      </c>
      <c r="AG307">
        <f t="shared" si="46"/>
        <v>-0.1259437857640992</v>
      </c>
      <c r="AH307" t="str">
        <f t="shared" si="47"/>
        <v/>
      </c>
    </row>
    <row r="308" spans="16:34" x14ac:dyDescent="0.2">
      <c r="P308">
        <f t="shared" si="48"/>
        <v>305</v>
      </c>
      <c r="Q308">
        <f>Regression!C306</f>
        <v>103900</v>
      </c>
      <c r="R308">
        <f>Regression!D306</f>
        <v>24</v>
      </c>
      <c r="S308">
        <f>Regression!E306</f>
        <v>3</v>
      </c>
      <c r="T308">
        <f>Regression!F306</f>
        <v>2</v>
      </c>
      <c r="U308">
        <f>Regression!G306</f>
        <v>1</v>
      </c>
      <c r="V308">
        <f>Regression!H306</f>
        <v>1</v>
      </c>
      <c r="W308">
        <f>Regression!I306</f>
        <v>1</v>
      </c>
      <c r="X308">
        <f>Regression!B306</f>
        <v>2665.848</v>
      </c>
      <c r="Y308">
        <v>2592.2538793004728</v>
      </c>
      <c r="Z308">
        <f t="shared" si="40"/>
        <v>73.594120699527139</v>
      </c>
      <c r="AA308">
        <v>5.8448567965144532E-3</v>
      </c>
      <c r="AB308">
        <f t="shared" si="41"/>
        <v>0.1308856381356247</v>
      </c>
      <c r="AC308">
        <f t="shared" si="42"/>
        <v>316470.13006824761</v>
      </c>
      <c r="AD308">
        <f t="shared" si="43"/>
        <v>0.13120478566729657</v>
      </c>
      <c r="AE308">
        <f t="shared" si="44"/>
        <v>0.89563991367140217</v>
      </c>
      <c r="AF308">
        <f t="shared" si="45"/>
        <v>1.2663668993242197E-5</v>
      </c>
      <c r="AG308">
        <f t="shared" si="46"/>
        <v>1.0060267573844973E-2</v>
      </c>
      <c r="AH308" t="str">
        <f t="shared" si="47"/>
        <v/>
      </c>
    </row>
    <row r="309" spans="16:34" x14ac:dyDescent="0.2">
      <c r="P309">
        <f t="shared" si="48"/>
        <v>306</v>
      </c>
      <c r="Q309">
        <f>Regression!C307</f>
        <v>41700</v>
      </c>
      <c r="R309">
        <f>Regression!D307</f>
        <v>6</v>
      </c>
      <c r="S309">
        <f>Regression!E307</f>
        <v>0</v>
      </c>
      <c r="T309">
        <f>Regression!F307</f>
        <v>1</v>
      </c>
      <c r="U309">
        <f>Regression!G307</f>
        <v>0</v>
      </c>
      <c r="V309">
        <f>Regression!H307</f>
        <v>1</v>
      </c>
      <c r="W309">
        <f>Regression!I307</f>
        <v>1</v>
      </c>
      <c r="X309">
        <f>Regression!B307</f>
        <v>520.71400000000006</v>
      </c>
      <c r="Y309">
        <v>528.86018084983675</v>
      </c>
      <c r="Z309">
        <f t="shared" si="40"/>
        <v>-8.1461808498366963</v>
      </c>
      <c r="AA309">
        <v>8.9917588009303176E-3</v>
      </c>
      <c r="AB309">
        <f t="shared" si="41"/>
        <v>-1.4487815993512268E-2</v>
      </c>
      <c r="AC309">
        <f t="shared" si="42"/>
        <v>316475.55991147796</v>
      </c>
      <c r="AD309">
        <f t="shared" si="43"/>
        <v>-1.4546058369630011E-2</v>
      </c>
      <c r="AE309">
        <f t="shared" si="44"/>
        <v>0.98839725873583062</v>
      </c>
      <c r="AF309">
        <f t="shared" si="45"/>
        <v>2.4021823542386282E-7</v>
      </c>
      <c r="AG309">
        <f t="shared" si="46"/>
        <v>-1.3855717409986487E-3</v>
      </c>
      <c r="AH309" t="str">
        <f t="shared" si="47"/>
        <v/>
      </c>
    </row>
    <row r="310" spans="16:34" x14ac:dyDescent="0.2">
      <c r="P310">
        <f t="shared" si="48"/>
        <v>307</v>
      </c>
      <c r="Q310">
        <f>Regression!C308</f>
        <v>44800</v>
      </c>
      <c r="R310">
        <f>Regression!D308</f>
        <v>24</v>
      </c>
      <c r="S310">
        <f>Regression!E308</f>
        <v>2</v>
      </c>
      <c r="T310">
        <f>Regression!F308</f>
        <v>3</v>
      </c>
      <c r="U310">
        <f>Regression!G308</f>
        <v>1</v>
      </c>
      <c r="V310">
        <f>Regression!H308</f>
        <v>0</v>
      </c>
      <c r="W310">
        <f>Regression!I308</f>
        <v>0</v>
      </c>
      <c r="X310">
        <f>Regression!B308</f>
        <v>1416.675</v>
      </c>
      <c r="Y310">
        <v>1594.4638812554965</v>
      </c>
      <c r="Z310">
        <f t="shared" si="40"/>
        <v>-177.78888125549656</v>
      </c>
      <c r="AA310">
        <v>8.9980534203739533E-3</v>
      </c>
      <c r="AB310">
        <f t="shared" si="41"/>
        <v>-0.31619388825300537</v>
      </c>
      <c r="AC310">
        <f t="shared" si="42"/>
        <v>316443.44192477455</v>
      </c>
      <c r="AD310">
        <f t="shared" si="43"/>
        <v>-0.31748213598468861</v>
      </c>
      <c r="AE310">
        <f t="shared" si="44"/>
        <v>0.75094460324872969</v>
      </c>
      <c r="AF310">
        <f t="shared" si="45"/>
        <v>1.1450290560657532E-4</v>
      </c>
      <c r="AG310">
        <f t="shared" si="46"/>
        <v>-3.0252155450506565E-2</v>
      </c>
      <c r="AH310" t="str">
        <f t="shared" si="47"/>
        <v/>
      </c>
    </row>
    <row r="311" spans="16:34" x14ac:dyDescent="0.2">
      <c r="P311">
        <f t="shared" si="48"/>
        <v>308</v>
      </c>
      <c r="Q311">
        <f>Regression!C309</f>
        <v>45000</v>
      </c>
      <c r="R311">
        <f>Regression!D309</f>
        <v>18</v>
      </c>
      <c r="S311">
        <f>Regression!E309</f>
        <v>0</v>
      </c>
      <c r="T311">
        <f>Regression!F309</f>
        <v>2</v>
      </c>
      <c r="U311">
        <f>Regression!G309</f>
        <v>1</v>
      </c>
      <c r="V311">
        <f>Regression!H309</f>
        <v>1</v>
      </c>
      <c r="W311">
        <f>Regression!I309</f>
        <v>0</v>
      </c>
      <c r="X311">
        <f>Regression!B309</f>
        <v>901.55100000000004</v>
      </c>
      <c r="Y311">
        <v>1162.5615417895096</v>
      </c>
      <c r="Z311">
        <f t="shared" si="40"/>
        <v>-261.0105417895096</v>
      </c>
      <c r="AA311">
        <v>5.7489848828118023E-3</v>
      </c>
      <c r="AB311">
        <f t="shared" si="41"/>
        <v>-0.46420190903190733</v>
      </c>
      <c r="AC311">
        <f t="shared" si="42"/>
        <v>316406.48477177508</v>
      </c>
      <c r="AD311">
        <f t="shared" si="43"/>
        <v>-0.46535816544396186</v>
      </c>
      <c r="AE311">
        <f t="shared" si="44"/>
        <v>0.64177712805054266</v>
      </c>
      <c r="AF311">
        <f t="shared" si="45"/>
        <v>1.5664730870754937E-4</v>
      </c>
      <c r="AG311">
        <f t="shared" si="46"/>
        <v>-3.538627925639775E-2</v>
      </c>
      <c r="AH311" t="str">
        <f t="shared" si="47"/>
        <v/>
      </c>
    </row>
    <row r="312" spans="16:34" x14ac:dyDescent="0.2">
      <c r="P312">
        <f t="shared" si="48"/>
        <v>309</v>
      </c>
      <c r="Q312">
        <f>Regression!C310</f>
        <v>43700</v>
      </c>
      <c r="R312">
        <f>Regression!D310</f>
        <v>12</v>
      </c>
      <c r="S312">
        <f>Regression!E310</f>
        <v>2</v>
      </c>
      <c r="T312">
        <f>Regression!F310</f>
        <v>2</v>
      </c>
      <c r="U312">
        <f>Regression!G310</f>
        <v>0</v>
      </c>
      <c r="V312">
        <f>Regression!H310</f>
        <v>0</v>
      </c>
      <c r="W312">
        <f>Regression!I310</f>
        <v>0</v>
      </c>
      <c r="X312">
        <f>Regression!B310</f>
        <v>950.10299999999995</v>
      </c>
      <c r="Y312">
        <v>1033.8818844833768</v>
      </c>
      <c r="Z312">
        <f t="shared" si="40"/>
        <v>-83.778884483376828</v>
      </c>
      <c r="AA312">
        <v>4.7956097330377808E-3</v>
      </c>
      <c r="AB312">
        <f t="shared" si="41"/>
        <v>-0.14899903217361246</v>
      </c>
      <c r="AC312">
        <f t="shared" si="42"/>
        <v>316468.51070741809</v>
      </c>
      <c r="AD312">
        <f t="shared" si="43"/>
        <v>-0.14928397143426175</v>
      </c>
      <c r="AE312">
        <f t="shared" si="44"/>
        <v>0.88135990551774523</v>
      </c>
      <c r="AF312">
        <f t="shared" si="45"/>
        <v>1.3436809946956128E-5</v>
      </c>
      <c r="AG312">
        <f t="shared" si="46"/>
        <v>-1.0362843871956759E-2</v>
      </c>
      <c r="AH312" t="str">
        <f t="shared" si="47"/>
        <v/>
      </c>
    </row>
    <row r="313" spans="16:34" x14ac:dyDescent="0.2">
      <c r="P313">
        <f t="shared" si="48"/>
        <v>310</v>
      </c>
      <c r="Q313">
        <f>Regression!C311</f>
        <v>23600</v>
      </c>
      <c r="R313">
        <f>Regression!D311</f>
        <v>6</v>
      </c>
      <c r="S313">
        <f>Regression!E311</f>
        <v>1</v>
      </c>
      <c r="T313">
        <f>Regression!F311</f>
        <v>3</v>
      </c>
      <c r="U313">
        <f>Regression!G311</f>
        <v>0</v>
      </c>
      <c r="V313">
        <f>Regression!H311</f>
        <v>1</v>
      </c>
      <c r="W313">
        <f>Regression!I311</f>
        <v>1</v>
      </c>
      <c r="X313">
        <f>Regression!B311</f>
        <v>160.83600000000001</v>
      </c>
      <c r="Y313">
        <v>105.97835847764253</v>
      </c>
      <c r="Z313">
        <f t="shared" si="40"/>
        <v>54.857641522357483</v>
      </c>
      <c r="AA313">
        <v>1.4422301665793193E-2</v>
      </c>
      <c r="AB313">
        <f t="shared" si="41"/>
        <v>9.7563193214634553E-2</v>
      </c>
      <c r="AC313">
        <f t="shared" si="42"/>
        <v>316472.54635397391</v>
      </c>
      <c r="AD313">
        <f t="shared" si="43"/>
        <v>9.8225370952043187E-2</v>
      </c>
      <c r="AE313">
        <f t="shared" si="44"/>
        <v>0.92177317997872477</v>
      </c>
      <c r="AF313">
        <f t="shared" si="45"/>
        <v>1.7665863291267449E-5</v>
      </c>
      <c r="AG313">
        <f t="shared" si="46"/>
        <v>1.1882163701980895E-2</v>
      </c>
      <c r="AH313" t="str">
        <f t="shared" si="47"/>
        <v/>
      </c>
    </row>
    <row r="314" spans="16:34" x14ac:dyDescent="0.2">
      <c r="P314">
        <f t="shared" si="48"/>
        <v>311</v>
      </c>
      <c r="Q314">
        <f>Regression!C312</f>
        <v>20400</v>
      </c>
      <c r="R314">
        <f>Regression!D312</f>
        <v>18</v>
      </c>
      <c r="S314">
        <f>Regression!E312</f>
        <v>2</v>
      </c>
      <c r="T314">
        <f>Regression!F312</f>
        <v>1</v>
      </c>
      <c r="U314">
        <f>Regression!G312</f>
        <v>1</v>
      </c>
      <c r="V314">
        <f>Regression!H312</f>
        <v>0</v>
      </c>
      <c r="W314">
        <f>Regression!I312</f>
        <v>0</v>
      </c>
      <c r="X314">
        <f>Regression!B312</f>
        <v>867.24199999999996</v>
      </c>
      <c r="Y314">
        <v>782.78201419104244</v>
      </c>
      <c r="Z314">
        <f t="shared" si="40"/>
        <v>84.459985808957526</v>
      </c>
      <c r="AA314">
        <v>7.3040343314908513E-3</v>
      </c>
      <c r="AB314">
        <f t="shared" si="41"/>
        <v>0.15021035694774246</v>
      </c>
      <c r="AC314">
        <f t="shared" si="42"/>
        <v>316468.37624503492</v>
      </c>
      <c r="AD314">
        <f t="shared" si="43"/>
        <v>0.15068766951959245</v>
      </c>
      <c r="AE314">
        <f t="shared" si="44"/>
        <v>0.8802527349638789</v>
      </c>
      <c r="AF314">
        <f t="shared" si="45"/>
        <v>2.0904513329532823E-5</v>
      </c>
      <c r="AG314">
        <f t="shared" si="46"/>
        <v>1.2925608297790669E-2</v>
      </c>
      <c r="AH314" t="str">
        <f t="shared" si="47"/>
        <v/>
      </c>
    </row>
    <row r="315" spans="16:34" x14ac:dyDescent="0.2">
      <c r="P315">
        <f t="shared" si="48"/>
        <v>312</v>
      </c>
      <c r="Q315">
        <f>Regression!C313</f>
        <v>123000</v>
      </c>
      <c r="R315">
        <f>Regression!D313</f>
        <v>24</v>
      </c>
      <c r="S315">
        <f>Regression!E313</f>
        <v>3</v>
      </c>
      <c r="T315">
        <f>Regression!F313</f>
        <v>3</v>
      </c>
      <c r="U315">
        <f>Regression!G313</f>
        <v>1</v>
      </c>
      <c r="V315">
        <f>Regression!H313</f>
        <v>0</v>
      </c>
      <c r="W315">
        <f>Regression!I313</f>
        <v>1</v>
      </c>
      <c r="X315">
        <f>Regression!B313</f>
        <v>3670.8690000000001</v>
      </c>
      <c r="Y315">
        <v>3210.1855635850798</v>
      </c>
      <c r="Z315">
        <f t="shared" si="40"/>
        <v>460.68343641492038</v>
      </c>
      <c r="AA315">
        <v>8.3953792221278557E-3</v>
      </c>
      <c r="AB315">
        <f t="shared" si="41"/>
        <v>0.81931606737801221</v>
      </c>
      <c r="AC315">
        <f t="shared" si="42"/>
        <v>316259.65769539337</v>
      </c>
      <c r="AD315">
        <f t="shared" si="43"/>
        <v>0.82264304160782731</v>
      </c>
      <c r="AE315">
        <f t="shared" si="44"/>
        <v>0.4109087111649018</v>
      </c>
      <c r="AF315">
        <f t="shared" si="45"/>
        <v>7.1643400472021809E-4</v>
      </c>
      <c r="AG315">
        <f t="shared" si="46"/>
        <v>7.5694150035696517E-2</v>
      </c>
      <c r="AH315" t="str">
        <f t="shared" si="47"/>
        <v/>
      </c>
    </row>
    <row r="316" spans="16:34" x14ac:dyDescent="0.2">
      <c r="P316">
        <f t="shared" si="48"/>
        <v>313</v>
      </c>
      <c r="Q316">
        <f>Regression!C314</f>
        <v>44600</v>
      </c>
      <c r="R316">
        <f>Regression!D314</f>
        <v>18</v>
      </c>
      <c r="S316">
        <f>Regression!E314</f>
        <v>2</v>
      </c>
      <c r="T316">
        <f>Regression!F314</f>
        <v>2</v>
      </c>
      <c r="U316">
        <f>Regression!G314</f>
        <v>0</v>
      </c>
      <c r="V316">
        <f>Regression!H314</f>
        <v>0</v>
      </c>
      <c r="W316">
        <f>Regression!I314</f>
        <v>0</v>
      </c>
      <c r="X316">
        <f>Regression!B314</f>
        <v>965.72400000000005</v>
      </c>
      <c r="Y316">
        <v>1345.3124514498518</v>
      </c>
      <c r="Z316">
        <f t="shared" si="40"/>
        <v>-379.58845144985173</v>
      </c>
      <c r="AA316">
        <v>4.7946646412643928E-3</v>
      </c>
      <c r="AB316">
        <f t="shared" si="41"/>
        <v>-0.67509029559268408</v>
      </c>
      <c r="AC316">
        <f t="shared" si="42"/>
        <v>316329.53104247281</v>
      </c>
      <c r="AD316">
        <f t="shared" si="43"/>
        <v>-0.67652955569670226</v>
      </c>
      <c r="AE316">
        <f t="shared" si="44"/>
        <v>0.49886219539341292</v>
      </c>
      <c r="AF316">
        <f t="shared" si="45"/>
        <v>2.7578242625287346E-4</v>
      </c>
      <c r="AG316">
        <f t="shared" si="46"/>
        <v>-4.6957994947178651E-2</v>
      </c>
      <c r="AH316" t="str">
        <f t="shared" si="47"/>
        <v/>
      </c>
    </row>
    <row r="317" spans="16:34" x14ac:dyDescent="0.2">
      <c r="P317">
        <f t="shared" si="48"/>
        <v>314</v>
      </c>
      <c r="Q317">
        <f>Regression!C315</f>
        <v>55500</v>
      </c>
      <c r="R317">
        <f>Regression!D315</f>
        <v>12</v>
      </c>
      <c r="S317">
        <f>Regression!E315</f>
        <v>1</v>
      </c>
      <c r="T317">
        <f>Regression!F315</f>
        <v>1</v>
      </c>
      <c r="U317">
        <f>Regression!G315</f>
        <v>1</v>
      </c>
      <c r="V317">
        <f>Regression!H315</f>
        <v>3</v>
      </c>
      <c r="W317">
        <f>Regression!I315</f>
        <v>1</v>
      </c>
      <c r="X317">
        <f>Regression!B315</f>
        <v>216.107</v>
      </c>
      <c r="Y317">
        <v>617.23659668295932</v>
      </c>
      <c r="Z317">
        <f t="shared" si="40"/>
        <v>-401.12959668295935</v>
      </c>
      <c r="AA317">
        <v>9.5081642700160021E-3</v>
      </c>
      <c r="AB317">
        <f t="shared" si="41"/>
        <v>-0.71340078171858967</v>
      </c>
      <c r="AC317">
        <f t="shared" si="42"/>
        <v>316311.70260777115</v>
      </c>
      <c r="AD317">
        <f t="shared" si="43"/>
        <v>-0.71664095998619004</v>
      </c>
      <c r="AE317">
        <f t="shared" si="44"/>
        <v>0.47376434574566928</v>
      </c>
      <c r="AF317">
        <f t="shared" si="45"/>
        <v>6.1655532188750501E-4</v>
      </c>
      <c r="AG317">
        <f t="shared" si="46"/>
        <v>-7.0214129341395939E-2</v>
      </c>
      <c r="AH317" t="str">
        <f t="shared" si="47"/>
        <v/>
      </c>
    </row>
    <row r="318" spans="16:34" x14ac:dyDescent="0.2">
      <c r="P318">
        <f t="shared" si="48"/>
        <v>315</v>
      </c>
      <c r="Q318">
        <f>Regression!C316</f>
        <v>56200</v>
      </c>
      <c r="R318">
        <f>Regression!D316</f>
        <v>18</v>
      </c>
      <c r="S318">
        <f>Regression!E316</f>
        <v>3</v>
      </c>
      <c r="T318">
        <f>Regression!F316</f>
        <v>2</v>
      </c>
      <c r="U318">
        <f>Regression!G316</f>
        <v>0</v>
      </c>
      <c r="V318">
        <f>Regression!H316</f>
        <v>0</v>
      </c>
      <c r="W318">
        <f>Regression!I316</f>
        <v>0</v>
      </c>
      <c r="X318">
        <f>Regression!B316</f>
        <v>1546.386</v>
      </c>
      <c r="Y318">
        <v>1561.1713436441119</v>
      </c>
      <c r="Z318">
        <f t="shared" si="40"/>
        <v>-14.78534364411189</v>
      </c>
      <c r="AA318">
        <v>7.4352723541094949E-3</v>
      </c>
      <c r="AB318">
        <f t="shared" si="41"/>
        <v>-2.6295431204554385E-2</v>
      </c>
      <c r="AC318">
        <f t="shared" si="42"/>
        <v>316475.40523782646</v>
      </c>
      <c r="AD318">
        <f t="shared" si="43"/>
        <v>-2.6380439201107751E-2</v>
      </c>
      <c r="AE318">
        <f t="shared" si="44"/>
        <v>0.97895920172446116</v>
      </c>
      <c r="AF318">
        <f t="shared" si="45"/>
        <v>6.5230365610830599E-7</v>
      </c>
      <c r="AG318">
        <f t="shared" si="46"/>
        <v>-2.2832372624077041E-3</v>
      </c>
      <c r="AH318" t="str">
        <f t="shared" si="47"/>
        <v/>
      </c>
    </row>
    <row r="319" spans="16:34" x14ac:dyDescent="0.2">
      <c r="P319">
        <f t="shared" si="48"/>
        <v>316</v>
      </c>
      <c r="Q319">
        <f>Regression!C317</f>
        <v>96300</v>
      </c>
      <c r="R319">
        <f>Regression!D317</f>
        <v>18</v>
      </c>
      <c r="S319">
        <f>Regression!E317</f>
        <v>0</v>
      </c>
      <c r="T319">
        <f>Regression!F317</f>
        <v>2</v>
      </c>
      <c r="U319">
        <f>Regression!G317</f>
        <v>1</v>
      </c>
      <c r="V319">
        <f>Regression!H317</f>
        <v>2</v>
      </c>
      <c r="W319">
        <f>Regression!I317</f>
        <v>1</v>
      </c>
      <c r="X319">
        <f>Regression!B317</f>
        <v>3915.86</v>
      </c>
      <c r="Y319">
        <v>2024.4117842196233</v>
      </c>
      <c r="Z319">
        <f t="shared" si="40"/>
        <v>1891.4482157803768</v>
      </c>
      <c r="AA319">
        <v>7.9494583927690876E-3</v>
      </c>
      <c r="AB319">
        <f t="shared" si="41"/>
        <v>3.3639019580608163</v>
      </c>
      <c r="AC319">
        <f t="shared" si="42"/>
        <v>312836.63248710212</v>
      </c>
      <c r="AD319">
        <f t="shared" si="43"/>
        <v>3.3952265256604672</v>
      </c>
      <c r="AE319">
        <f t="shared" si="44"/>
        <v>7.1289242193105478E-4</v>
      </c>
      <c r="AF319">
        <f t="shared" si="45"/>
        <v>1.1425273783350939E-2</v>
      </c>
      <c r="AG319">
        <f t="shared" si="46"/>
        <v>0.3039279398420825</v>
      </c>
      <c r="AH319" t="str">
        <f t="shared" si="47"/>
        <v>*</v>
      </c>
    </row>
    <row r="320" spans="16:34" x14ac:dyDescent="0.2">
      <c r="P320">
        <f t="shared" si="48"/>
        <v>317</v>
      </c>
      <c r="Q320">
        <f>Regression!C318</f>
        <v>32400</v>
      </c>
      <c r="R320">
        <f>Regression!D318</f>
        <v>12</v>
      </c>
      <c r="S320">
        <f>Regression!E318</f>
        <v>1</v>
      </c>
      <c r="T320">
        <f>Regression!F318</f>
        <v>3</v>
      </c>
      <c r="U320">
        <f>Regression!G318</f>
        <v>1</v>
      </c>
      <c r="V320">
        <f>Regression!H318</f>
        <v>1</v>
      </c>
      <c r="W320">
        <f>Regression!I318</f>
        <v>0</v>
      </c>
      <c r="X320">
        <f>Regression!B318</f>
        <v>515.447</v>
      </c>
      <c r="Y320">
        <v>566.70818409657818</v>
      </c>
      <c r="Z320">
        <f t="shared" si="40"/>
        <v>-51.261184096578177</v>
      </c>
      <c r="AA320">
        <v>9.3118185240710985E-3</v>
      </c>
      <c r="AB320">
        <f t="shared" si="41"/>
        <v>-9.1166967256278139E-2</v>
      </c>
      <c r="AC320">
        <f t="shared" si="42"/>
        <v>316472.95098578412</v>
      </c>
      <c r="AD320">
        <f t="shared" si="43"/>
        <v>-9.1548628922779762E-2</v>
      </c>
      <c r="AE320">
        <f t="shared" si="44"/>
        <v>0.9270751510313936</v>
      </c>
      <c r="AF320">
        <f t="shared" si="45"/>
        <v>9.8570184208671832E-6</v>
      </c>
      <c r="AG320">
        <f t="shared" si="46"/>
        <v>-8.8756589343042154E-3</v>
      </c>
      <c r="AH320" t="str">
        <f t="shared" si="47"/>
        <v/>
      </c>
    </row>
    <row r="321" spans="16:34" x14ac:dyDescent="0.2">
      <c r="P321">
        <f t="shared" si="48"/>
        <v>318</v>
      </c>
      <c r="Q321">
        <f>Regression!C319</f>
        <v>60200</v>
      </c>
      <c r="R321">
        <f>Regression!D319</f>
        <v>12</v>
      </c>
      <c r="S321">
        <f>Regression!E319</f>
        <v>2</v>
      </c>
      <c r="T321">
        <f>Regression!F319</f>
        <v>2</v>
      </c>
      <c r="U321">
        <f>Regression!G319</f>
        <v>1</v>
      </c>
      <c r="V321">
        <f>Regression!H319</f>
        <v>0</v>
      </c>
      <c r="W321">
        <f>Regression!I319</f>
        <v>0</v>
      </c>
      <c r="X321">
        <f>Regression!B319</f>
        <v>1365.3320000000001</v>
      </c>
      <c r="Y321">
        <v>1341.2857217948983</v>
      </c>
      <c r="Z321">
        <f t="shared" si="40"/>
        <v>24.046278205101771</v>
      </c>
      <c r="AA321">
        <v>5.2046233956448956E-3</v>
      </c>
      <c r="AB321">
        <f t="shared" si="41"/>
        <v>4.276581386863057E-2</v>
      </c>
      <c r="AC321">
        <f t="shared" si="42"/>
        <v>316475.04095456161</v>
      </c>
      <c r="AD321">
        <f t="shared" si="43"/>
        <v>4.2855962756000829E-2</v>
      </c>
      <c r="AE321">
        <f t="shared" si="44"/>
        <v>0.96582497738481066</v>
      </c>
      <c r="AF321">
        <f t="shared" si="45"/>
        <v>1.2023344449124424E-6</v>
      </c>
      <c r="AG321">
        <f t="shared" si="46"/>
        <v>3.0998382412999923E-3</v>
      </c>
      <c r="AH321" t="str">
        <f t="shared" si="47"/>
        <v/>
      </c>
    </row>
    <row r="322" spans="16:34" x14ac:dyDescent="0.2">
      <c r="P322">
        <f t="shared" si="48"/>
        <v>319</v>
      </c>
      <c r="Q322">
        <f>Regression!C320</f>
        <v>72900</v>
      </c>
      <c r="R322">
        <f>Regression!D320</f>
        <v>6</v>
      </c>
      <c r="S322">
        <f>Regression!E320</f>
        <v>3</v>
      </c>
      <c r="T322">
        <f>Regression!F320</f>
        <v>3</v>
      </c>
      <c r="U322">
        <f>Regression!G320</f>
        <v>0</v>
      </c>
      <c r="V322">
        <f>Regression!H320</f>
        <v>0</v>
      </c>
      <c r="W322">
        <f>Regression!I320</f>
        <v>1</v>
      </c>
      <c r="X322">
        <f>Regression!B320</f>
        <v>752.51599999999996</v>
      </c>
      <c r="Y322">
        <v>1306.9326333979864</v>
      </c>
      <c r="Z322">
        <f t="shared" si="40"/>
        <v>-554.4166333979864</v>
      </c>
      <c r="AA322">
        <v>9.1586579742046186E-3</v>
      </c>
      <c r="AB322">
        <f t="shared" si="41"/>
        <v>-0.98601864069511747</v>
      </c>
      <c r="AC322">
        <f t="shared" si="42"/>
        <v>316162.59116206237</v>
      </c>
      <c r="AD322">
        <f t="shared" si="43"/>
        <v>-0.99055581262049741</v>
      </c>
      <c r="AE322">
        <f t="shared" si="44"/>
        <v>0.32214407048659982</v>
      </c>
      <c r="AF322">
        <f t="shared" si="45"/>
        <v>1.1337149322376294E-3</v>
      </c>
      <c r="AG322">
        <f t="shared" si="46"/>
        <v>-9.5234172330980124E-2</v>
      </c>
      <c r="AH322" t="str">
        <f t="shared" si="47"/>
        <v/>
      </c>
    </row>
    <row r="323" spans="16:34" x14ac:dyDescent="0.2">
      <c r="P323">
        <f t="shared" si="48"/>
        <v>320</v>
      </c>
      <c r="Q323">
        <f>Regression!C321</f>
        <v>19300</v>
      </c>
      <c r="R323">
        <f>Regression!D321</f>
        <v>24</v>
      </c>
      <c r="S323">
        <f>Regression!E321</f>
        <v>1</v>
      </c>
      <c r="T323">
        <f>Regression!F321</f>
        <v>1</v>
      </c>
      <c r="U323">
        <f>Regression!G321</f>
        <v>0</v>
      </c>
      <c r="V323">
        <f>Regression!H321</f>
        <v>1</v>
      </c>
      <c r="W323">
        <f>Regression!I321</f>
        <v>0</v>
      </c>
      <c r="X323">
        <f>Regression!B321</f>
        <v>308.41699999999997</v>
      </c>
      <c r="Y323">
        <v>919.29575144854834</v>
      </c>
      <c r="Z323">
        <f t="shared" si="40"/>
        <v>-610.87875144854843</v>
      </c>
      <c r="AA323">
        <v>7.2043185364185532E-3</v>
      </c>
      <c r="AB323">
        <f t="shared" si="41"/>
        <v>-1.0864353625920919</v>
      </c>
      <c r="AC323">
        <f t="shared" si="42"/>
        <v>316096.33301771828</v>
      </c>
      <c r="AD323">
        <f t="shared" si="43"/>
        <v>-1.0904740886977422</v>
      </c>
      <c r="AE323">
        <f t="shared" si="44"/>
        <v>0.27576916484225006</v>
      </c>
      <c r="AF323">
        <f t="shared" si="45"/>
        <v>1.0784274834648583E-3</v>
      </c>
      <c r="AG323">
        <f t="shared" si="46"/>
        <v>-9.2892759475921752E-2</v>
      </c>
      <c r="AH323" t="str">
        <f t="shared" si="47"/>
        <v/>
      </c>
    </row>
    <row r="324" spans="16:34" x14ac:dyDescent="0.2">
      <c r="P324">
        <f t="shared" si="48"/>
        <v>321</v>
      </c>
      <c r="Q324">
        <f>Regression!C322</f>
        <v>74800</v>
      </c>
      <c r="R324">
        <f>Regression!D322</f>
        <v>18</v>
      </c>
      <c r="S324">
        <f>Regression!E322</f>
        <v>3</v>
      </c>
      <c r="T324">
        <f>Regression!F322</f>
        <v>3</v>
      </c>
      <c r="U324">
        <f>Regression!G322</f>
        <v>1</v>
      </c>
      <c r="V324">
        <f>Regression!H322</f>
        <v>0</v>
      </c>
      <c r="W324">
        <f>Regression!I322</f>
        <v>1</v>
      </c>
      <c r="X324">
        <f>Regression!B322</f>
        <v>1967.9179999999999</v>
      </c>
      <c r="Y324">
        <v>1886.0797655353772</v>
      </c>
      <c r="Z324">
        <f t="shared" si="40"/>
        <v>81.838234464622701</v>
      </c>
      <c r="AA324">
        <v>6.0443388629682002E-3</v>
      </c>
      <c r="AB324">
        <f t="shared" si="41"/>
        <v>0.14554762581549319</v>
      </c>
      <c r="AC324">
        <f t="shared" si="42"/>
        <v>316468.8280624749</v>
      </c>
      <c r="AD324">
        <f t="shared" si="43"/>
        <v>0.14591746508141198</v>
      </c>
      <c r="AE324">
        <f t="shared" si="44"/>
        <v>0.88401618867906373</v>
      </c>
      <c r="AF324">
        <f t="shared" si="45"/>
        <v>1.6200747194984024E-5</v>
      </c>
      <c r="AG324">
        <f t="shared" si="46"/>
        <v>1.1378844764987784E-2</v>
      </c>
      <c r="AH324" t="str">
        <f t="shared" si="47"/>
        <v/>
      </c>
    </row>
    <row r="325" spans="16:34" x14ac:dyDescent="0.2">
      <c r="P325">
        <f t="shared" si="48"/>
        <v>322</v>
      </c>
      <c r="Q325">
        <f>Regression!C323</f>
        <v>34300</v>
      </c>
      <c r="R325">
        <f>Regression!D323</f>
        <v>12</v>
      </c>
      <c r="S325">
        <f>Regression!E323</f>
        <v>0</v>
      </c>
      <c r="T325">
        <f>Regression!F323</f>
        <v>1</v>
      </c>
      <c r="U325">
        <f>Regression!G323</f>
        <v>1</v>
      </c>
      <c r="V325">
        <f>Regression!H323</f>
        <v>3</v>
      </c>
      <c r="W325">
        <f>Regression!I323</f>
        <v>1</v>
      </c>
      <c r="X325">
        <f>Regression!B323</f>
        <v>1296.595</v>
      </c>
      <c r="Y325">
        <v>195.84531086504177</v>
      </c>
      <c r="Z325">
        <f t="shared" ref="Z325:Z388" si="49">X325-Y325</f>
        <v>1100.7496891349583</v>
      </c>
      <c r="AA325">
        <v>1.2906552327601743E-2</v>
      </c>
      <c r="AB325">
        <f t="shared" ref="AB325:AB388" si="50">Z325/SQRT($AJ$6)</f>
        <v>1.957660803887358</v>
      </c>
      <c r="AC325">
        <f t="shared" ref="AC325:AC388" si="51">($AJ$6-Z325^2/((1-AA325)*$AJ$5))*$AJ$5/($AJ$5-1)</f>
        <v>315236.98714365403</v>
      </c>
      <c r="AD325">
        <f t="shared" ref="AD325:AD388" si="52">Z325/SQRT(AC325*(1-AA325))</f>
        <v>1.9732897176718698</v>
      </c>
      <c r="AE325">
        <f t="shared" ref="AE325:AE388" si="53">_xlfn.T.DIST.2T(ABS(AD325),$AJ$5)</f>
        <v>4.8739798924865449E-2</v>
      </c>
      <c r="AF325">
        <f t="shared" ref="AF325:AF388" si="54">(Z325^2/$AJ$6)*(AA325/(1-AA325)^2)/($AJ$7+1)</f>
        <v>6.3456864975591516E-3</v>
      </c>
      <c r="AG325">
        <f t="shared" ref="AG325:AG388" si="55">AD325*SQRT(AA325/(1-AA325))</f>
        <v>0.22564038995892366</v>
      </c>
      <c r="AH325" t="str">
        <f t="shared" ref="AH325:AH388" si="56">IF(OR(AE325&lt;0.05,AF325&gt;=1,ABS(AG325)&gt;=1),"*","")</f>
        <v>*</v>
      </c>
    </row>
    <row r="326" spans="16:34" x14ac:dyDescent="0.2">
      <c r="P326">
        <f t="shared" ref="P326:P389" si="57">P325+1</f>
        <v>323</v>
      </c>
      <c r="Q326">
        <f>Regression!C324</f>
        <v>75400</v>
      </c>
      <c r="R326">
        <f>Regression!D324</f>
        <v>24</v>
      </c>
      <c r="S326">
        <f>Regression!E324</f>
        <v>3</v>
      </c>
      <c r="T326">
        <f>Regression!F324</f>
        <v>2</v>
      </c>
      <c r="U326">
        <f>Regression!G324</f>
        <v>1</v>
      </c>
      <c r="V326">
        <f>Regression!H324</f>
        <v>0</v>
      </c>
      <c r="W326">
        <f>Regression!I324</f>
        <v>0</v>
      </c>
      <c r="X326">
        <f>Regression!B324</f>
        <v>2723.299</v>
      </c>
      <c r="Y326">
        <v>2218.5430717265444</v>
      </c>
      <c r="Z326">
        <f t="shared" si="49"/>
        <v>504.75592827345554</v>
      </c>
      <c r="AA326">
        <v>8.9613660575477358E-3</v>
      </c>
      <c r="AB326">
        <f t="shared" si="50"/>
        <v>0.8976980925493323</v>
      </c>
      <c r="AC326">
        <f t="shared" si="51"/>
        <v>316216.21037176414</v>
      </c>
      <c r="AD326">
        <f t="shared" si="52"/>
        <v>0.90166263121770818</v>
      </c>
      <c r="AE326">
        <f t="shared" si="53"/>
        <v>0.36745497029444174</v>
      </c>
      <c r="AF326">
        <f t="shared" si="54"/>
        <v>9.1910190365434826E-4</v>
      </c>
      <c r="AG326">
        <f t="shared" si="55"/>
        <v>8.5740475453059128E-2</v>
      </c>
      <c r="AH326" t="str">
        <f t="shared" si="56"/>
        <v/>
      </c>
    </row>
    <row r="327" spans="16:34" x14ac:dyDescent="0.2">
      <c r="P327">
        <f t="shared" si="57"/>
        <v>324</v>
      </c>
      <c r="Q327">
        <f>Regression!C325</f>
        <v>11400</v>
      </c>
      <c r="R327">
        <f>Regression!D325</f>
        <v>12</v>
      </c>
      <c r="S327">
        <f>Regression!E325</f>
        <v>0</v>
      </c>
      <c r="T327">
        <f>Regression!F325</f>
        <v>1</v>
      </c>
      <c r="U327">
        <f>Regression!G325</f>
        <v>0</v>
      </c>
      <c r="V327">
        <f>Regression!H325</f>
        <v>3</v>
      </c>
      <c r="W327">
        <f>Regression!I325</f>
        <v>0</v>
      </c>
      <c r="X327">
        <f>Regression!B325</f>
        <v>312.18599999999998</v>
      </c>
      <c r="Y327">
        <v>-222.56193156678574</v>
      </c>
      <c r="Z327">
        <f t="shared" si="49"/>
        <v>534.74793156678572</v>
      </c>
      <c r="AA327">
        <v>7.5320693442899747E-3</v>
      </c>
      <c r="AB327">
        <f t="shared" si="50"/>
        <v>0.95103825685458365</v>
      </c>
      <c r="AC327">
        <f t="shared" si="51"/>
        <v>316184.88527027878</v>
      </c>
      <c r="AD327">
        <f t="shared" si="52"/>
        <v>0.95459755901175791</v>
      </c>
      <c r="AE327">
        <f t="shared" si="53"/>
        <v>0.34001380664529379</v>
      </c>
      <c r="AF327">
        <f t="shared" si="54"/>
        <v>8.64544460968128E-4</v>
      </c>
      <c r="AG327">
        <f t="shared" si="55"/>
        <v>8.3160910025564611E-2</v>
      </c>
      <c r="AH327" t="str">
        <f t="shared" si="56"/>
        <v/>
      </c>
    </row>
    <row r="328" spans="16:34" x14ac:dyDescent="0.2">
      <c r="P328">
        <f t="shared" si="57"/>
        <v>325</v>
      </c>
      <c r="Q328">
        <f>Regression!C326</f>
        <v>30400</v>
      </c>
      <c r="R328">
        <f>Regression!D326</f>
        <v>6</v>
      </c>
      <c r="S328">
        <f>Regression!E326</f>
        <v>1</v>
      </c>
      <c r="T328">
        <f>Regression!F326</f>
        <v>1</v>
      </c>
      <c r="U328">
        <f>Regression!G326</f>
        <v>1</v>
      </c>
      <c r="V328">
        <f>Regression!H326</f>
        <v>0</v>
      </c>
      <c r="W328">
        <f>Regression!I326</f>
        <v>1</v>
      </c>
      <c r="X328">
        <f>Regression!B326</f>
        <v>494.73500000000001</v>
      </c>
      <c r="Y328">
        <v>419.02900689269751</v>
      </c>
      <c r="Z328">
        <f t="shared" si="49"/>
        <v>75.705993107302504</v>
      </c>
      <c r="AA328">
        <v>1.1873495330401294E-2</v>
      </c>
      <c r="AB328">
        <f t="shared" si="50"/>
        <v>0.1346415600098903</v>
      </c>
      <c r="AC328">
        <f t="shared" si="51"/>
        <v>316469.77453866095</v>
      </c>
      <c r="AD328">
        <f t="shared" si="52"/>
        <v>0.13538104677181023</v>
      </c>
      <c r="AE328">
        <f t="shared" si="53"/>
        <v>0.89233807358772821</v>
      </c>
      <c r="AF328">
        <f t="shared" si="54"/>
        <v>2.7556355025483687E-5</v>
      </c>
      <c r="AG328">
        <f t="shared" si="55"/>
        <v>1.4840238695774015E-2</v>
      </c>
      <c r="AH328" t="str">
        <f t="shared" si="56"/>
        <v/>
      </c>
    </row>
    <row r="329" spans="16:34" x14ac:dyDescent="0.2">
      <c r="P329">
        <f t="shared" si="57"/>
        <v>326</v>
      </c>
      <c r="Q329">
        <f>Regression!C327</f>
        <v>41200</v>
      </c>
      <c r="R329">
        <f>Regression!D327</f>
        <v>12</v>
      </c>
      <c r="S329">
        <f>Regression!E327</f>
        <v>2</v>
      </c>
      <c r="T329">
        <f>Regression!F327</f>
        <v>2</v>
      </c>
      <c r="U329">
        <f>Regression!G327</f>
        <v>1</v>
      </c>
      <c r="V329">
        <f>Regression!H327</f>
        <v>0</v>
      </c>
      <c r="W329">
        <f>Regression!I327</f>
        <v>0</v>
      </c>
      <c r="X329">
        <f>Regression!B327</f>
        <v>840.94600000000003</v>
      </c>
      <c r="Y329">
        <v>934.5028594147434</v>
      </c>
      <c r="Z329">
        <f t="shared" si="49"/>
        <v>-93.556859414743371</v>
      </c>
      <c r="AA329">
        <v>4.5672445273975942E-3</v>
      </c>
      <c r="AB329">
        <f t="shared" si="50"/>
        <v>-0.16638896055921346</v>
      </c>
      <c r="AC329">
        <f t="shared" si="51"/>
        <v>316466.75457993138</v>
      </c>
      <c r="AD329">
        <f t="shared" si="52"/>
        <v>-0.16668849456057452</v>
      </c>
      <c r="AE329">
        <f t="shared" si="53"/>
        <v>0.86764912821982088</v>
      </c>
      <c r="AF329">
        <f t="shared" si="54"/>
        <v>1.5951055995299326E-5</v>
      </c>
      <c r="AG329">
        <f t="shared" si="55"/>
        <v>-1.1290854025063865E-2</v>
      </c>
      <c r="AH329" t="str">
        <f t="shared" si="56"/>
        <v/>
      </c>
    </row>
    <row r="330" spans="16:34" x14ac:dyDescent="0.2">
      <c r="P330">
        <f t="shared" si="57"/>
        <v>327</v>
      </c>
      <c r="Q330">
        <f>Regression!C328</f>
        <v>21400</v>
      </c>
      <c r="R330">
        <f>Regression!D328</f>
        <v>12</v>
      </c>
      <c r="S330">
        <f>Regression!E328</f>
        <v>0</v>
      </c>
      <c r="T330">
        <f>Regression!F328</f>
        <v>1</v>
      </c>
      <c r="U330">
        <f>Regression!G328</f>
        <v>1</v>
      </c>
      <c r="V330">
        <f>Regression!H328</f>
        <v>0</v>
      </c>
      <c r="W330">
        <f>Regression!I328</f>
        <v>0</v>
      </c>
      <c r="X330">
        <f>Regression!B328</f>
        <v>413.90199999999999</v>
      </c>
      <c r="Y330">
        <v>577.01523366456649</v>
      </c>
      <c r="Z330">
        <f t="shared" si="49"/>
        <v>-163.11323366456651</v>
      </c>
      <c r="AA330">
        <v>6.707738430480871E-3</v>
      </c>
      <c r="AB330">
        <f t="shared" si="50"/>
        <v>-0.2900935492349625</v>
      </c>
      <c r="AC330">
        <f t="shared" si="51"/>
        <v>316448.59862448677</v>
      </c>
      <c r="AD330">
        <f t="shared" si="52"/>
        <v>-0.29093708498377174</v>
      </c>
      <c r="AE330">
        <f t="shared" si="53"/>
        <v>0.77116025354343876</v>
      </c>
      <c r="AF330">
        <f t="shared" si="54"/>
        <v>7.1516815993680229E-5</v>
      </c>
      <c r="AG330">
        <f t="shared" si="55"/>
        <v>-2.3908295588732417E-2</v>
      </c>
      <c r="AH330" t="str">
        <f t="shared" si="56"/>
        <v/>
      </c>
    </row>
    <row r="331" spans="16:34" x14ac:dyDescent="0.2">
      <c r="P331">
        <f t="shared" si="57"/>
        <v>328</v>
      </c>
      <c r="Q331">
        <f>Regression!C329</f>
        <v>60600</v>
      </c>
      <c r="R331">
        <f>Regression!D329</f>
        <v>12</v>
      </c>
      <c r="S331">
        <f>Regression!E329</f>
        <v>1</v>
      </c>
      <c r="T331">
        <f>Regression!F329</f>
        <v>1</v>
      </c>
      <c r="U331">
        <f>Regression!G329</f>
        <v>0</v>
      </c>
      <c r="V331">
        <f>Regression!H329</f>
        <v>3</v>
      </c>
      <c r="W331">
        <f>Regression!I329</f>
        <v>1</v>
      </c>
      <c r="X331">
        <f>Regression!B329</f>
        <v>307.495</v>
      </c>
      <c r="Y331">
        <v>772.28064502466668</v>
      </c>
      <c r="Z331">
        <f t="shared" si="49"/>
        <v>-464.78564502466668</v>
      </c>
      <c r="AA331">
        <v>8.160467837821624E-3</v>
      </c>
      <c r="AB331">
        <f t="shared" si="50"/>
        <v>-0.82661176147080884</v>
      </c>
      <c r="AC331">
        <f t="shared" si="51"/>
        <v>316255.84638130321</v>
      </c>
      <c r="AD331">
        <f t="shared" si="52"/>
        <v>-0.82987506924973986</v>
      </c>
      <c r="AE331">
        <f t="shared" si="53"/>
        <v>0.40680908087896273</v>
      </c>
      <c r="AF331">
        <f t="shared" si="54"/>
        <v>7.0850905146848829E-4</v>
      </c>
      <c r="AG331">
        <f t="shared" si="55"/>
        <v>-7.527478773862066E-2</v>
      </c>
      <c r="AH331" t="str">
        <f t="shared" si="56"/>
        <v/>
      </c>
    </row>
    <row r="332" spans="16:34" x14ac:dyDescent="0.2">
      <c r="P332">
        <f t="shared" si="57"/>
        <v>329</v>
      </c>
      <c r="Q332">
        <f>Regression!C330</f>
        <v>105300</v>
      </c>
      <c r="R332">
        <f>Regression!D330</f>
        <v>18</v>
      </c>
      <c r="S332">
        <f>Regression!E330</f>
        <v>0</v>
      </c>
      <c r="T332">
        <f>Regression!F330</f>
        <v>2</v>
      </c>
      <c r="U332">
        <f>Regression!G330</f>
        <v>1</v>
      </c>
      <c r="V332">
        <f>Regression!H330</f>
        <v>1</v>
      </c>
      <c r="W332">
        <f>Regression!I330</f>
        <v>1</v>
      </c>
      <c r="X332">
        <f>Regression!B330</f>
        <v>3504.72</v>
      </c>
      <c r="Y332">
        <v>2427.5436986093077</v>
      </c>
      <c r="Z332">
        <f t="shared" si="49"/>
        <v>1077.1763013906921</v>
      </c>
      <c r="AA332">
        <v>9.1125160389936254E-3</v>
      </c>
      <c r="AB332">
        <f t="shared" si="50"/>
        <v>1.915736016029316</v>
      </c>
      <c r="AC332">
        <f t="shared" si="51"/>
        <v>315294.01360468077</v>
      </c>
      <c r="AD332">
        <f t="shared" si="52"/>
        <v>1.9271554883009752</v>
      </c>
      <c r="AE332">
        <f t="shared" si="53"/>
        <v>5.4245577674613264E-2</v>
      </c>
      <c r="AF332">
        <f t="shared" si="54"/>
        <v>4.2576598418785847E-3</v>
      </c>
      <c r="AG332">
        <f t="shared" si="55"/>
        <v>0.18480926406787526</v>
      </c>
      <c r="AH332" t="str">
        <f t="shared" si="56"/>
        <v/>
      </c>
    </row>
    <row r="333" spans="16:34" x14ac:dyDescent="0.2">
      <c r="P333">
        <f t="shared" si="57"/>
        <v>330</v>
      </c>
      <c r="Q333">
        <f>Regression!C331</f>
        <v>63700</v>
      </c>
      <c r="R333">
        <f>Regression!D331</f>
        <v>6</v>
      </c>
      <c r="S333">
        <f>Regression!E331</f>
        <v>0</v>
      </c>
      <c r="T333">
        <f>Regression!F331</f>
        <v>2</v>
      </c>
      <c r="U333">
        <f>Regression!G331</f>
        <v>1</v>
      </c>
      <c r="V333">
        <f>Regression!H331</f>
        <v>0</v>
      </c>
      <c r="W333">
        <f>Regression!I331</f>
        <v>0</v>
      </c>
      <c r="X333">
        <f>Regression!B331</f>
        <v>1350.6489999999999</v>
      </c>
      <c r="Y333">
        <v>1189.0430021079162</v>
      </c>
      <c r="Z333">
        <f t="shared" si="49"/>
        <v>161.60599789208368</v>
      </c>
      <c r="AA333">
        <v>9.5814070161631456E-3</v>
      </c>
      <c r="AB333">
        <f t="shared" si="50"/>
        <v>0.28741296124740168</v>
      </c>
      <c r="AC333">
        <f t="shared" si="51"/>
        <v>316449.0188521822</v>
      </c>
      <c r="AD333">
        <f t="shared" si="52"/>
        <v>0.28866638010963325</v>
      </c>
      <c r="AE333">
        <f t="shared" si="53"/>
        <v>0.77289700026152042</v>
      </c>
      <c r="AF333">
        <f t="shared" si="54"/>
        <v>1.0085894742265608E-4</v>
      </c>
      <c r="AG333">
        <f t="shared" si="55"/>
        <v>2.839235774310768E-2</v>
      </c>
      <c r="AH333" t="str">
        <f t="shared" si="56"/>
        <v/>
      </c>
    </row>
    <row r="334" spans="16:34" x14ac:dyDescent="0.2">
      <c r="P334">
        <f t="shared" si="57"/>
        <v>331</v>
      </c>
      <c r="Q334">
        <f>Regression!C332</f>
        <v>15800</v>
      </c>
      <c r="R334">
        <f>Regression!D332</f>
        <v>12</v>
      </c>
      <c r="S334">
        <f>Regression!E332</f>
        <v>1</v>
      </c>
      <c r="T334">
        <f>Regression!F332</f>
        <v>1</v>
      </c>
      <c r="U334">
        <f>Regression!G332</f>
        <v>1</v>
      </c>
      <c r="V334">
        <f>Regression!H332</f>
        <v>2</v>
      </c>
      <c r="W334">
        <f>Regression!I332</f>
        <v>0</v>
      </c>
      <c r="X334">
        <f>Regression!B332</f>
        <v>147.25299999999999</v>
      </c>
      <c r="Y334">
        <v>3.7379965480978399</v>
      </c>
      <c r="Z334">
        <f t="shared" si="49"/>
        <v>143.51500345190215</v>
      </c>
      <c r="AA334">
        <v>6.8630741000956178E-3</v>
      </c>
      <c r="AB334">
        <f t="shared" si="50"/>
        <v>0.25523849772634472</v>
      </c>
      <c r="AC334">
        <f t="shared" si="51"/>
        <v>316454.70024813374</v>
      </c>
      <c r="AD334">
        <f t="shared" si="52"/>
        <v>0.2559982318112875</v>
      </c>
      <c r="AE334">
        <f t="shared" si="53"/>
        <v>0.79800527701192081</v>
      </c>
      <c r="AF334">
        <f t="shared" si="54"/>
        <v>5.6663422308534642E-5</v>
      </c>
      <c r="AG334">
        <f t="shared" si="55"/>
        <v>2.1280985938251711E-2</v>
      </c>
      <c r="AH334" t="str">
        <f t="shared" si="56"/>
        <v/>
      </c>
    </row>
    <row r="335" spans="16:34" x14ac:dyDescent="0.2">
      <c r="P335">
        <f t="shared" si="57"/>
        <v>332</v>
      </c>
      <c r="Q335">
        <f>Regression!C333</f>
        <v>56900</v>
      </c>
      <c r="R335">
        <f>Regression!D333</f>
        <v>24</v>
      </c>
      <c r="S335">
        <f>Regression!E333</f>
        <v>3</v>
      </c>
      <c r="T335">
        <f>Regression!F333</f>
        <v>2</v>
      </c>
      <c r="U335">
        <f>Regression!G333</f>
        <v>1</v>
      </c>
      <c r="V335">
        <f>Regression!H333</f>
        <v>0</v>
      </c>
      <c r="W335">
        <f>Regression!I333</f>
        <v>0</v>
      </c>
      <c r="X335">
        <f>Regression!B333</f>
        <v>1856.6389999999999</v>
      </c>
      <c r="Y335">
        <v>1822.4650215142883</v>
      </c>
      <c r="Z335">
        <f t="shared" si="49"/>
        <v>34.173978485711586</v>
      </c>
      <c r="AA335">
        <v>7.533236453142949E-3</v>
      </c>
      <c r="AB335">
        <f t="shared" si="50"/>
        <v>6.0777721633464808E-2</v>
      </c>
      <c r="AC335">
        <f t="shared" si="51"/>
        <v>316474.44006991992</v>
      </c>
      <c r="AD335">
        <f t="shared" si="52"/>
        <v>6.0977306364113332E-2</v>
      </c>
      <c r="AE335">
        <f t="shared" si="53"/>
        <v>0.95138956479601167</v>
      </c>
      <c r="AF335">
        <f t="shared" si="54"/>
        <v>3.5314129094204239E-6</v>
      </c>
      <c r="AG335">
        <f t="shared" si="55"/>
        <v>5.3125257675638781E-3</v>
      </c>
      <c r="AH335" t="str">
        <f t="shared" si="56"/>
        <v/>
      </c>
    </row>
    <row r="336" spans="16:34" x14ac:dyDescent="0.2">
      <c r="P336">
        <f t="shared" si="57"/>
        <v>333</v>
      </c>
      <c r="Q336">
        <f>Regression!C334</f>
        <v>15900</v>
      </c>
      <c r="R336">
        <f>Regression!D334</f>
        <v>18</v>
      </c>
      <c r="S336">
        <f>Regression!E334</f>
        <v>1</v>
      </c>
      <c r="T336">
        <f>Regression!F334</f>
        <v>1</v>
      </c>
      <c r="U336">
        <f>Regression!G334</f>
        <v>0</v>
      </c>
      <c r="V336">
        <f>Regression!H334</f>
        <v>0</v>
      </c>
      <c r="W336">
        <f>Regression!I334</f>
        <v>0</v>
      </c>
      <c r="X336">
        <f>Regression!B334</f>
        <v>502.72</v>
      </c>
      <c r="Y336">
        <v>764.78641901008427</v>
      </c>
      <c r="Z336">
        <f t="shared" si="49"/>
        <v>-262.06641901008425</v>
      </c>
      <c r="AA336">
        <v>6.4126175922101045E-3</v>
      </c>
      <c r="AB336">
        <f t="shared" si="50"/>
        <v>-0.46607976506842452</v>
      </c>
      <c r="AC336">
        <f t="shared" si="51"/>
        <v>316405.87767237873</v>
      </c>
      <c r="AD336">
        <f t="shared" si="52"/>
        <v>-0.46739716001542103</v>
      </c>
      <c r="AE336">
        <f t="shared" si="53"/>
        <v>0.64031840480351143</v>
      </c>
      <c r="AF336">
        <f t="shared" si="54"/>
        <v>1.7638177809138018E-4</v>
      </c>
      <c r="AG336">
        <f t="shared" si="55"/>
        <v>-3.7549201536800178E-2</v>
      </c>
      <c r="AH336" t="str">
        <f t="shared" si="56"/>
        <v/>
      </c>
    </row>
    <row r="337" spans="16:34" x14ac:dyDescent="0.2">
      <c r="P337">
        <f t="shared" si="57"/>
        <v>334</v>
      </c>
      <c r="Q337">
        <f>Regression!C335</f>
        <v>37500</v>
      </c>
      <c r="R337">
        <f>Regression!D335</f>
        <v>18</v>
      </c>
      <c r="S337">
        <f>Regression!E335</f>
        <v>2</v>
      </c>
      <c r="T337">
        <f>Regression!F335</f>
        <v>3</v>
      </c>
      <c r="U337">
        <f>Regression!G335</f>
        <v>0</v>
      </c>
      <c r="V337">
        <f>Regression!H335</f>
        <v>0</v>
      </c>
      <c r="W337">
        <f>Regression!I335</f>
        <v>1</v>
      </c>
      <c r="X337">
        <f>Regression!B335</f>
        <v>1577.7470000000001</v>
      </c>
      <c r="Y337">
        <v>1165.8484921402571</v>
      </c>
      <c r="Z337">
        <f t="shared" si="49"/>
        <v>411.89850785974295</v>
      </c>
      <c r="AA337">
        <v>9.3997630314666195E-3</v>
      </c>
      <c r="AB337">
        <f t="shared" si="50"/>
        <v>0.73255306994489955</v>
      </c>
      <c r="AC337">
        <f t="shared" si="51"/>
        <v>316302.80176974298</v>
      </c>
      <c r="AD337">
        <f t="shared" si="52"/>
        <v>0.73585032409158435</v>
      </c>
      <c r="AE337">
        <f t="shared" si="53"/>
        <v>0.46199574301404622</v>
      </c>
      <c r="AF337">
        <f t="shared" si="54"/>
        <v>6.4255195383907597E-4</v>
      </c>
      <c r="AG337">
        <f t="shared" si="55"/>
        <v>7.168012009701405E-2</v>
      </c>
      <c r="AH337" t="str">
        <f t="shared" si="56"/>
        <v/>
      </c>
    </row>
    <row r="338" spans="16:34" x14ac:dyDescent="0.2">
      <c r="P338">
        <f t="shared" si="57"/>
        <v>335</v>
      </c>
      <c r="Q338">
        <f>Regression!C336</f>
        <v>42500</v>
      </c>
      <c r="R338">
        <f>Regression!D336</f>
        <v>6</v>
      </c>
      <c r="S338">
        <f>Regression!E336</f>
        <v>0</v>
      </c>
      <c r="T338">
        <f>Regression!F336</f>
        <v>2</v>
      </c>
      <c r="U338">
        <f>Regression!G336</f>
        <v>1</v>
      </c>
      <c r="V338">
        <f>Regression!H336</f>
        <v>1</v>
      </c>
      <c r="W338">
        <f>Regression!I336</f>
        <v>0</v>
      </c>
      <c r="X338">
        <f>Regression!B336</f>
        <v>797.92200000000003</v>
      </c>
      <c r="Y338">
        <v>524.71367082150141</v>
      </c>
      <c r="Z338">
        <f t="shared" si="49"/>
        <v>273.20832917849862</v>
      </c>
      <c r="AA338">
        <v>6.2581744697871883E-3</v>
      </c>
      <c r="AB338">
        <f t="shared" si="50"/>
        <v>0.48589542437084066</v>
      </c>
      <c r="AC338">
        <f t="shared" si="51"/>
        <v>316399.83246632491</v>
      </c>
      <c r="AD338">
        <f t="shared" si="52"/>
        <v>0.48723561760531819</v>
      </c>
      <c r="AE338">
        <f t="shared" si="53"/>
        <v>0.62619901357803642</v>
      </c>
      <c r="AF338">
        <f t="shared" si="54"/>
        <v>1.8702349125408377E-4</v>
      </c>
      <c r="AG338">
        <f t="shared" si="55"/>
        <v>3.866571780492456E-2</v>
      </c>
      <c r="AH338" t="str">
        <f t="shared" si="56"/>
        <v/>
      </c>
    </row>
    <row r="339" spans="16:34" x14ac:dyDescent="0.2">
      <c r="P339">
        <f t="shared" si="57"/>
        <v>336</v>
      </c>
      <c r="Q339">
        <f>Regression!C337</f>
        <v>97500</v>
      </c>
      <c r="R339">
        <f>Regression!D337</f>
        <v>18</v>
      </c>
      <c r="S339">
        <f>Regression!E337</f>
        <v>3</v>
      </c>
      <c r="T339">
        <f>Regression!F337</f>
        <v>2</v>
      </c>
      <c r="U339">
        <f>Regression!G337</f>
        <v>1</v>
      </c>
      <c r="V339">
        <f>Regression!H337</f>
        <v>0</v>
      </c>
      <c r="W339">
        <f>Regression!I337</f>
        <v>1</v>
      </c>
      <c r="X339">
        <f>Regression!B337</f>
        <v>2836.752</v>
      </c>
      <c r="Y339">
        <v>2373.5156738546157</v>
      </c>
      <c r="Z339">
        <f t="shared" si="49"/>
        <v>463.23632614538428</v>
      </c>
      <c r="AA339">
        <v>5.1010662160531376E-3</v>
      </c>
      <c r="AB339">
        <f t="shared" si="50"/>
        <v>0.8238563295387068</v>
      </c>
      <c r="AC339">
        <f t="shared" si="51"/>
        <v>316257.98052607046</v>
      </c>
      <c r="AD339">
        <f t="shared" si="52"/>
        <v>0.82583327775466508</v>
      </c>
      <c r="AE339">
        <f t="shared" si="53"/>
        <v>0.40909723672442377</v>
      </c>
      <c r="AF339">
        <f t="shared" si="54"/>
        <v>4.3723609660304384E-4</v>
      </c>
      <c r="AG339">
        <f t="shared" si="55"/>
        <v>5.9133471705349827E-2</v>
      </c>
      <c r="AH339" t="str">
        <f t="shared" si="56"/>
        <v/>
      </c>
    </row>
    <row r="340" spans="16:34" x14ac:dyDescent="0.2">
      <c r="P340">
        <f t="shared" si="57"/>
        <v>337</v>
      </c>
      <c r="Q340">
        <f>Regression!C338</f>
        <v>29600</v>
      </c>
      <c r="R340">
        <f>Regression!D338</f>
        <v>12</v>
      </c>
      <c r="S340">
        <f>Regression!E338</f>
        <v>0</v>
      </c>
      <c r="T340">
        <f>Regression!F338</f>
        <v>1</v>
      </c>
      <c r="U340">
        <f>Regression!G338</f>
        <v>1</v>
      </c>
      <c r="V340">
        <f>Regression!H338</f>
        <v>3</v>
      </c>
      <c r="W340">
        <f>Regression!I338</f>
        <v>0</v>
      </c>
      <c r="X340">
        <f>Regression!B338</f>
        <v>583.08100000000002</v>
      </c>
      <c r="Y340">
        <v>121.2382671155919</v>
      </c>
      <c r="Z340">
        <f t="shared" si="49"/>
        <v>461.84273288440812</v>
      </c>
      <c r="AA340">
        <v>8.4543648378622351E-3</v>
      </c>
      <c r="AB340">
        <f t="shared" si="50"/>
        <v>0.82137785243305472</v>
      </c>
      <c r="AC340">
        <f t="shared" si="51"/>
        <v>316258.55645189038</v>
      </c>
      <c r="AD340">
        <f t="shared" si="52"/>
        <v>0.82473916493747701</v>
      </c>
      <c r="AE340">
        <f t="shared" si="53"/>
        <v>0.40971795711328285</v>
      </c>
      <c r="AF340">
        <f t="shared" si="54"/>
        <v>7.2518958956900646E-4</v>
      </c>
      <c r="AG340">
        <f t="shared" si="55"/>
        <v>7.6155409513401703E-2</v>
      </c>
      <c r="AH340" t="str">
        <f t="shared" si="56"/>
        <v/>
      </c>
    </row>
    <row r="341" spans="16:34" x14ac:dyDescent="0.2">
      <c r="P341">
        <f t="shared" si="57"/>
        <v>338</v>
      </c>
      <c r="Q341">
        <f>Regression!C339</f>
        <v>55600</v>
      </c>
      <c r="R341">
        <f>Regression!D339</f>
        <v>12</v>
      </c>
      <c r="S341">
        <f>Regression!E339</f>
        <v>0</v>
      </c>
      <c r="T341">
        <f>Regression!F339</f>
        <v>2</v>
      </c>
      <c r="U341">
        <f>Regression!G339</f>
        <v>1</v>
      </c>
      <c r="V341">
        <f>Regression!H339</f>
        <v>0</v>
      </c>
      <c r="W341">
        <f>Regression!I339</f>
        <v>0</v>
      </c>
      <c r="X341">
        <f>Regression!B339</f>
        <v>951.952</v>
      </c>
      <c r="Y341">
        <v>1307.7869500522127</v>
      </c>
      <c r="Z341">
        <f t="shared" si="49"/>
        <v>-355.83495005221266</v>
      </c>
      <c r="AA341">
        <v>7.0888791661158617E-3</v>
      </c>
      <c r="AB341">
        <f t="shared" si="50"/>
        <v>-0.63284517928673678</v>
      </c>
      <c r="AC341">
        <f t="shared" si="51"/>
        <v>316346.94685302832</v>
      </c>
      <c r="AD341">
        <f t="shared" si="52"/>
        <v>-0.63490915744874721</v>
      </c>
      <c r="AE341">
        <f t="shared" si="53"/>
        <v>0.5256340705932494</v>
      </c>
      <c r="AF341">
        <f t="shared" si="54"/>
        <v>3.599662545104459E-4</v>
      </c>
      <c r="AG341">
        <f t="shared" si="55"/>
        <v>-5.3646969075801201E-2</v>
      </c>
      <c r="AH341" t="str">
        <f t="shared" si="56"/>
        <v/>
      </c>
    </row>
    <row r="342" spans="16:34" x14ac:dyDescent="0.2">
      <c r="P342">
        <f t="shared" si="57"/>
        <v>339</v>
      </c>
      <c r="Q342">
        <f>Regression!C340</f>
        <v>74600</v>
      </c>
      <c r="R342">
        <f>Regression!D340</f>
        <v>18</v>
      </c>
      <c r="S342">
        <f>Regression!E340</f>
        <v>2</v>
      </c>
      <c r="T342">
        <f>Regression!F340</f>
        <v>2</v>
      </c>
      <c r="U342">
        <f>Regression!G340</f>
        <v>1</v>
      </c>
      <c r="V342">
        <f>Regression!H340</f>
        <v>2</v>
      </c>
      <c r="W342">
        <f>Regression!I340</f>
        <v>1</v>
      </c>
      <c r="X342">
        <f>Regression!B340</f>
        <v>705.04399999999998</v>
      </c>
      <c r="Y342">
        <v>1494.8374359308318</v>
      </c>
      <c r="Z342">
        <f t="shared" si="49"/>
        <v>-789.79343593083183</v>
      </c>
      <c r="AA342">
        <v>4.8036818034362036E-3</v>
      </c>
      <c r="AB342">
        <f t="shared" si="50"/>
        <v>-1.4046314688531736</v>
      </c>
      <c r="AC342">
        <f t="shared" si="51"/>
        <v>315843.15064550337</v>
      </c>
      <c r="AD342">
        <f t="shared" si="52"/>
        <v>-1.4087158725482749</v>
      </c>
      <c r="AE342">
        <f t="shared" si="53"/>
        <v>0.15923255115235332</v>
      </c>
      <c r="AF342">
        <f t="shared" si="54"/>
        <v>1.1961661592071384E-3</v>
      </c>
      <c r="AG342">
        <f t="shared" si="55"/>
        <v>-9.7871477281136515E-2</v>
      </c>
      <c r="AH342" t="str">
        <f t="shared" si="56"/>
        <v/>
      </c>
    </row>
    <row r="343" spans="16:34" x14ac:dyDescent="0.2">
      <c r="P343">
        <f t="shared" si="57"/>
        <v>340</v>
      </c>
      <c r="Q343">
        <f>Regression!C341</f>
        <v>68500</v>
      </c>
      <c r="R343">
        <f>Regression!D341</f>
        <v>12</v>
      </c>
      <c r="S343">
        <f>Regression!E341</f>
        <v>0</v>
      </c>
      <c r="T343">
        <f>Regression!F341</f>
        <v>2</v>
      </c>
      <c r="U343">
        <f>Regression!G341</f>
        <v>0</v>
      </c>
      <c r="V343">
        <f>Regression!H341</f>
        <v>2</v>
      </c>
      <c r="W343">
        <f>Regression!I341</f>
        <v>1</v>
      </c>
      <c r="X343">
        <f>Regression!B341</f>
        <v>1499.8420000000001</v>
      </c>
      <c r="Y343">
        <v>1182.917286849332</v>
      </c>
      <c r="Z343">
        <f t="shared" si="49"/>
        <v>316.92471315066814</v>
      </c>
      <c r="AA343">
        <v>6.0014534025283443E-3</v>
      </c>
      <c r="AB343">
        <f t="shared" si="50"/>
        <v>0.56364411895122402</v>
      </c>
      <c r="AC343">
        <f t="shared" si="51"/>
        <v>316373.66208651511</v>
      </c>
      <c r="AD343">
        <f t="shared" si="52"/>
        <v>0.56514913918819953</v>
      </c>
      <c r="AE343">
        <f t="shared" si="53"/>
        <v>0.57210011209848677</v>
      </c>
      <c r="AF343">
        <f t="shared" si="54"/>
        <v>2.4121533412082012E-4</v>
      </c>
      <c r="AG343">
        <f t="shared" si="55"/>
        <v>4.3913536631428572E-2</v>
      </c>
      <c r="AH343" t="str">
        <f t="shared" si="56"/>
        <v/>
      </c>
    </row>
    <row r="344" spans="16:34" x14ac:dyDescent="0.2">
      <c r="P344">
        <f t="shared" si="57"/>
        <v>341</v>
      </c>
      <c r="Q344">
        <f>Regression!C342</f>
        <v>51900</v>
      </c>
      <c r="R344">
        <f>Regression!D342</f>
        <v>12</v>
      </c>
      <c r="S344">
        <f>Regression!E342</f>
        <v>0</v>
      </c>
      <c r="T344">
        <f>Regression!F342</f>
        <v>2</v>
      </c>
      <c r="U344">
        <f>Regression!G342</f>
        <v>0</v>
      </c>
      <c r="V344">
        <f>Regression!H342</f>
        <v>2</v>
      </c>
      <c r="W344">
        <f>Regression!I342</f>
        <v>0</v>
      </c>
      <c r="X344">
        <f>Regression!B342</f>
        <v>1161.7760000000001</v>
      </c>
      <c r="Y344">
        <v>853.53571350389052</v>
      </c>
      <c r="Z344">
        <f t="shared" si="49"/>
        <v>308.24028649610955</v>
      </c>
      <c r="AA344">
        <v>5.7983785751091806E-3</v>
      </c>
      <c r="AB344">
        <f t="shared" si="50"/>
        <v>0.54819904380500739</v>
      </c>
      <c r="AC344">
        <f t="shared" si="51"/>
        <v>316379.19337174768</v>
      </c>
      <c r="AD344">
        <f t="shared" si="52"/>
        <v>0.54960187907007618</v>
      </c>
      <c r="AE344">
        <f t="shared" si="53"/>
        <v>0.58271617417312938</v>
      </c>
      <c r="AF344">
        <f t="shared" si="54"/>
        <v>2.2036579935866938E-4</v>
      </c>
      <c r="AG344">
        <f t="shared" si="55"/>
        <v>4.1972444046776636E-2</v>
      </c>
      <c r="AH344" t="str">
        <f t="shared" si="56"/>
        <v/>
      </c>
    </row>
    <row r="345" spans="16:34" x14ac:dyDescent="0.2">
      <c r="P345">
        <f t="shared" si="57"/>
        <v>342</v>
      </c>
      <c r="Q345">
        <f>Regression!C343</f>
        <v>17200</v>
      </c>
      <c r="R345">
        <f>Regression!D343</f>
        <v>12</v>
      </c>
      <c r="S345">
        <f>Regression!E343</f>
        <v>0</v>
      </c>
      <c r="T345">
        <f>Regression!F343</f>
        <v>1</v>
      </c>
      <c r="U345">
        <f>Regression!G343</f>
        <v>0</v>
      </c>
      <c r="V345">
        <f>Regression!H343</f>
        <v>1</v>
      </c>
      <c r="W345">
        <f>Regression!I343</f>
        <v>0</v>
      </c>
      <c r="X345">
        <f>Regression!B343</f>
        <v>329.39699999999999</v>
      </c>
      <c r="Y345">
        <v>322.5044803158508</v>
      </c>
      <c r="Z345">
        <f t="shared" si="49"/>
        <v>6.8925196841491925</v>
      </c>
      <c r="AA345">
        <v>4.5846157098206495E-3</v>
      </c>
      <c r="AB345">
        <f t="shared" si="50"/>
        <v>1.2258205256714453E-2</v>
      </c>
      <c r="AC345">
        <f t="shared" si="51"/>
        <v>316475.57932292158</v>
      </c>
      <c r="AD345">
        <f t="shared" si="52"/>
        <v>1.228020845691045E-2</v>
      </c>
      <c r="AE345">
        <f t="shared" si="53"/>
        <v>0.99020452670627668</v>
      </c>
      <c r="AF345">
        <f t="shared" si="54"/>
        <v>8.690765513684915E-8</v>
      </c>
      <c r="AG345">
        <f t="shared" si="55"/>
        <v>8.3340295091965868E-4</v>
      </c>
      <c r="AH345" t="str">
        <f t="shared" si="56"/>
        <v/>
      </c>
    </row>
    <row r="346" spans="16:34" x14ac:dyDescent="0.2">
      <c r="P346">
        <f t="shared" si="57"/>
        <v>343</v>
      </c>
      <c r="Q346">
        <f>Regression!C344</f>
        <v>51900</v>
      </c>
      <c r="R346">
        <f>Regression!D344</f>
        <v>6</v>
      </c>
      <c r="S346">
        <f>Regression!E344</f>
        <v>0</v>
      </c>
      <c r="T346">
        <f>Regression!F344</f>
        <v>1</v>
      </c>
      <c r="U346">
        <f>Regression!G344</f>
        <v>0</v>
      </c>
      <c r="V346">
        <f>Regression!H344</f>
        <v>0</v>
      </c>
      <c r="W346">
        <f>Regression!I344</f>
        <v>1</v>
      </c>
      <c r="X346">
        <f>Regression!B344</f>
        <v>779.51700000000005</v>
      </c>
      <c r="Y346">
        <v>957.68364444247732</v>
      </c>
      <c r="Z346">
        <f t="shared" si="49"/>
        <v>-178.16664444247726</v>
      </c>
      <c r="AA346">
        <v>1.1717870200807813E-2</v>
      </c>
      <c r="AB346">
        <f t="shared" si="50"/>
        <v>-0.31686573235307947</v>
      </c>
      <c r="AC346">
        <f t="shared" si="51"/>
        <v>316443.21605111106</v>
      </c>
      <c r="AD346">
        <f t="shared" si="52"/>
        <v>-0.31859432424595613</v>
      </c>
      <c r="AE346">
        <f t="shared" si="53"/>
        <v>0.75010122227168941</v>
      </c>
      <c r="AF346">
        <f t="shared" si="54"/>
        <v>1.5057308912744811E-4</v>
      </c>
      <c r="AG346">
        <f t="shared" si="55"/>
        <v>-3.4691406257437926E-2</v>
      </c>
      <c r="AH346" t="str">
        <f t="shared" si="56"/>
        <v/>
      </c>
    </row>
    <row r="347" spans="16:34" x14ac:dyDescent="0.2">
      <c r="P347">
        <f t="shared" si="57"/>
        <v>344</v>
      </c>
      <c r="Q347">
        <f>Regression!C345</f>
        <v>70200</v>
      </c>
      <c r="R347">
        <f>Regression!D345</f>
        <v>6</v>
      </c>
      <c r="S347">
        <f>Regression!E345</f>
        <v>0</v>
      </c>
      <c r="T347">
        <f>Regression!F345</f>
        <v>2</v>
      </c>
      <c r="U347">
        <f>Regression!G345</f>
        <v>1</v>
      </c>
      <c r="V347">
        <f>Regression!H345</f>
        <v>0</v>
      </c>
      <c r="W347">
        <f>Regression!I345</f>
        <v>1</v>
      </c>
      <c r="X347">
        <f>Regression!B345</f>
        <v>1582.604</v>
      </c>
      <c r="Y347">
        <v>1302.187369661802</v>
      </c>
      <c r="Z347">
        <f t="shared" si="49"/>
        <v>280.41663033819805</v>
      </c>
      <c r="AA347">
        <v>8.9091663652225549E-3</v>
      </c>
      <c r="AB347">
        <f t="shared" si="50"/>
        <v>0.49871524052182137</v>
      </c>
      <c r="AC347">
        <f t="shared" si="51"/>
        <v>316395.56659108179</v>
      </c>
      <c r="AD347">
        <f t="shared" si="52"/>
        <v>0.5007625494284893</v>
      </c>
      <c r="AE347">
        <f t="shared" si="53"/>
        <v>0.61664933030552194</v>
      </c>
      <c r="AF347">
        <f t="shared" si="54"/>
        <v>2.8198463411332233E-4</v>
      </c>
      <c r="AG347">
        <f t="shared" si="55"/>
        <v>4.7478134505232479E-2</v>
      </c>
      <c r="AH347" t="str">
        <f t="shared" si="56"/>
        <v/>
      </c>
    </row>
    <row r="348" spans="16:34" x14ac:dyDescent="0.2">
      <c r="P348">
        <f t="shared" si="57"/>
        <v>345</v>
      </c>
      <c r="Q348">
        <f>Regression!C346</f>
        <v>61500</v>
      </c>
      <c r="R348">
        <f>Regression!D346</f>
        <v>24</v>
      </c>
      <c r="S348">
        <f>Regression!E346</f>
        <v>2</v>
      </c>
      <c r="T348">
        <f>Regression!F346</f>
        <v>2</v>
      </c>
      <c r="U348">
        <f>Regression!G346</f>
        <v>1</v>
      </c>
      <c r="V348">
        <f>Regression!H346</f>
        <v>2</v>
      </c>
      <c r="W348">
        <f>Regression!I346</f>
        <v>0</v>
      </c>
      <c r="X348">
        <f>Regression!B346</f>
        <v>967.80499999999995</v>
      </c>
      <c r="Y348">
        <v>1532.5514528249387</v>
      </c>
      <c r="Z348">
        <f t="shared" si="49"/>
        <v>-564.74645282493873</v>
      </c>
      <c r="AA348">
        <v>8.1341151072701987E-3</v>
      </c>
      <c r="AB348">
        <f t="shared" si="50"/>
        <v>-1.0043900132269332</v>
      </c>
      <c r="AC348">
        <f t="shared" si="51"/>
        <v>316151.15309837583</v>
      </c>
      <c r="AD348">
        <f t="shared" si="52"/>
        <v>-1.0085087026996267</v>
      </c>
      <c r="AE348">
        <f t="shared" si="53"/>
        <v>0.31345623822166357</v>
      </c>
      <c r="AF348">
        <f t="shared" si="54"/>
        <v>1.0426035336051113E-3</v>
      </c>
      <c r="AG348">
        <f t="shared" si="55"/>
        <v>-9.1328921823799189E-2</v>
      </c>
      <c r="AH348" t="str">
        <f t="shared" si="56"/>
        <v/>
      </c>
    </row>
    <row r="349" spans="16:34" x14ac:dyDescent="0.2">
      <c r="P349">
        <f t="shared" si="57"/>
        <v>346</v>
      </c>
      <c r="Q349">
        <f>Regression!C347</f>
        <v>70900</v>
      </c>
      <c r="R349">
        <f>Regression!D347</f>
        <v>12</v>
      </c>
      <c r="S349">
        <f>Regression!E347</f>
        <v>2</v>
      </c>
      <c r="T349">
        <f>Regression!F347</f>
        <v>2</v>
      </c>
      <c r="U349">
        <f>Regression!G347</f>
        <v>0</v>
      </c>
      <c r="V349">
        <f>Regression!H347</f>
        <v>1</v>
      </c>
      <c r="W349">
        <f>Regression!I347</f>
        <v>1</v>
      </c>
      <c r="X349">
        <f>Regression!B347</f>
        <v>794.1</v>
      </c>
      <c r="Y349">
        <v>1379.7601804207682</v>
      </c>
      <c r="Z349">
        <f t="shared" si="49"/>
        <v>-585.66018042076814</v>
      </c>
      <c r="AA349">
        <v>3.6989130069084494E-3</v>
      </c>
      <c r="AB349">
        <f t="shared" si="50"/>
        <v>-1.0415846499201378</v>
      </c>
      <c r="AC349">
        <f t="shared" si="51"/>
        <v>316128.22962483729</v>
      </c>
      <c r="AD349">
        <f t="shared" si="52"/>
        <v>-1.0435631986627891</v>
      </c>
      <c r="AE349">
        <f t="shared" si="53"/>
        <v>0.29694176441221415</v>
      </c>
      <c r="AF349">
        <f t="shared" si="54"/>
        <v>5.0534976038548915E-4</v>
      </c>
      <c r="AG349">
        <f t="shared" si="55"/>
        <v>-6.358585449782328E-2</v>
      </c>
      <c r="AH349" t="str">
        <f t="shared" si="56"/>
        <v/>
      </c>
    </row>
    <row r="350" spans="16:34" x14ac:dyDescent="0.2">
      <c r="P350">
        <f t="shared" si="57"/>
        <v>347</v>
      </c>
      <c r="Q350">
        <f>Regression!C348</f>
        <v>72500</v>
      </c>
      <c r="R350">
        <f>Regression!D348</f>
        <v>24</v>
      </c>
      <c r="S350">
        <f>Regression!E348</f>
        <v>0</v>
      </c>
      <c r="T350">
        <f>Regression!F348</f>
        <v>2</v>
      </c>
      <c r="U350">
        <f>Regression!G348</f>
        <v>1</v>
      </c>
      <c r="V350">
        <f>Regression!H348</f>
        <v>0</v>
      </c>
      <c r="W350">
        <f>Regression!I348</f>
        <v>1</v>
      </c>
      <c r="X350">
        <f>Regression!B348</f>
        <v>2594.924</v>
      </c>
      <c r="Y350">
        <v>2227.9152208269079</v>
      </c>
      <c r="Z350">
        <f t="shared" si="49"/>
        <v>367.00877917309208</v>
      </c>
      <c r="AA350">
        <v>9.7572680165301899E-3</v>
      </c>
      <c r="AB350">
        <f t="shared" si="50"/>
        <v>0.65271760579314009</v>
      </c>
      <c r="AC350">
        <f t="shared" si="51"/>
        <v>316338.3695067307</v>
      </c>
      <c r="AD350">
        <f t="shared" si="52"/>
        <v>0.65573699389683759</v>
      </c>
      <c r="AE350">
        <f t="shared" si="53"/>
        <v>0.51214540993895008</v>
      </c>
      <c r="AF350">
        <f t="shared" si="54"/>
        <v>5.2991422114162371E-4</v>
      </c>
      <c r="AG350">
        <f t="shared" si="55"/>
        <v>6.5091303832977634E-2</v>
      </c>
      <c r="AH350" t="str">
        <f t="shared" si="56"/>
        <v/>
      </c>
    </row>
    <row r="351" spans="16:34" x14ac:dyDescent="0.2">
      <c r="P351">
        <f t="shared" si="57"/>
        <v>348</v>
      </c>
      <c r="Q351">
        <f>Regression!C349</f>
        <v>33200</v>
      </c>
      <c r="R351">
        <f>Regression!D349</f>
        <v>24</v>
      </c>
      <c r="S351">
        <f>Regression!E349</f>
        <v>2</v>
      </c>
      <c r="T351">
        <f>Regression!F349</f>
        <v>3</v>
      </c>
      <c r="U351">
        <f>Regression!G349</f>
        <v>0</v>
      </c>
      <c r="V351">
        <f>Regression!H349</f>
        <v>0</v>
      </c>
      <c r="W351">
        <f>Regression!I349</f>
        <v>0</v>
      </c>
      <c r="X351">
        <f>Regression!B349</f>
        <v>1036.6600000000001</v>
      </c>
      <c r="Y351">
        <v>1391.9672031893836</v>
      </c>
      <c r="Z351">
        <f t="shared" si="49"/>
        <v>-355.30720318938347</v>
      </c>
      <c r="AA351">
        <v>8.7680279991241943E-3</v>
      </c>
      <c r="AB351">
        <f t="shared" si="50"/>
        <v>-0.63190659228740986</v>
      </c>
      <c r="AC351">
        <f t="shared" si="51"/>
        <v>316347.11092916795</v>
      </c>
      <c r="AD351">
        <f t="shared" si="52"/>
        <v>-0.63450408863524843</v>
      </c>
      <c r="AE351">
        <f t="shared" si="53"/>
        <v>0.52589819631810497</v>
      </c>
      <c r="AF351">
        <f t="shared" si="54"/>
        <v>4.4541732957575485E-4</v>
      </c>
      <c r="AG351">
        <f t="shared" si="55"/>
        <v>-5.9675729693681012E-2</v>
      </c>
      <c r="AH351" t="str">
        <f t="shared" si="56"/>
        <v/>
      </c>
    </row>
    <row r="352" spans="16:34" x14ac:dyDescent="0.2">
      <c r="P352">
        <f t="shared" si="57"/>
        <v>349</v>
      </c>
      <c r="Q352">
        <f>Regression!C350</f>
        <v>58600</v>
      </c>
      <c r="R352">
        <f>Regression!D350</f>
        <v>6</v>
      </c>
      <c r="S352">
        <f>Regression!E350</f>
        <v>0</v>
      </c>
      <c r="T352">
        <f>Regression!F350</f>
        <v>2</v>
      </c>
      <c r="U352">
        <f>Regression!G350</f>
        <v>1</v>
      </c>
      <c r="V352">
        <f>Regression!H350</f>
        <v>2</v>
      </c>
      <c r="W352">
        <f>Regression!I350</f>
        <v>0</v>
      </c>
      <c r="X352">
        <f>Regression!B350</f>
        <v>988.75900000000001</v>
      </c>
      <c r="Y352">
        <v>658.96332726033802</v>
      </c>
      <c r="Z352">
        <f t="shared" si="49"/>
        <v>329.795672739662</v>
      </c>
      <c r="AA352">
        <v>7.9760743288091636E-3</v>
      </c>
      <c r="AB352">
        <f t="shared" si="50"/>
        <v>0.58653485727665822</v>
      </c>
      <c r="AC352">
        <f t="shared" si="51"/>
        <v>316364.99208340235</v>
      </c>
      <c r="AD352">
        <f t="shared" si="52"/>
        <v>0.58869408163853865</v>
      </c>
      <c r="AE352">
        <f t="shared" si="53"/>
        <v>0.55620052440547962</v>
      </c>
      <c r="AF352">
        <f t="shared" si="54"/>
        <v>3.4853192601259258E-4</v>
      </c>
      <c r="AG352">
        <f t="shared" si="55"/>
        <v>5.2786539565584108E-2</v>
      </c>
      <c r="AH352" t="str">
        <f t="shared" si="56"/>
        <v/>
      </c>
    </row>
    <row r="353" spans="16:34" x14ac:dyDescent="0.2">
      <c r="P353">
        <f t="shared" si="57"/>
        <v>350</v>
      </c>
      <c r="Q353">
        <f>Regression!C351</f>
        <v>54700</v>
      </c>
      <c r="R353">
        <f>Regression!D351</f>
        <v>18</v>
      </c>
      <c r="S353">
        <f>Regression!E351</f>
        <v>2</v>
      </c>
      <c r="T353">
        <f>Regression!F351</f>
        <v>2</v>
      </c>
      <c r="U353">
        <f>Regression!G351</f>
        <v>1</v>
      </c>
      <c r="V353">
        <f>Regression!H351</f>
        <v>0</v>
      </c>
      <c r="W353">
        <f>Regression!I351</f>
        <v>1</v>
      </c>
      <c r="X353">
        <f>Regression!B351</f>
        <v>848.279</v>
      </c>
      <c r="Y353">
        <v>1489.6765023834694</v>
      </c>
      <c r="Z353">
        <f t="shared" si="49"/>
        <v>-641.39750238346937</v>
      </c>
      <c r="AA353">
        <v>5.0381762717487287E-3</v>
      </c>
      <c r="AB353">
        <f t="shared" si="50"/>
        <v>-1.1407123368021388</v>
      </c>
      <c r="AC353">
        <f t="shared" si="51"/>
        <v>316058.39851073443</v>
      </c>
      <c r="AD353">
        <f t="shared" si="52"/>
        <v>-1.1437744427911183</v>
      </c>
      <c r="AE353">
        <f t="shared" si="53"/>
        <v>0.25299311742020053</v>
      </c>
      <c r="AF353">
        <f t="shared" si="54"/>
        <v>8.2779502767260822E-4</v>
      </c>
      <c r="AG353">
        <f t="shared" si="55"/>
        <v>-8.1390526635018168E-2</v>
      </c>
      <c r="AH353" t="str">
        <f t="shared" si="56"/>
        <v/>
      </c>
    </row>
    <row r="354" spans="16:34" x14ac:dyDescent="0.2">
      <c r="P354">
        <f t="shared" si="57"/>
        <v>351</v>
      </c>
      <c r="Q354">
        <f>Regression!C352</f>
        <v>64000</v>
      </c>
      <c r="R354">
        <f>Regression!D352</f>
        <v>6</v>
      </c>
      <c r="S354">
        <f>Regression!E352</f>
        <v>0</v>
      </c>
      <c r="T354">
        <f>Regression!F352</f>
        <v>2</v>
      </c>
      <c r="U354">
        <f>Regression!G352</f>
        <v>1</v>
      </c>
      <c r="V354">
        <f>Regression!H352</f>
        <v>1</v>
      </c>
      <c r="W354">
        <f>Regression!I352</f>
        <v>1</v>
      </c>
      <c r="X354">
        <f>Regression!B352</f>
        <v>1552.162</v>
      </c>
      <c r="Y354">
        <v>959.00240341235121</v>
      </c>
      <c r="Z354">
        <f t="shared" si="49"/>
        <v>593.15959658764882</v>
      </c>
      <c r="AA354">
        <v>7.4331371591347091E-3</v>
      </c>
      <c r="AB354">
        <f t="shared" si="50"/>
        <v>1.054922208155997</v>
      </c>
      <c r="AC354">
        <f t="shared" si="51"/>
        <v>316117.93509590829</v>
      </c>
      <c r="AD354">
        <f t="shared" si="52"/>
        <v>1.0589296455950086</v>
      </c>
      <c r="AE354">
        <f t="shared" si="53"/>
        <v>0.28988959436099165</v>
      </c>
      <c r="AF354">
        <f t="shared" si="54"/>
        <v>1.0495508529166039E-3</v>
      </c>
      <c r="AG354">
        <f t="shared" si="55"/>
        <v>9.1637513016592148E-2</v>
      </c>
      <c r="AH354" t="str">
        <f t="shared" si="56"/>
        <v/>
      </c>
    </row>
    <row r="355" spans="16:34" x14ac:dyDescent="0.2">
      <c r="P355">
        <f t="shared" si="57"/>
        <v>352</v>
      </c>
      <c r="Q355">
        <f>Regression!C353</f>
        <v>12500</v>
      </c>
      <c r="R355">
        <f>Regression!D353</f>
        <v>12</v>
      </c>
      <c r="S355">
        <f>Regression!E353</f>
        <v>0</v>
      </c>
      <c r="T355">
        <f>Regression!F353</f>
        <v>1</v>
      </c>
      <c r="U355">
        <f>Regression!G353</f>
        <v>0</v>
      </c>
      <c r="V355">
        <f>Regression!H353</f>
        <v>1</v>
      </c>
      <c r="W355">
        <f>Regression!I353</f>
        <v>0</v>
      </c>
      <c r="X355">
        <f>Regression!B353</f>
        <v>421.96899999999999</v>
      </c>
      <c r="Y355">
        <v>221.87924593760198</v>
      </c>
      <c r="Z355">
        <f t="shared" si="49"/>
        <v>200.08975406239801</v>
      </c>
      <c r="AA355">
        <v>4.6534449704564371E-3</v>
      </c>
      <c r="AB355">
        <f t="shared" si="50"/>
        <v>0.35585553432701644</v>
      </c>
      <c r="AC355">
        <f t="shared" si="51"/>
        <v>316435.03910095908</v>
      </c>
      <c r="AD355">
        <f t="shared" si="52"/>
        <v>0.35652944897182048</v>
      </c>
      <c r="AE355">
        <f t="shared" si="53"/>
        <v>0.72151991933117421</v>
      </c>
      <c r="AF355">
        <f t="shared" si="54"/>
        <v>7.4350417073488665E-5</v>
      </c>
      <c r="AG355">
        <f t="shared" si="55"/>
        <v>2.4377857854438596E-2</v>
      </c>
      <c r="AH355" t="str">
        <f t="shared" si="56"/>
        <v/>
      </c>
    </row>
    <row r="356" spans="16:34" x14ac:dyDescent="0.2">
      <c r="P356">
        <f t="shared" si="57"/>
        <v>353</v>
      </c>
      <c r="Q356">
        <f>Regression!C354</f>
        <v>122700</v>
      </c>
      <c r="R356">
        <f>Regression!D354</f>
        <v>18</v>
      </c>
      <c r="S356">
        <f>Regression!E354</f>
        <v>0</v>
      </c>
      <c r="T356">
        <f>Regression!F354</f>
        <v>2</v>
      </c>
      <c r="U356">
        <f>Regression!G354</f>
        <v>1</v>
      </c>
      <c r="V356">
        <f>Regression!H354</f>
        <v>1</v>
      </c>
      <c r="W356">
        <f>Regression!I354</f>
        <v>1</v>
      </c>
      <c r="X356">
        <f>Regression!B354</f>
        <v>4983.7759999999998</v>
      </c>
      <c r="Y356">
        <v>2800.0711620521865</v>
      </c>
      <c r="Z356">
        <f t="shared" si="49"/>
        <v>2183.7048379478133</v>
      </c>
      <c r="AA356">
        <v>1.2885832154620599E-2</v>
      </c>
      <c r="AB356">
        <f t="shared" si="50"/>
        <v>3.8836743818380444</v>
      </c>
      <c r="AC356">
        <f t="shared" si="51"/>
        <v>311600.93938696745</v>
      </c>
      <c r="AD356">
        <f t="shared" si="52"/>
        <v>3.9374120356721027</v>
      </c>
      <c r="AE356">
        <f t="shared" si="53"/>
        <v>8.8120007202779839E-5</v>
      </c>
      <c r="AF356">
        <f t="shared" si="54"/>
        <v>2.4932930883442367E-2</v>
      </c>
      <c r="AG356">
        <f t="shared" si="55"/>
        <v>0.449866244074208</v>
      </c>
      <c r="AH356" t="str">
        <f t="shared" si="56"/>
        <v>*</v>
      </c>
    </row>
    <row r="357" spans="16:34" x14ac:dyDescent="0.2">
      <c r="P357">
        <f t="shared" si="57"/>
        <v>354</v>
      </c>
      <c r="Q357">
        <f>Regression!C355</f>
        <v>23200</v>
      </c>
      <c r="R357">
        <f>Regression!D355</f>
        <v>24</v>
      </c>
      <c r="S357">
        <f>Regression!E355</f>
        <v>1</v>
      </c>
      <c r="T357">
        <f>Regression!F355</f>
        <v>1</v>
      </c>
      <c r="U357">
        <f>Regression!G355</f>
        <v>1</v>
      </c>
      <c r="V357">
        <f>Regression!H355</f>
        <v>1</v>
      </c>
      <c r="W357">
        <f>Regression!I355</f>
        <v>0</v>
      </c>
      <c r="X357">
        <f>Regression!B355</f>
        <v>504.00200000000001</v>
      </c>
      <c r="Y357">
        <v>956.93832212901975</v>
      </c>
      <c r="Z357">
        <f t="shared" si="49"/>
        <v>-452.93632212901974</v>
      </c>
      <c r="AA357">
        <v>7.4506185208811741E-3</v>
      </c>
      <c r="AB357">
        <f t="shared" si="50"/>
        <v>-0.80553798310468205</v>
      </c>
      <c r="AC357">
        <f t="shared" si="51"/>
        <v>316267.05907647882</v>
      </c>
      <c r="AD357">
        <f t="shared" si="52"/>
        <v>-0.80841452437573347</v>
      </c>
      <c r="AE357">
        <f t="shared" si="53"/>
        <v>0.41904581840659783</v>
      </c>
      <c r="AF357">
        <f t="shared" si="54"/>
        <v>6.1343724553637757E-4</v>
      </c>
      <c r="AG357">
        <f t="shared" si="55"/>
        <v>-7.0041301896595742E-2</v>
      </c>
      <c r="AH357" t="str">
        <f t="shared" si="56"/>
        <v/>
      </c>
    </row>
    <row r="358" spans="16:34" x14ac:dyDescent="0.2">
      <c r="P358">
        <f t="shared" si="57"/>
        <v>355</v>
      </c>
      <c r="Q358">
        <f>Regression!C356</f>
        <v>41600</v>
      </c>
      <c r="R358">
        <f>Regression!D356</f>
        <v>24</v>
      </c>
      <c r="S358">
        <f>Regression!E356</f>
        <v>0</v>
      </c>
      <c r="T358">
        <f>Regression!F356</f>
        <v>1</v>
      </c>
      <c r="U358">
        <f>Regression!G356</f>
        <v>1</v>
      </c>
      <c r="V358">
        <f>Regression!H356</f>
        <v>3</v>
      </c>
      <c r="W358">
        <f>Regression!I356</f>
        <v>1</v>
      </c>
      <c r="X358">
        <f>Regression!B356</f>
        <v>1633.5550000000001</v>
      </c>
      <c r="Y358">
        <v>936.4593786448786</v>
      </c>
      <c r="Z358">
        <f t="shared" si="49"/>
        <v>697.09562135512147</v>
      </c>
      <c r="AA358">
        <v>1.499404128306232E-2</v>
      </c>
      <c r="AB358">
        <f t="shared" si="50"/>
        <v>1.2397703019665418</v>
      </c>
      <c r="AC358">
        <f t="shared" si="51"/>
        <v>315977.80764595524</v>
      </c>
      <c r="AD358">
        <f t="shared" si="52"/>
        <v>1.2495240950506876</v>
      </c>
      <c r="AE358">
        <f t="shared" si="53"/>
        <v>0.21176817588089883</v>
      </c>
      <c r="AF358">
        <f t="shared" si="54"/>
        <v>2.9691590175941768E-3</v>
      </c>
      <c r="AG358">
        <f t="shared" si="55"/>
        <v>0.1541645634535887</v>
      </c>
      <c r="AH358" t="str">
        <f t="shared" si="56"/>
        <v/>
      </c>
    </row>
    <row r="359" spans="16:34" x14ac:dyDescent="0.2">
      <c r="P359">
        <f t="shared" si="57"/>
        <v>356</v>
      </c>
      <c r="Q359">
        <f>Regression!C357</f>
        <v>69400</v>
      </c>
      <c r="R359">
        <f>Regression!D357</f>
        <v>18</v>
      </c>
      <c r="S359">
        <f>Regression!E357</f>
        <v>3</v>
      </c>
      <c r="T359">
        <f>Regression!F357</f>
        <v>3</v>
      </c>
      <c r="U359">
        <f>Regression!G357</f>
        <v>0</v>
      </c>
      <c r="V359">
        <f>Regression!H357</f>
        <v>0</v>
      </c>
      <c r="W359">
        <f>Regression!I357</f>
        <v>1</v>
      </c>
      <c r="X359">
        <f>Regression!B357</f>
        <v>2418.6019999999999</v>
      </c>
      <c r="Y359">
        <v>1816.3227583512094</v>
      </c>
      <c r="Z359">
        <f t="shared" si="49"/>
        <v>602.2792416487905</v>
      </c>
      <c r="AA359">
        <v>6.3331673213772345E-3</v>
      </c>
      <c r="AB359">
        <f t="shared" si="50"/>
        <v>1.0711413103349785</v>
      </c>
      <c r="AC359">
        <f t="shared" si="51"/>
        <v>316107.25995249674</v>
      </c>
      <c r="AD359">
        <f t="shared" si="52"/>
        <v>1.074633222692434</v>
      </c>
      <c r="AE359">
        <f t="shared" si="53"/>
        <v>0.28280028342127334</v>
      </c>
      <c r="AF359">
        <f t="shared" si="54"/>
        <v>9.1990488535712706E-4</v>
      </c>
      <c r="AG359">
        <f t="shared" si="55"/>
        <v>8.5792702204175342E-2</v>
      </c>
      <c r="AH359" t="str">
        <f t="shared" si="56"/>
        <v/>
      </c>
    </row>
    <row r="360" spans="16:34" x14ac:dyDescent="0.2">
      <c r="P360">
        <f t="shared" si="57"/>
        <v>357</v>
      </c>
      <c r="Q360">
        <f>Regression!C358</f>
        <v>109800</v>
      </c>
      <c r="R360">
        <f>Regression!D358</f>
        <v>24</v>
      </c>
      <c r="S360">
        <f>Regression!E358</f>
        <v>3</v>
      </c>
      <c r="T360">
        <f>Regression!F358</f>
        <v>2</v>
      </c>
      <c r="U360">
        <f>Regression!G358</f>
        <v>0</v>
      </c>
      <c r="V360">
        <f>Regression!H358</f>
        <v>1</v>
      </c>
      <c r="W360">
        <f>Regression!I358</f>
        <v>1</v>
      </c>
      <c r="X360">
        <f>Regression!B358</f>
        <v>2258.049</v>
      </c>
      <c r="Y360">
        <v>2764.4256271108184</v>
      </c>
      <c r="Z360">
        <f t="shared" si="49"/>
        <v>-506.37662711081839</v>
      </c>
      <c r="AA360">
        <v>9.1206084462991718E-3</v>
      </c>
      <c r="AB360">
        <f t="shared" si="50"/>
        <v>-0.90058047227664739</v>
      </c>
      <c r="AC360">
        <f t="shared" si="51"/>
        <v>316214.49983646843</v>
      </c>
      <c r="AD360">
        <f t="shared" si="52"/>
        <v>-0.90463286924494657</v>
      </c>
      <c r="AE360">
        <f t="shared" si="53"/>
        <v>0.36587955746552003</v>
      </c>
      <c r="AF360">
        <f t="shared" si="54"/>
        <v>9.4175358915014656E-4</v>
      </c>
      <c r="AG360">
        <f t="shared" si="55"/>
        <v>-8.6790835926722321E-2</v>
      </c>
      <c r="AH360" t="str">
        <f t="shared" si="56"/>
        <v/>
      </c>
    </row>
    <row r="361" spans="16:34" x14ac:dyDescent="0.2">
      <c r="P361">
        <f t="shared" si="57"/>
        <v>358</v>
      </c>
      <c r="Q361">
        <f>Regression!C359</f>
        <v>66800</v>
      </c>
      <c r="R361">
        <f>Regression!D359</f>
        <v>24</v>
      </c>
      <c r="S361">
        <f>Regression!E359</f>
        <v>0</v>
      </c>
      <c r="T361">
        <f>Regression!F359</f>
        <v>2</v>
      </c>
      <c r="U361">
        <f>Regression!G359</f>
        <v>0</v>
      </c>
      <c r="V361">
        <f>Regression!H359</f>
        <v>3</v>
      </c>
      <c r="W361">
        <f>Regression!I359</f>
        <v>0</v>
      </c>
      <c r="X361">
        <f>Regression!B359</f>
        <v>2098.029</v>
      </c>
      <c r="Y361">
        <v>1546.4176308682845</v>
      </c>
      <c r="Z361">
        <f t="shared" si="49"/>
        <v>551.61136913171549</v>
      </c>
      <c r="AA361">
        <v>1.345701979218079E-2</v>
      </c>
      <c r="AB361">
        <f t="shared" si="50"/>
        <v>0.98102953558536243</v>
      </c>
      <c r="AC361">
        <f t="shared" si="51"/>
        <v>316164.40085045132</v>
      </c>
      <c r="AD361">
        <f t="shared" si="52"/>
        <v>0.98768559394543431</v>
      </c>
      <c r="AE361">
        <f t="shared" si="53"/>
        <v>0.32354749193708809</v>
      </c>
      <c r="AF361">
        <f t="shared" si="54"/>
        <v>1.6633783644533014E-3</v>
      </c>
      <c r="AG361">
        <f t="shared" si="55"/>
        <v>0.11535466427734423</v>
      </c>
      <c r="AH361" t="str">
        <f t="shared" si="56"/>
        <v/>
      </c>
    </row>
    <row r="362" spans="16:34" x14ac:dyDescent="0.2">
      <c r="P362">
        <f t="shared" si="57"/>
        <v>359</v>
      </c>
      <c r="Q362">
        <f>Regression!C360</f>
        <v>87100</v>
      </c>
      <c r="R362">
        <f>Regression!D360</f>
        <v>18</v>
      </c>
      <c r="S362">
        <f>Regression!E360</f>
        <v>3</v>
      </c>
      <c r="T362">
        <f>Regression!F360</f>
        <v>2</v>
      </c>
      <c r="U362">
        <f>Regression!G360</f>
        <v>1</v>
      </c>
      <c r="V362">
        <f>Regression!H360</f>
        <v>2</v>
      </c>
      <c r="W362">
        <f>Regression!I360</f>
        <v>1</v>
      </c>
      <c r="X362">
        <f>Regression!B360</f>
        <v>1687.807</v>
      </c>
      <c r="Y362">
        <v>1729.9649900273098</v>
      </c>
      <c r="Z362">
        <f t="shared" si="49"/>
        <v>-42.157990027309779</v>
      </c>
      <c r="AA362">
        <v>5.961504070702681E-3</v>
      </c>
      <c r="AB362">
        <f t="shared" si="50"/>
        <v>-7.4977122829802317E-2</v>
      </c>
      <c r="AC362">
        <f t="shared" si="51"/>
        <v>316473.82328922523</v>
      </c>
      <c r="AD362">
        <f t="shared" si="52"/>
        <v>-7.5163915929605793E-2</v>
      </c>
      <c r="AE362">
        <f t="shared" si="53"/>
        <v>0.94009944856315597</v>
      </c>
      <c r="AF362">
        <f t="shared" si="54"/>
        <v>4.2395229669758932E-6</v>
      </c>
      <c r="AG362">
        <f t="shared" si="55"/>
        <v>-5.8208407634193857E-3</v>
      </c>
      <c r="AH362" t="str">
        <f t="shared" si="56"/>
        <v/>
      </c>
    </row>
    <row r="363" spans="16:34" x14ac:dyDescent="0.2">
      <c r="P363">
        <f t="shared" si="57"/>
        <v>360</v>
      </c>
      <c r="Q363">
        <f>Regression!C361</f>
        <v>80800</v>
      </c>
      <c r="R363">
        <f>Regression!D361</f>
        <v>18</v>
      </c>
      <c r="S363">
        <f>Regression!E361</f>
        <v>3</v>
      </c>
      <c r="T363">
        <f>Regression!F361</f>
        <v>2</v>
      </c>
      <c r="U363">
        <f>Regression!G361</f>
        <v>1</v>
      </c>
      <c r="V363">
        <f>Regression!H361</f>
        <v>2</v>
      </c>
      <c r="W363">
        <f>Regression!I361</f>
        <v>0</v>
      </c>
      <c r="X363">
        <f>Regression!B361</f>
        <v>2444.4490000000001</v>
      </c>
      <c r="Y363">
        <v>1621.1025473405839</v>
      </c>
      <c r="Z363">
        <f t="shared" si="49"/>
        <v>823.34645265941617</v>
      </c>
      <c r="AA363">
        <v>9.8513905029587526E-3</v>
      </c>
      <c r="AB363">
        <f t="shared" si="50"/>
        <v>1.4643048227047166</v>
      </c>
      <c r="AC363">
        <f t="shared" si="51"/>
        <v>315784.76564821292</v>
      </c>
      <c r="AD363">
        <f t="shared" si="52"/>
        <v>1.4724374014953305</v>
      </c>
      <c r="AE363">
        <f t="shared" si="53"/>
        <v>0.14121998711605249</v>
      </c>
      <c r="AF363">
        <f t="shared" si="54"/>
        <v>2.6932072147927712E-3</v>
      </c>
      <c r="AG363">
        <f t="shared" si="55"/>
        <v>0.14687078523112412</v>
      </c>
      <c r="AH363" t="str">
        <f t="shared" si="56"/>
        <v/>
      </c>
    </row>
    <row r="364" spans="16:34" x14ac:dyDescent="0.2">
      <c r="P364">
        <f t="shared" si="57"/>
        <v>361</v>
      </c>
      <c r="Q364">
        <f>Regression!C362</f>
        <v>122100</v>
      </c>
      <c r="R364">
        <f>Regression!D362</f>
        <v>12</v>
      </c>
      <c r="S364">
        <f>Regression!E362</f>
        <v>3</v>
      </c>
      <c r="T364">
        <f>Regression!F362</f>
        <v>2</v>
      </c>
      <c r="U364">
        <f>Regression!G362</f>
        <v>1</v>
      </c>
      <c r="V364">
        <f>Regression!H362</f>
        <v>0</v>
      </c>
      <c r="W364">
        <f>Regression!I362</f>
        <v>1</v>
      </c>
      <c r="X364">
        <f>Regression!B362</f>
        <v>2408.482</v>
      </c>
      <c r="Y364">
        <v>2608.0305274509801</v>
      </c>
      <c r="Z364">
        <f t="shared" si="49"/>
        <v>-199.54852745098015</v>
      </c>
      <c r="AA364">
        <v>9.5725215995837096E-3</v>
      </c>
      <c r="AB364">
        <f t="shared" si="50"/>
        <v>-0.35489297387058227</v>
      </c>
      <c r="AC364">
        <f t="shared" si="51"/>
        <v>316435.05788259592</v>
      </c>
      <c r="AD364">
        <f t="shared" si="52"/>
        <v>-0.35644693964281438</v>
      </c>
      <c r="AE364">
        <f t="shared" si="53"/>
        <v>0.72158167996077816</v>
      </c>
      <c r="AF364">
        <f t="shared" si="54"/>
        <v>1.5363345906258005E-4</v>
      </c>
      <c r="AG364">
        <f t="shared" si="55"/>
        <v>-3.504263276090841E-2</v>
      </c>
      <c r="AH364" t="str">
        <f t="shared" si="56"/>
        <v/>
      </c>
    </row>
    <row r="365" spans="16:34" x14ac:dyDescent="0.2">
      <c r="P365">
        <f t="shared" si="57"/>
        <v>362</v>
      </c>
      <c r="Q365">
        <f>Regression!C363</f>
        <v>19400</v>
      </c>
      <c r="R365">
        <f>Regression!D363</f>
        <v>18</v>
      </c>
      <c r="S365">
        <f>Regression!E363</f>
        <v>0</v>
      </c>
      <c r="T365">
        <f>Regression!F363</f>
        <v>1</v>
      </c>
      <c r="U365">
        <f>Regression!G363</f>
        <v>0</v>
      </c>
      <c r="V365">
        <f>Regression!H363</f>
        <v>1</v>
      </c>
      <c r="W365">
        <f>Regression!I363</f>
        <v>0</v>
      </c>
      <c r="X365">
        <f>Regression!B363</f>
        <v>384.24799999999999</v>
      </c>
      <c r="Y365">
        <v>661.76755891886251</v>
      </c>
      <c r="Z365">
        <f t="shared" si="49"/>
        <v>-277.51955891886251</v>
      </c>
      <c r="AA365">
        <v>5.4617036302586778E-3</v>
      </c>
      <c r="AB365">
        <f t="shared" si="50"/>
        <v>-0.49356285826845686</v>
      </c>
      <c r="AC365">
        <f t="shared" si="51"/>
        <v>316397.48413159023</v>
      </c>
      <c r="AD365">
        <f t="shared" si="52"/>
        <v>-0.49472781728020093</v>
      </c>
      <c r="AE365">
        <f t="shared" si="53"/>
        <v>0.62090181069775474</v>
      </c>
      <c r="AF365">
        <f t="shared" si="54"/>
        <v>1.6814349192129804E-4</v>
      </c>
      <c r="AG365">
        <f t="shared" si="55"/>
        <v>-3.6662294350959752E-2</v>
      </c>
      <c r="AH365" t="str">
        <f t="shared" si="56"/>
        <v/>
      </c>
    </row>
    <row r="366" spans="16:34" x14ac:dyDescent="0.2">
      <c r="P366">
        <f t="shared" si="57"/>
        <v>363</v>
      </c>
      <c r="Q366">
        <f>Regression!C364</f>
        <v>43300</v>
      </c>
      <c r="R366">
        <f>Regression!D364</f>
        <v>18</v>
      </c>
      <c r="S366">
        <f>Regression!E364</f>
        <v>0</v>
      </c>
      <c r="T366">
        <f>Regression!F364</f>
        <v>2</v>
      </c>
      <c r="U366">
        <f>Regression!G364</f>
        <v>0</v>
      </c>
      <c r="V366">
        <f>Regression!H364</f>
        <v>1</v>
      </c>
      <c r="W366">
        <f>Regression!I364</f>
        <v>0</v>
      </c>
      <c r="X366">
        <f>Regression!B364</f>
        <v>1020.542</v>
      </c>
      <c r="Y366">
        <v>1172.0201446477931</v>
      </c>
      <c r="Z366">
        <f t="shared" si="49"/>
        <v>-151.4781446477931</v>
      </c>
      <c r="AA366">
        <v>5.3823695309566681E-3</v>
      </c>
      <c r="AB366">
        <f t="shared" si="50"/>
        <v>-0.2694007814397904</v>
      </c>
      <c r="AC366">
        <f t="shared" si="51"/>
        <v>316452.34816968732</v>
      </c>
      <c r="AD366">
        <f t="shared" si="52"/>
        <v>-0.27000247128011423</v>
      </c>
      <c r="AE366">
        <f t="shared" si="53"/>
        <v>0.78721450987946584</v>
      </c>
      <c r="AF366">
        <f t="shared" si="54"/>
        <v>4.9359291828807267E-5</v>
      </c>
      <c r="AG366">
        <f t="shared" si="55"/>
        <v>-1.9862157356226068E-2</v>
      </c>
      <c r="AH366" t="str">
        <f t="shared" si="56"/>
        <v/>
      </c>
    </row>
    <row r="367" spans="16:34" x14ac:dyDescent="0.2">
      <c r="P367">
        <f t="shared" si="57"/>
        <v>364</v>
      </c>
      <c r="Q367">
        <f>Regression!C365</f>
        <v>33000</v>
      </c>
      <c r="R367">
        <f>Regression!D365</f>
        <v>12</v>
      </c>
      <c r="S367">
        <f>Regression!E365</f>
        <v>2</v>
      </c>
      <c r="T367">
        <f>Regression!F365</f>
        <v>3</v>
      </c>
      <c r="U367">
        <f>Regression!G365</f>
        <v>1</v>
      </c>
      <c r="V367">
        <f>Regression!H365</f>
        <v>0</v>
      </c>
      <c r="W367">
        <f>Regression!I365</f>
        <v>1</v>
      </c>
      <c r="X367">
        <f>Regression!B365</f>
        <v>978.798</v>
      </c>
      <c r="Y367">
        <v>731.48831333577118</v>
      </c>
      <c r="Z367">
        <f t="shared" si="49"/>
        <v>247.30968666422882</v>
      </c>
      <c r="AA367">
        <v>1.3062659226835954E-2</v>
      </c>
      <c r="AB367">
        <f t="shared" si="50"/>
        <v>0.43983521847251267</v>
      </c>
      <c r="AC367">
        <f t="shared" si="51"/>
        <v>316413.09307739872</v>
      </c>
      <c r="AD367">
        <f t="shared" si="52"/>
        <v>0.44255689734962561</v>
      </c>
      <c r="AE367">
        <f t="shared" si="53"/>
        <v>0.65818274390847398</v>
      </c>
      <c r="AF367">
        <f t="shared" si="54"/>
        <v>3.2429664158684091E-4</v>
      </c>
      <c r="AG367">
        <f t="shared" si="55"/>
        <v>5.091434041703146E-2</v>
      </c>
      <c r="AH367" t="str">
        <f t="shared" si="56"/>
        <v/>
      </c>
    </row>
    <row r="368" spans="16:34" x14ac:dyDescent="0.2">
      <c r="P368">
        <f t="shared" si="57"/>
        <v>365</v>
      </c>
      <c r="Q368">
        <f>Regression!C366</f>
        <v>66300</v>
      </c>
      <c r="R368">
        <f>Regression!D366</f>
        <v>18</v>
      </c>
      <c r="S368">
        <f>Regression!E366</f>
        <v>0</v>
      </c>
      <c r="T368">
        <f>Regression!F366</f>
        <v>3</v>
      </c>
      <c r="U368">
        <f>Regression!G366</f>
        <v>1</v>
      </c>
      <c r="V368">
        <f>Regression!H366</f>
        <v>0</v>
      </c>
      <c r="W368">
        <f>Regression!I366</f>
        <v>1</v>
      </c>
      <c r="X368">
        <f>Regression!B366</f>
        <v>2243.0479999999998</v>
      </c>
      <c r="Y368">
        <v>1801.5762089840728</v>
      </c>
      <c r="Z368">
        <f t="shared" si="49"/>
        <v>441.47179101592701</v>
      </c>
      <c r="AA368">
        <v>1.0865808203992366E-2</v>
      </c>
      <c r="AB368">
        <f t="shared" si="50"/>
        <v>0.78514854905207154</v>
      </c>
      <c r="AC368">
        <f t="shared" si="51"/>
        <v>316276.79970914073</v>
      </c>
      <c r="AD368">
        <f t="shared" si="52"/>
        <v>0.78929923760252108</v>
      </c>
      <c r="AE368">
        <f t="shared" si="53"/>
        <v>0.43012573764202489</v>
      </c>
      <c r="AF368">
        <f t="shared" si="54"/>
        <v>8.5578620929551786E-4</v>
      </c>
      <c r="AG368">
        <f t="shared" si="55"/>
        <v>8.2726584372222495E-2</v>
      </c>
      <c r="AH368" t="str">
        <f t="shared" si="56"/>
        <v/>
      </c>
    </row>
    <row r="369" spans="16:34" x14ac:dyDescent="0.2">
      <c r="P369">
        <f t="shared" si="57"/>
        <v>366</v>
      </c>
      <c r="Q369">
        <f>Regression!C367</f>
        <v>96300</v>
      </c>
      <c r="R369">
        <f>Regression!D367</f>
        <v>24</v>
      </c>
      <c r="S369">
        <f>Regression!E367</f>
        <v>3</v>
      </c>
      <c r="T369">
        <f>Regression!F367</f>
        <v>2</v>
      </c>
      <c r="U369">
        <f>Regression!G367</f>
        <v>1</v>
      </c>
      <c r="V369">
        <f>Regression!H367</f>
        <v>1</v>
      </c>
      <c r="W369">
        <f>Regression!I367</f>
        <v>1</v>
      </c>
      <c r="X369">
        <f>Regression!B367</f>
        <v>1909.1679999999999</v>
      </c>
      <c r="Y369">
        <v>2429.5407343484108</v>
      </c>
      <c r="Z369">
        <f t="shared" si="49"/>
        <v>-520.37273434841086</v>
      </c>
      <c r="AA369">
        <v>5.401202372356269E-3</v>
      </c>
      <c r="AB369">
        <f t="shared" si="50"/>
        <v>-0.92547226267776161</v>
      </c>
      <c r="AC369">
        <f t="shared" si="51"/>
        <v>316200.89659918385</v>
      </c>
      <c r="AD369">
        <f t="shared" si="52"/>
        <v>-0.92791676117885558</v>
      </c>
      <c r="AE369">
        <f t="shared" si="53"/>
        <v>0.35367646235585748</v>
      </c>
      <c r="AF369">
        <f t="shared" si="54"/>
        <v>5.8456312642989994E-4</v>
      </c>
      <c r="AG369">
        <f t="shared" si="55"/>
        <v>-6.8380186268938353E-2</v>
      </c>
      <c r="AH369" t="str">
        <f t="shared" si="56"/>
        <v/>
      </c>
    </row>
    <row r="370" spans="16:34" x14ac:dyDescent="0.2">
      <c r="P370">
        <f t="shared" si="57"/>
        <v>367</v>
      </c>
      <c r="Q370">
        <f>Regression!C368</f>
        <v>55800</v>
      </c>
      <c r="R370">
        <f>Regression!D368</f>
        <v>6</v>
      </c>
      <c r="S370">
        <f>Regression!E368</f>
        <v>0</v>
      </c>
      <c r="T370">
        <f>Regression!F368</f>
        <v>2</v>
      </c>
      <c r="U370">
        <f>Regression!G368</f>
        <v>1</v>
      </c>
      <c r="V370">
        <f>Regression!H368</f>
        <v>1</v>
      </c>
      <c r="W370">
        <f>Regression!I368</f>
        <v>0</v>
      </c>
      <c r="X370">
        <f>Regression!B368</f>
        <v>820.97199999999998</v>
      </c>
      <c r="Y370">
        <v>809.4616744876098</v>
      </c>
      <c r="Z370">
        <f t="shared" si="49"/>
        <v>11.510325512390182</v>
      </c>
      <c r="AA370">
        <v>7.0218781125821845E-3</v>
      </c>
      <c r="AB370">
        <f t="shared" si="50"/>
        <v>2.0470878454936555E-2</v>
      </c>
      <c r="AC370">
        <f t="shared" si="51"/>
        <v>316475.49284577469</v>
      </c>
      <c r="AD370">
        <f t="shared" si="52"/>
        <v>2.0532778553496688E-2</v>
      </c>
      <c r="AE370">
        <f t="shared" si="53"/>
        <v>0.98362249315460193</v>
      </c>
      <c r="AF370">
        <f t="shared" si="54"/>
        <v>3.7304128570187708E-7</v>
      </c>
      <c r="AG370">
        <f t="shared" si="55"/>
        <v>1.7266508496146503E-3</v>
      </c>
      <c r="AH370" t="str">
        <f t="shared" si="56"/>
        <v/>
      </c>
    </row>
    <row r="371" spans="16:34" x14ac:dyDescent="0.2">
      <c r="P371">
        <f t="shared" si="57"/>
        <v>368</v>
      </c>
      <c r="Q371">
        <f>Regression!C369</f>
        <v>63500</v>
      </c>
      <c r="R371">
        <f>Regression!D369</f>
        <v>24</v>
      </c>
      <c r="S371">
        <f>Regression!E369</f>
        <v>0</v>
      </c>
      <c r="T371">
        <f>Regression!F369</f>
        <v>2</v>
      </c>
      <c r="U371">
        <f>Regression!G369</f>
        <v>1</v>
      </c>
      <c r="V371">
        <f>Regression!H369</f>
        <v>2</v>
      </c>
      <c r="W371">
        <f>Regression!I369</f>
        <v>1</v>
      </c>
      <c r="X371">
        <f>Regression!B369</f>
        <v>2321.2440000000001</v>
      </c>
      <c r="Y371">
        <v>1614.3380110697185</v>
      </c>
      <c r="Z371">
        <f t="shared" si="49"/>
        <v>706.90598893028164</v>
      </c>
      <c r="AA371">
        <v>9.9203044757493718E-3</v>
      </c>
      <c r="AB371">
        <f t="shared" si="50"/>
        <v>1.2572178400064675</v>
      </c>
      <c r="AC371">
        <f t="shared" si="51"/>
        <v>315966.32063652197</v>
      </c>
      <c r="AD371">
        <f t="shared" si="52"/>
        <v>1.2638810069405666</v>
      </c>
      <c r="AE371">
        <f t="shared" si="53"/>
        <v>0.20656965058878363</v>
      </c>
      <c r="AF371">
        <f t="shared" si="54"/>
        <v>1.9994740712691948E-3</v>
      </c>
      <c r="AG371">
        <f t="shared" si="55"/>
        <v>0.12651255053484561</v>
      </c>
      <c r="AH371" t="str">
        <f t="shared" si="56"/>
        <v/>
      </c>
    </row>
    <row r="372" spans="16:34" x14ac:dyDescent="0.2">
      <c r="P372">
        <f t="shared" si="57"/>
        <v>369</v>
      </c>
      <c r="Q372">
        <f>Regression!C370</f>
        <v>82400</v>
      </c>
      <c r="R372">
        <f>Regression!D370</f>
        <v>24</v>
      </c>
      <c r="S372">
        <f>Regression!E370</f>
        <v>3</v>
      </c>
      <c r="T372">
        <f>Regression!F370</f>
        <v>2</v>
      </c>
      <c r="U372">
        <f>Regression!G370</f>
        <v>1</v>
      </c>
      <c r="V372">
        <f>Regression!H370</f>
        <v>2</v>
      </c>
      <c r="W372">
        <f>Regression!I370</f>
        <v>1</v>
      </c>
      <c r="X372">
        <f>Regression!B370</f>
        <v>2035.4929999999999</v>
      </c>
      <c r="Y372">
        <v>1921.5016607133184</v>
      </c>
      <c r="Z372">
        <f t="shared" si="49"/>
        <v>113.99133928668152</v>
      </c>
      <c r="AA372">
        <v>7.4157008810297603E-3</v>
      </c>
      <c r="AB372">
        <f t="shared" si="50"/>
        <v>0.20273126497953636</v>
      </c>
      <c r="AC372">
        <f t="shared" si="51"/>
        <v>316462.41748687602</v>
      </c>
      <c r="AD372">
        <f t="shared" si="52"/>
        <v>0.20338882387396298</v>
      </c>
      <c r="AE372">
        <f t="shared" si="53"/>
        <v>0.83887284642562521</v>
      </c>
      <c r="AF372">
        <f t="shared" si="54"/>
        <v>3.8669528346553565E-5</v>
      </c>
      <c r="AG372">
        <f t="shared" si="55"/>
        <v>1.7580024917030351E-2</v>
      </c>
      <c r="AH372" t="str">
        <f t="shared" si="56"/>
        <v/>
      </c>
    </row>
    <row r="373" spans="16:34" x14ac:dyDescent="0.2">
      <c r="P373">
        <f t="shared" si="57"/>
        <v>370</v>
      </c>
      <c r="Q373">
        <f>Regression!C371</f>
        <v>14200</v>
      </c>
      <c r="R373">
        <f>Regression!D371</f>
        <v>6</v>
      </c>
      <c r="S373">
        <f>Regression!E371</f>
        <v>0</v>
      </c>
      <c r="T373">
        <f>Regression!F371</f>
        <v>1</v>
      </c>
      <c r="U373">
        <f>Regression!G371</f>
        <v>0</v>
      </c>
      <c r="V373">
        <f>Regression!H371</f>
        <v>0</v>
      </c>
      <c r="W373">
        <f>Regression!I371</f>
        <v>0</v>
      </c>
      <c r="X373">
        <f>Regression!B371</f>
        <v>191.60900000000001</v>
      </c>
      <c r="Y373">
        <v>176.55899761170593</v>
      </c>
      <c r="Z373">
        <f t="shared" si="49"/>
        <v>15.050002388294075</v>
      </c>
      <c r="AA373">
        <v>7.5877052027700925E-3</v>
      </c>
      <c r="AB373">
        <f t="shared" si="50"/>
        <v>2.6766121366909715E-2</v>
      </c>
      <c r="AC373">
        <f t="shared" si="51"/>
        <v>316475.39717487356</v>
      </c>
      <c r="AD373">
        <f t="shared" si="52"/>
        <v>2.6854713536666359E-2</v>
      </c>
      <c r="AE373">
        <f t="shared" si="53"/>
        <v>0.97858101504356787</v>
      </c>
      <c r="AF373">
        <f t="shared" si="54"/>
        <v>6.8993325099749339E-7</v>
      </c>
      <c r="AG373">
        <f t="shared" si="55"/>
        <v>2.3481707865388732E-3</v>
      </c>
      <c r="AH373" t="str">
        <f t="shared" si="56"/>
        <v/>
      </c>
    </row>
    <row r="374" spans="16:34" x14ac:dyDescent="0.2">
      <c r="P374">
        <f t="shared" si="57"/>
        <v>371</v>
      </c>
      <c r="Q374">
        <f>Regression!C372</f>
        <v>41500</v>
      </c>
      <c r="R374">
        <f>Regression!D372</f>
        <v>24</v>
      </c>
      <c r="S374">
        <f>Regression!E372</f>
        <v>0</v>
      </c>
      <c r="T374">
        <f>Regression!F372</f>
        <v>1</v>
      </c>
      <c r="U374">
        <f>Regression!G372</f>
        <v>1</v>
      </c>
      <c r="V374">
        <f>Regression!H372</f>
        <v>0</v>
      </c>
      <c r="W374">
        <f>Regression!I372</f>
        <v>1</v>
      </c>
      <c r="X374">
        <f>Regression!B372</f>
        <v>1212.5940000000001</v>
      </c>
      <c r="Y374">
        <v>1565.6543023138145</v>
      </c>
      <c r="Z374">
        <f t="shared" si="49"/>
        <v>-353.06030231381442</v>
      </c>
      <c r="AA374">
        <v>1.2768756585446593E-2</v>
      </c>
      <c r="AB374">
        <f t="shared" si="50"/>
        <v>-0.6279105250454754</v>
      </c>
      <c r="AC374">
        <f t="shared" si="51"/>
        <v>316348.21697854198</v>
      </c>
      <c r="AD374">
        <f t="shared" si="52"/>
        <v>-0.63176672446700588</v>
      </c>
      <c r="AE374">
        <f t="shared" si="53"/>
        <v>0.52768487815551968</v>
      </c>
      <c r="AF374">
        <f t="shared" si="54"/>
        <v>6.4567855744649576E-4</v>
      </c>
      <c r="AG374">
        <f t="shared" si="55"/>
        <v>-7.1849145256762198E-2</v>
      </c>
      <c r="AH374" t="str">
        <f t="shared" si="56"/>
        <v/>
      </c>
    </row>
    <row r="375" spans="16:34" x14ac:dyDescent="0.2">
      <c r="P375">
        <f t="shared" si="57"/>
        <v>372</v>
      </c>
      <c r="Q375">
        <f>Regression!C373</f>
        <v>82500</v>
      </c>
      <c r="R375">
        <f>Regression!D373</f>
        <v>6</v>
      </c>
      <c r="S375">
        <f>Regression!E373</f>
        <v>3</v>
      </c>
      <c r="T375">
        <f>Regression!F373</f>
        <v>2</v>
      </c>
      <c r="U375">
        <f>Regression!G373</f>
        <v>1</v>
      </c>
      <c r="V375">
        <f>Regression!H373</f>
        <v>0</v>
      </c>
      <c r="W375">
        <f>Regression!I373</f>
        <v>1</v>
      </c>
      <c r="X375">
        <f>Regression!B373</f>
        <v>859.42600000000004</v>
      </c>
      <c r="Y375">
        <v>1468.047498689137</v>
      </c>
      <c r="Z375">
        <f t="shared" si="49"/>
        <v>-608.62149868913696</v>
      </c>
      <c r="AA375">
        <v>7.8936652872045633E-3</v>
      </c>
      <c r="AB375">
        <f t="shared" si="50"/>
        <v>-1.082420884736514</v>
      </c>
      <c r="AC375">
        <f t="shared" si="51"/>
        <v>316098.86929259944</v>
      </c>
      <c r="AD375">
        <f t="shared" si="52"/>
        <v>-1.0868177096805718</v>
      </c>
      <c r="AE375">
        <f t="shared" si="53"/>
        <v>0.27738138434823151</v>
      </c>
      <c r="AF375">
        <f t="shared" si="54"/>
        <v>1.1745313173742609E-3</v>
      </c>
      <c r="AG375">
        <f t="shared" si="55"/>
        <v>-9.6943110183128373E-2</v>
      </c>
      <c r="AH375" t="str">
        <f t="shared" si="56"/>
        <v/>
      </c>
    </row>
    <row r="376" spans="16:34" x14ac:dyDescent="0.2">
      <c r="P376">
        <f t="shared" si="57"/>
        <v>373</v>
      </c>
      <c r="Q376">
        <f>Regression!C374</f>
        <v>85600</v>
      </c>
      <c r="R376">
        <f>Regression!D374</f>
        <v>18</v>
      </c>
      <c r="S376">
        <f>Regression!E374</f>
        <v>3</v>
      </c>
      <c r="T376">
        <f>Regression!F374</f>
        <v>2</v>
      </c>
      <c r="U376">
        <f>Regression!G374</f>
        <v>1</v>
      </c>
      <c r="V376">
        <f>Regression!H374</f>
        <v>1</v>
      </c>
      <c r="W376">
        <f>Regression!I374</f>
        <v>1</v>
      </c>
      <c r="X376">
        <f>Regression!B374</f>
        <v>2435.6660000000002</v>
      </c>
      <c r="Y376">
        <v>1908.2958488911186</v>
      </c>
      <c r="Z376">
        <f t="shared" si="49"/>
        <v>527.3701511088816</v>
      </c>
      <c r="AA376">
        <v>4.1832500160193502E-3</v>
      </c>
      <c r="AB376">
        <f t="shared" si="50"/>
        <v>0.93791702523881504</v>
      </c>
      <c r="AC376">
        <f t="shared" si="51"/>
        <v>316193.80345961952</v>
      </c>
      <c r="AD376">
        <f t="shared" si="52"/>
        <v>0.93982967666179962</v>
      </c>
      <c r="AE376">
        <f t="shared" si="53"/>
        <v>0.347533717889147</v>
      </c>
      <c r="AF376">
        <f t="shared" si="54"/>
        <v>4.638673648977081E-4</v>
      </c>
      <c r="AG376">
        <f t="shared" si="55"/>
        <v>6.0913892378102158E-2</v>
      </c>
      <c r="AH376" t="str">
        <f t="shared" si="56"/>
        <v/>
      </c>
    </row>
    <row r="377" spans="16:34" x14ac:dyDescent="0.2">
      <c r="P377">
        <f t="shared" si="57"/>
        <v>374</v>
      </c>
      <c r="Q377">
        <f>Regression!C375</f>
        <v>18400</v>
      </c>
      <c r="R377">
        <f>Regression!D375</f>
        <v>6</v>
      </c>
      <c r="S377">
        <f>Regression!E375</f>
        <v>1</v>
      </c>
      <c r="T377">
        <f>Regression!F375</f>
        <v>1</v>
      </c>
      <c r="U377">
        <f>Regression!G375</f>
        <v>0</v>
      </c>
      <c r="V377">
        <f>Regression!H375</f>
        <v>1</v>
      </c>
      <c r="W377">
        <f>Regression!I375</f>
        <v>0</v>
      </c>
      <c r="X377">
        <f>Regression!B375</f>
        <v>319.18700000000001</v>
      </c>
      <c r="Y377">
        <v>23.541374353558979</v>
      </c>
      <c r="Z377">
        <f t="shared" si="49"/>
        <v>295.64562564644103</v>
      </c>
      <c r="AA377">
        <v>5.6006203230175152E-3</v>
      </c>
      <c r="AB377">
        <f t="shared" si="50"/>
        <v>0.52579969713516916</v>
      </c>
      <c r="AC377">
        <f t="shared" si="51"/>
        <v>316386.93058715394</v>
      </c>
      <c r="AD377">
        <f t="shared" si="52"/>
        <v>0.52708634784355335</v>
      </c>
      <c r="AE377">
        <f t="shared" si="53"/>
        <v>0.59825147489844077</v>
      </c>
      <c r="AF377">
        <f t="shared" si="54"/>
        <v>1.9573348053658431E-4</v>
      </c>
      <c r="AG377">
        <f t="shared" si="55"/>
        <v>3.9556641493137285E-2</v>
      </c>
      <c r="AH377" t="str">
        <f t="shared" si="56"/>
        <v/>
      </c>
    </row>
    <row r="378" spans="16:34" x14ac:dyDescent="0.2">
      <c r="P378">
        <f t="shared" si="57"/>
        <v>375</v>
      </c>
      <c r="Q378">
        <f>Regression!C376</f>
        <v>62600</v>
      </c>
      <c r="R378">
        <f>Regression!D376</f>
        <v>6</v>
      </c>
      <c r="S378">
        <f>Regression!E376</f>
        <v>3</v>
      </c>
      <c r="T378">
        <f>Regression!F376</f>
        <v>3</v>
      </c>
      <c r="U378">
        <f>Regression!G376</f>
        <v>0</v>
      </c>
      <c r="V378">
        <f>Regression!H376</f>
        <v>0</v>
      </c>
      <c r="W378">
        <f>Regression!I376</f>
        <v>1</v>
      </c>
      <c r="X378">
        <f>Regression!B376</f>
        <v>565.26499999999999</v>
      </c>
      <c r="Y378">
        <v>1086.4135027392711</v>
      </c>
      <c r="Z378">
        <f t="shared" si="49"/>
        <v>-521.14850273927107</v>
      </c>
      <c r="AA378">
        <v>9.7635460560311568E-3</v>
      </c>
      <c r="AB378">
        <f t="shared" si="50"/>
        <v>-0.92685195089086958</v>
      </c>
      <c r="AC378">
        <f t="shared" si="51"/>
        <v>316198.86295597535</v>
      </c>
      <c r="AD378">
        <f t="shared" si="52"/>
        <v>-0.9313477878595432</v>
      </c>
      <c r="AE378">
        <f t="shared" si="53"/>
        <v>0.35190028991736844</v>
      </c>
      <c r="AF378">
        <f t="shared" si="54"/>
        <v>1.0692038373674453E-3</v>
      </c>
      <c r="AG378">
        <f t="shared" si="55"/>
        <v>-9.2479659469939926E-2</v>
      </c>
      <c r="AH378" t="str">
        <f t="shared" si="56"/>
        <v/>
      </c>
    </row>
    <row r="379" spans="16:34" x14ac:dyDescent="0.2">
      <c r="P379">
        <f t="shared" si="57"/>
        <v>376</v>
      </c>
      <c r="Q379">
        <f>Regression!C377</f>
        <v>13800</v>
      </c>
      <c r="R379">
        <f>Regression!D377</f>
        <v>6</v>
      </c>
      <c r="S379">
        <f>Regression!E377</f>
        <v>1</v>
      </c>
      <c r="T379">
        <f>Regression!F377</f>
        <v>1</v>
      </c>
      <c r="U379">
        <f>Regression!G377</f>
        <v>0</v>
      </c>
      <c r="V379">
        <f>Regression!H377</f>
        <v>3</v>
      </c>
      <c r="W379">
        <f>Regression!I377</f>
        <v>0</v>
      </c>
      <c r="X379">
        <f>Regression!B377</f>
        <v>127.25700000000001</v>
      </c>
      <c r="Y379">
        <v>-495.8334883261204</v>
      </c>
      <c r="Z379">
        <f t="shared" si="49"/>
        <v>623.09048832612041</v>
      </c>
      <c r="AA379">
        <v>9.1208965405046305E-3</v>
      </c>
      <c r="AB379">
        <f t="shared" si="50"/>
        <v>1.1081536868111028</v>
      </c>
      <c r="AC379">
        <f t="shared" si="51"/>
        <v>316080.2536525582</v>
      </c>
      <c r="AD379">
        <f t="shared" si="52"/>
        <v>1.1133766378674925</v>
      </c>
      <c r="AE379">
        <f t="shared" si="53"/>
        <v>0.26581640930857198</v>
      </c>
      <c r="AF379">
        <f t="shared" si="54"/>
        <v>1.4259562282635016E-3</v>
      </c>
      <c r="AG379">
        <f t="shared" si="55"/>
        <v>0.10681949835217901</v>
      </c>
      <c r="AH379" t="str">
        <f t="shared" si="56"/>
        <v/>
      </c>
    </row>
    <row r="380" spans="16:34" x14ac:dyDescent="0.2">
      <c r="P380">
        <f t="shared" si="57"/>
        <v>377</v>
      </c>
      <c r="Q380">
        <f>Regression!C378</f>
        <v>60300</v>
      </c>
      <c r="R380">
        <f>Regression!D378</f>
        <v>24</v>
      </c>
      <c r="S380">
        <f>Regression!E378</f>
        <v>3</v>
      </c>
      <c r="T380">
        <f>Regression!F378</f>
        <v>2</v>
      </c>
      <c r="U380">
        <f>Regression!G378</f>
        <v>1</v>
      </c>
      <c r="V380">
        <f>Regression!H378</f>
        <v>0</v>
      </c>
      <c r="W380">
        <f>Regression!I378</f>
        <v>0</v>
      </c>
      <c r="X380">
        <f>Regression!B378</f>
        <v>1263.126</v>
      </c>
      <c r="Y380">
        <v>1895.2577442560005</v>
      </c>
      <c r="Z380">
        <f t="shared" si="49"/>
        <v>-632.1317442560005</v>
      </c>
      <c r="AA380">
        <v>7.6611690423837699E-3</v>
      </c>
      <c r="AB380">
        <f t="shared" si="50"/>
        <v>-1.1242333755237564</v>
      </c>
      <c r="AC380">
        <f t="shared" si="51"/>
        <v>316069.29498226068</v>
      </c>
      <c r="AD380">
        <f t="shared" si="52"/>
        <v>-1.1287206052800667</v>
      </c>
      <c r="AE380">
        <f t="shared" si="53"/>
        <v>0.25928860120585223</v>
      </c>
      <c r="AF380">
        <f t="shared" si="54"/>
        <v>1.2291306105872582E-3</v>
      </c>
      <c r="AG380">
        <f t="shared" si="55"/>
        <v>-9.917540505592623E-2</v>
      </c>
      <c r="AH380" t="str">
        <f t="shared" si="56"/>
        <v/>
      </c>
    </row>
    <row r="381" spans="16:34" x14ac:dyDescent="0.2">
      <c r="P381">
        <f t="shared" si="57"/>
        <v>378</v>
      </c>
      <c r="Q381">
        <f>Regression!C379</f>
        <v>31500</v>
      </c>
      <c r="R381">
        <f>Regression!D379</f>
        <v>18</v>
      </c>
      <c r="S381">
        <f>Regression!E379</f>
        <v>1</v>
      </c>
      <c r="T381">
        <f>Regression!F379</f>
        <v>1</v>
      </c>
      <c r="U381">
        <f>Regression!G379</f>
        <v>1</v>
      </c>
      <c r="V381">
        <f>Regression!H379</f>
        <v>3</v>
      </c>
      <c r="W381">
        <f>Regression!I379</f>
        <v>0</v>
      </c>
      <c r="X381">
        <f>Regression!B379</f>
        <v>269.30399999999997</v>
      </c>
      <c r="Y381">
        <v>421.58570831687251</v>
      </c>
      <c r="Z381">
        <f t="shared" si="49"/>
        <v>-152.28170831687254</v>
      </c>
      <c r="AA381">
        <v>9.3262802768821276E-3</v>
      </c>
      <c r="AB381">
        <f t="shared" si="50"/>
        <v>-0.27082990298659815</v>
      </c>
      <c r="AC381">
        <f t="shared" si="51"/>
        <v>316452.00686793536</v>
      </c>
      <c r="AD381">
        <f t="shared" si="52"/>
        <v>-0.27197469091533988</v>
      </c>
      <c r="AE381">
        <f t="shared" si="53"/>
        <v>0.78569807356960508</v>
      </c>
      <c r="AF381">
        <f t="shared" si="54"/>
        <v>8.7126530386415389E-5</v>
      </c>
      <c r="AG381">
        <f t="shared" si="55"/>
        <v>-2.6388663924704962E-2</v>
      </c>
      <c r="AH381" t="str">
        <f t="shared" si="56"/>
        <v/>
      </c>
    </row>
    <row r="382" spans="16:34" x14ac:dyDescent="0.2">
      <c r="P382">
        <f t="shared" si="57"/>
        <v>379</v>
      </c>
      <c r="Q382">
        <f>Regression!C380</f>
        <v>111500</v>
      </c>
      <c r="R382">
        <f>Regression!D380</f>
        <v>18</v>
      </c>
      <c r="S382">
        <f>Regression!E380</f>
        <v>3</v>
      </c>
      <c r="T382">
        <f>Regression!F380</f>
        <v>3</v>
      </c>
      <c r="U382">
        <f>Regression!G380</f>
        <v>0</v>
      </c>
      <c r="V382">
        <f>Regression!H380</f>
        <v>0</v>
      </c>
      <c r="W382">
        <f>Regression!I380</f>
        <v>1</v>
      </c>
      <c r="X382">
        <f>Regression!B380</f>
        <v>2510.02</v>
      </c>
      <c r="Y382">
        <v>2717.6679428882894</v>
      </c>
      <c r="Z382">
        <f t="shared" si="49"/>
        <v>-207.64794288828944</v>
      </c>
      <c r="AA382">
        <v>8.4258868927290561E-3</v>
      </c>
      <c r="AB382">
        <f t="shared" si="50"/>
        <v>-0.36929761853460319</v>
      </c>
      <c r="AC382">
        <f t="shared" si="51"/>
        <v>316431.74851129157</v>
      </c>
      <c r="AD382">
        <f t="shared" si="52"/>
        <v>-0.37070207536888178</v>
      </c>
      <c r="AE382">
        <f t="shared" si="53"/>
        <v>0.71093858741991545</v>
      </c>
      <c r="AF382">
        <f t="shared" si="54"/>
        <v>1.4609262471169975E-4</v>
      </c>
      <c r="AG382">
        <f t="shared" si="55"/>
        <v>-3.4171987577779381E-2</v>
      </c>
      <c r="AH382" t="str">
        <f t="shared" si="56"/>
        <v/>
      </c>
    </row>
    <row r="383" spans="16:34" x14ac:dyDescent="0.2">
      <c r="P383">
        <f t="shared" si="57"/>
        <v>380</v>
      </c>
      <c r="Q383">
        <f>Regression!C381</f>
        <v>67900</v>
      </c>
      <c r="R383">
        <f>Regression!D381</f>
        <v>18</v>
      </c>
      <c r="S383">
        <f>Regression!E381</f>
        <v>3</v>
      </c>
      <c r="T383">
        <f>Regression!F381</f>
        <v>2</v>
      </c>
      <c r="U383">
        <f>Regression!G381</f>
        <v>1</v>
      </c>
      <c r="V383">
        <f>Regression!H381</f>
        <v>0</v>
      </c>
      <c r="W383">
        <f>Regression!I381</f>
        <v>0</v>
      </c>
      <c r="X383">
        <f>Regression!B381</f>
        <v>1418.346</v>
      </c>
      <c r="Y383">
        <v>1765.808984143805</v>
      </c>
      <c r="Z383">
        <f t="shared" si="49"/>
        <v>-347.46298414380499</v>
      </c>
      <c r="AA383">
        <v>7.021329996322179E-3</v>
      </c>
      <c r="AB383">
        <f t="shared" si="50"/>
        <v>-0.61795580918548254</v>
      </c>
      <c r="AC383">
        <f t="shared" si="51"/>
        <v>316352.93907815166</v>
      </c>
      <c r="AD383">
        <f t="shared" si="52"/>
        <v>-0.61994426762178689</v>
      </c>
      <c r="AE383">
        <f t="shared" si="53"/>
        <v>0.53543685319129308</v>
      </c>
      <c r="AF383">
        <f t="shared" si="54"/>
        <v>3.3991035670840247E-4</v>
      </c>
      <c r="AG383">
        <f t="shared" si="55"/>
        <v>-5.2130558924562712E-2</v>
      </c>
      <c r="AH383" t="str">
        <f t="shared" si="56"/>
        <v/>
      </c>
    </row>
    <row r="384" spans="16:34" x14ac:dyDescent="0.2">
      <c r="P384">
        <f t="shared" si="57"/>
        <v>381</v>
      </c>
      <c r="Q384">
        <f>Regression!C382</f>
        <v>29200</v>
      </c>
      <c r="R384">
        <f>Regression!D382</f>
        <v>18</v>
      </c>
      <c r="S384">
        <f>Regression!E382</f>
        <v>1</v>
      </c>
      <c r="T384">
        <f>Regression!F382</f>
        <v>1</v>
      </c>
      <c r="U384">
        <f>Regression!G382</f>
        <v>1</v>
      </c>
      <c r="V384">
        <f>Regression!H382</f>
        <v>0</v>
      </c>
      <c r="W384">
        <f>Regression!I382</f>
        <v>0</v>
      </c>
      <c r="X384">
        <f>Regression!B382</f>
        <v>737.4</v>
      </c>
      <c r="Y384">
        <v>1003.6794584470533</v>
      </c>
      <c r="Z384">
        <f t="shared" si="49"/>
        <v>-266.27945844705334</v>
      </c>
      <c r="AA384">
        <v>6.0320244518305803E-3</v>
      </c>
      <c r="AB384">
        <f t="shared" si="50"/>
        <v>-0.4735725695201502</v>
      </c>
      <c r="AC384">
        <f t="shared" si="51"/>
        <v>316403.64459124283</v>
      </c>
      <c r="AD384">
        <f t="shared" si="52"/>
        <v>-0.47482188766088351</v>
      </c>
      <c r="AE384">
        <f t="shared" si="53"/>
        <v>0.6350184445910626</v>
      </c>
      <c r="AF384">
        <f t="shared" si="54"/>
        <v>1.7115965408393303E-4</v>
      </c>
      <c r="AG384">
        <f t="shared" si="55"/>
        <v>-3.6989297290131257E-2</v>
      </c>
      <c r="AH384" t="str">
        <f t="shared" si="56"/>
        <v/>
      </c>
    </row>
    <row r="385" spans="16:34" x14ac:dyDescent="0.2">
      <c r="P385">
        <f t="shared" si="57"/>
        <v>382</v>
      </c>
      <c r="Q385">
        <f>Regression!C383</f>
        <v>84500</v>
      </c>
      <c r="R385">
        <f>Regression!D383</f>
        <v>12</v>
      </c>
      <c r="S385">
        <f>Regression!E383</f>
        <v>0</v>
      </c>
      <c r="T385">
        <f>Regression!F383</f>
        <v>3</v>
      </c>
      <c r="U385">
        <f>Regression!G383</f>
        <v>1</v>
      </c>
      <c r="V385">
        <f>Regression!H383</f>
        <v>0</v>
      </c>
      <c r="W385">
        <f>Regression!I383</f>
        <v>1</v>
      </c>
      <c r="X385">
        <f>Regression!B383</f>
        <v>1557.0250000000001</v>
      </c>
      <c r="Y385">
        <v>1899.0694668313326</v>
      </c>
      <c r="Z385">
        <f t="shared" si="49"/>
        <v>-342.04446683133256</v>
      </c>
      <c r="AA385">
        <v>1.0489250583598377E-2</v>
      </c>
      <c r="AB385">
        <f t="shared" si="50"/>
        <v>-0.60831908699285719</v>
      </c>
      <c r="AC385">
        <f t="shared" si="51"/>
        <v>316356.3190967784</v>
      </c>
      <c r="AD385">
        <f t="shared" si="52"/>
        <v>-0.61134174777132366</v>
      </c>
      <c r="AE385">
        <f t="shared" si="53"/>
        <v>0.54111342174271959</v>
      </c>
      <c r="AF385">
        <f t="shared" si="54"/>
        <v>4.9553727404675523E-4</v>
      </c>
      <c r="AG385">
        <f t="shared" si="55"/>
        <v>-6.2942795332738499E-2</v>
      </c>
      <c r="AH385" t="str">
        <f t="shared" si="56"/>
        <v/>
      </c>
    </row>
    <row r="386" spans="16:34" x14ac:dyDescent="0.2">
      <c r="P386">
        <f t="shared" si="57"/>
        <v>383</v>
      </c>
      <c r="Q386">
        <f>Regression!C384</f>
        <v>84700</v>
      </c>
      <c r="R386">
        <f>Regression!D384</f>
        <v>24</v>
      </c>
      <c r="S386">
        <f>Regression!E384</f>
        <v>0</v>
      </c>
      <c r="T386">
        <f>Regression!F384</f>
        <v>2</v>
      </c>
      <c r="U386">
        <f>Regression!G384</f>
        <v>1</v>
      </c>
      <c r="V386">
        <f>Regression!H384</f>
        <v>3</v>
      </c>
      <c r="W386">
        <f>Regression!I384</f>
        <v>1</v>
      </c>
      <c r="X386">
        <f>Regression!B384</f>
        <v>2704.53</v>
      </c>
      <c r="Y386">
        <v>1857.7767516211234</v>
      </c>
      <c r="Z386">
        <f t="shared" si="49"/>
        <v>846.75324837887683</v>
      </c>
      <c r="AA386">
        <v>1.2212281901352588E-2</v>
      </c>
      <c r="AB386">
        <f t="shared" si="50"/>
        <v>1.5059333300546456</v>
      </c>
      <c r="AC386">
        <f t="shared" si="51"/>
        <v>315743.18004042772</v>
      </c>
      <c r="AD386">
        <f t="shared" si="52"/>
        <v>1.5162055117645612</v>
      </c>
      <c r="AE386">
        <f t="shared" si="53"/>
        <v>0.12978597174517872</v>
      </c>
      <c r="AF386">
        <f t="shared" si="54"/>
        <v>3.548061023362253E-3</v>
      </c>
      <c r="AG386">
        <f t="shared" si="55"/>
        <v>0.16858722825184649</v>
      </c>
      <c r="AH386" t="str">
        <f t="shared" si="56"/>
        <v/>
      </c>
    </row>
    <row r="387" spans="16:34" x14ac:dyDescent="0.2">
      <c r="P387">
        <f t="shared" si="57"/>
        <v>384</v>
      </c>
      <c r="Q387">
        <f>Regression!C385</f>
        <v>67300</v>
      </c>
      <c r="R387">
        <f>Regression!D385</f>
        <v>6</v>
      </c>
      <c r="S387">
        <f>Regression!E385</f>
        <v>0</v>
      </c>
      <c r="T387">
        <f>Regression!F385</f>
        <v>1</v>
      </c>
      <c r="U387">
        <f>Regression!G385</f>
        <v>1</v>
      </c>
      <c r="V387">
        <f>Regression!H385</f>
        <v>3</v>
      </c>
      <c r="W387">
        <f>Regression!I385</f>
        <v>1</v>
      </c>
      <c r="X387">
        <f>Regression!B385</f>
        <v>1211.953</v>
      </c>
      <c r="Y387">
        <v>610.20100888210618</v>
      </c>
      <c r="Z387">
        <f t="shared" si="49"/>
        <v>601.75199111789379</v>
      </c>
      <c r="AA387">
        <v>1.0351547391879486E-2</v>
      </c>
      <c r="AB387">
        <f t="shared" si="50"/>
        <v>1.0702036060518398</v>
      </c>
      <c r="AC387">
        <f t="shared" si="51"/>
        <v>316106.41152060428</v>
      </c>
      <c r="AD387">
        <f t="shared" si="52"/>
        <v>1.0758715137340156</v>
      </c>
      <c r="AE387">
        <f t="shared" si="53"/>
        <v>0.282246311203323</v>
      </c>
      <c r="AF387">
        <f t="shared" si="54"/>
        <v>1.5131647230700019E-3</v>
      </c>
      <c r="AG387">
        <f t="shared" si="55"/>
        <v>0.11003290299672776</v>
      </c>
      <c r="AH387" t="str">
        <f t="shared" si="56"/>
        <v/>
      </c>
    </row>
    <row r="388" spans="16:34" x14ac:dyDescent="0.2">
      <c r="P388">
        <f t="shared" si="57"/>
        <v>385</v>
      </c>
      <c r="Q388">
        <f>Regression!C386</f>
        <v>51100</v>
      </c>
      <c r="R388">
        <f>Regression!D386</f>
        <v>24</v>
      </c>
      <c r="S388">
        <f>Regression!E386</f>
        <v>3</v>
      </c>
      <c r="T388">
        <f>Regression!F386</f>
        <v>2</v>
      </c>
      <c r="U388">
        <f>Regression!G386</f>
        <v>1</v>
      </c>
      <c r="V388">
        <f>Regression!H386</f>
        <v>0</v>
      </c>
      <c r="W388">
        <f>Regression!I386</f>
        <v>0</v>
      </c>
      <c r="X388">
        <f>Regression!B386</f>
        <v>1983.5609999999999</v>
      </c>
      <c r="Y388">
        <v>1698.289200366662</v>
      </c>
      <c r="Z388">
        <f t="shared" si="49"/>
        <v>285.27179963333788</v>
      </c>
      <c r="AA388">
        <v>7.4548263114157312E-3</v>
      </c>
      <c r="AB388">
        <f t="shared" si="50"/>
        <v>0.50735005979013492</v>
      </c>
      <c r="AC388">
        <f t="shared" si="51"/>
        <v>316392.89162926481</v>
      </c>
      <c r="AD388">
        <f t="shared" si="52"/>
        <v>0.50906160456265082</v>
      </c>
      <c r="AE388">
        <f t="shared" si="53"/>
        <v>0.61082225065879436</v>
      </c>
      <c r="AF388">
        <f t="shared" si="54"/>
        <v>2.4347950508997262E-4</v>
      </c>
      <c r="AG388">
        <f t="shared" si="55"/>
        <v>4.4117812009636305E-2</v>
      </c>
      <c r="AH388" t="str">
        <f t="shared" si="56"/>
        <v/>
      </c>
    </row>
    <row r="389" spans="16:34" x14ac:dyDescent="0.2">
      <c r="P389">
        <f t="shared" si="57"/>
        <v>386</v>
      </c>
      <c r="Q389">
        <f>Regression!C387</f>
        <v>23500</v>
      </c>
      <c r="R389">
        <f>Regression!D387</f>
        <v>12</v>
      </c>
      <c r="S389">
        <f>Regression!E387</f>
        <v>1</v>
      </c>
      <c r="T389">
        <f>Regression!F387</f>
        <v>1</v>
      </c>
      <c r="U389">
        <f>Regression!G387</f>
        <v>1</v>
      </c>
      <c r="V389">
        <f>Regression!H387</f>
        <v>0</v>
      </c>
      <c r="W389">
        <f>Regression!I387</f>
        <v>0</v>
      </c>
      <c r="X389">
        <f>Regression!B387</f>
        <v>371.30500000000001</v>
      </c>
      <c r="Y389">
        <v>589.4826946687499</v>
      </c>
      <c r="Z389">
        <f t="shared" ref="Z389:Z452" si="58">X389-Y389</f>
        <v>-218.17769466874989</v>
      </c>
      <c r="AA389">
        <v>5.8895742923718575E-3</v>
      </c>
      <c r="AB389">
        <f t="shared" ref="AB389:AB452" si="59">Z389/SQRT($AJ$6)</f>
        <v>-0.38802456666708018</v>
      </c>
      <c r="AC389">
        <f t="shared" ref="AC389:AC452" si="60">($AJ$6-Z389^2/((1-AA389)*$AJ$5))*$AJ$5/($AJ$5-1)</f>
        <v>316427.30909651576</v>
      </c>
      <c r="AD389">
        <f t="shared" ref="AD389:AD452" si="61">Z389/SQRT(AC389*(1-AA389))</f>
        <v>-0.38900578091817911</v>
      </c>
      <c r="AE389">
        <f t="shared" ref="AE389:AE452" si="62">_xlfn.T.DIST.2T(ABS(AD389),$AJ$5)</f>
        <v>0.6973553535042627</v>
      </c>
      <c r="AF389">
        <f t="shared" ref="AF389:AF452" si="63">(Z389^2/$AJ$6)*(AA389/(1-AA389)^2)/($AJ$7+1)</f>
        <v>1.1216131842356708E-4</v>
      </c>
      <c r="AG389">
        <f t="shared" ref="AG389:AG452" si="64">AD389*SQRT(AA389/(1-AA389))</f>
        <v>-2.994199222812869E-2</v>
      </c>
      <c r="AH389" t="str">
        <f t="shared" ref="AH389:AH452" si="65">IF(OR(AE389&lt;0.05,AF389&gt;=1,ABS(AG389)&gt;=1),"*","")</f>
        <v/>
      </c>
    </row>
    <row r="390" spans="16:34" x14ac:dyDescent="0.2">
      <c r="P390">
        <f t="shared" ref="P390:P453" si="66">P389+1</f>
        <v>387</v>
      </c>
      <c r="Q390">
        <f>Regression!C388</f>
        <v>21300</v>
      </c>
      <c r="R390">
        <f>Regression!D388</f>
        <v>12</v>
      </c>
      <c r="S390">
        <f>Regression!E388</f>
        <v>0</v>
      </c>
      <c r="T390">
        <f>Regression!F388</f>
        <v>1</v>
      </c>
      <c r="U390">
        <f>Regression!G388</f>
        <v>1</v>
      </c>
      <c r="V390">
        <f>Regression!H388</f>
        <v>1</v>
      </c>
      <c r="W390">
        <f>Regression!I388</f>
        <v>0</v>
      </c>
      <c r="X390">
        <f>Regression!B388</f>
        <v>329.13400000000001</v>
      </c>
      <c r="Y390">
        <v>364.42897586348164</v>
      </c>
      <c r="Z390">
        <f t="shared" si="58"/>
        <v>-35.294975863481625</v>
      </c>
      <c r="AA390">
        <v>5.290737362883261E-3</v>
      </c>
      <c r="AB390">
        <f t="shared" si="59"/>
        <v>-6.2771392537378956E-2</v>
      </c>
      <c r="AC390">
        <f t="shared" si="60"/>
        <v>316474.3637471351</v>
      </c>
      <c r="AD390">
        <f t="shared" si="61"/>
        <v>-6.2906502603276793E-2</v>
      </c>
      <c r="AE390">
        <f t="shared" si="62"/>
        <v>0.94985362935001594</v>
      </c>
      <c r="AF390">
        <f t="shared" si="63"/>
        <v>2.6336461186957794E-6</v>
      </c>
      <c r="AG390">
        <f t="shared" si="64"/>
        <v>-4.5878114516459539E-3</v>
      </c>
      <c r="AH390" t="str">
        <f t="shared" si="65"/>
        <v/>
      </c>
    </row>
    <row r="391" spans="16:34" x14ac:dyDescent="0.2">
      <c r="P391">
        <f t="shared" si="66"/>
        <v>388</v>
      </c>
      <c r="Q391">
        <f>Regression!C389</f>
        <v>90100</v>
      </c>
      <c r="R391">
        <f>Regression!D389</f>
        <v>18</v>
      </c>
      <c r="S391">
        <f>Regression!E389</f>
        <v>3</v>
      </c>
      <c r="T391">
        <f>Regression!F389</f>
        <v>2</v>
      </c>
      <c r="U391">
        <f>Regression!G389</f>
        <v>1</v>
      </c>
      <c r="V391">
        <f>Regression!H389</f>
        <v>0</v>
      </c>
      <c r="W391">
        <f>Regression!I389</f>
        <v>1</v>
      </c>
      <c r="X391">
        <f>Regression!B389</f>
        <v>1956.2809999999999</v>
      </c>
      <c r="Y391">
        <v>2215.084453769713</v>
      </c>
      <c r="Z391">
        <f t="shared" si="58"/>
        <v>-258.80345376971309</v>
      </c>
      <c r="AA391">
        <v>4.6757862996543685E-3</v>
      </c>
      <c r="AB391">
        <f t="shared" si="59"/>
        <v>-0.46027664813950542</v>
      </c>
      <c r="AC391">
        <f t="shared" si="60"/>
        <v>316407.72245727916</v>
      </c>
      <c r="AD391">
        <f t="shared" si="61"/>
        <v>-0.46117339576329747</v>
      </c>
      <c r="AE391">
        <f t="shared" si="62"/>
        <v>0.64477530247783843</v>
      </c>
      <c r="AF391">
        <f t="shared" si="63"/>
        <v>1.2498946575104956E-4</v>
      </c>
      <c r="AG391">
        <f t="shared" si="64"/>
        <v>-3.1608893122780993E-2</v>
      </c>
      <c r="AH391" t="str">
        <f t="shared" si="65"/>
        <v/>
      </c>
    </row>
    <row r="392" spans="16:34" x14ac:dyDescent="0.2">
      <c r="P392">
        <f t="shared" si="66"/>
        <v>389</v>
      </c>
      <c r="Q392">
        <f>Regression!C390</f>
        <v>84300</v>
      </c>
      <c r="R392">
        <f>Regression!D390</f>
        <v>18</v>
      </c>
      <c r="S392">
        <f>Regression!E390</f>
        <v>3</v>
      </c>
      <c r="T392">
        <f>Regression!F390</f>
        <v>2</v>
      </c>
      <c r="U392">
        <f>Regression!G390</f>
        <v>1</v>
      </c>
      <c r="V392">
        <f>Regression!H390</f>
        <v>2</v>
      </c>
      <c r="W392">
        <f>Regression!I390</f>
        <v>1</v>
      </c>
      <c r="X392">
        <f>Regression!B390</f>
        <v>1648.4369999999999</v>
      </c>
      <c r="Y392">
        <v>1670.0180418870764</v>
      </c>
      <c r="Z392">
        <f t="shared" si="58"/>
        <v>-21.581041887076481</v>
      </c>
      <c r="AA392">
        <v>6.0697872159922121E-3</v>
      </c>
      <c r="AB392">
        <f t="shared" si="59"/>
        <v>-3.8381441508816082E-2</v>
      </c>
      <c r="AC392">
        <f t="shared" si="60"/>
        <v>316475.1546408303</v>
      </c>
      <c r="AD392">
        <f t="shared" si="61"/>
        <v>-3.8479077457844013E-2</v>
      </c>
      <c r="AE392">
        <f t="shared" si="62"/>
        <v>0.96931345500602739</v>
      </c>
      <c r="AF392">
        <f t="shared" si="63"/>
        <v>1.1313950091937E-6</v>
      </c>
      <c r="AG392">
        <f t="shared" si="64"/>
        <v>-3.0070000714716547E-3</v>
      </c>
      <c r="AH392" t="str">
        <f t="shared" si="65"/>
        <v/>
      </c>
    </row>
    <row r="393" spans="16:34" x14ac:dyDescent="0.2">
      <c r="P393">
        <f t="shared" si="66"/>
        <v>390</v>
      </c>
      <c r="Q393">
        <f>Regression!C391</f>
        <v>13200</v>
      </c>
      <c r="R393">
        <f>Regression!D391</f>
        <v>18</v>
      </c>
      <c r="S393">
        <f>Regression!E391</f>
        <v>0</v>
      </c>
      <c r="T393">
        <f>Regression!F391</f>
        <v>1</v>
      </c>
      <c r="U393">
        <f>Regression!G391</f>
        <v>0</v>
      </c>
      <c r="V393">
        <f>Regression!H391</f>
        <v>0</v>
      </c>
      <c r="W393">
        <f>Regression!I391</f>
        <v>0</v>
      </c>
      <c r="X393">
        <f>Regression!B391</f>
        <v>511.76100000000002</v>
      </c>
      <c r="Y393">
        <v>739.47318340442257</v>
      </c>
      <c r="Z393">
        <f t="shared" si="58"/>
        <v>-227.71218340442255</v>
      </c>
      <c r="AA393">
        <v>7.3458248464602655E-3</v>
      </c>
      <c r="AB393">
        <f t="shared" si="59"/>
        <v>-0.40498145983468153</v>
      </c>
      <c r="AC393">
        <f t="shared" si="60"/>
        <v>316422.91652428068</v>
      </c>
      <c r="AD393">
        <f t="shared" si="61"/>
        <v>-0.4063060752646801</v>
      </c>
      <c r="AE393">
        <f t="shared" si="62"/>
        <v>0.68460535529805933</v>
      </c>
      <c r="AF393">
        <f t="shared" si="63"/>
        <v>1.5283573777793652E-4</v>
      </c>
      <c r="AG393">
        <f t="shared" si="64"/>
        <v>-3.4952207804264369E-2</v>
      </c>
      <c r="AH393" t="str">
        <f t="shared" si="65"/>
        <v/>
      </c>
    </row>
    <row r="394" spans="16:34" x14ac:dyDescent="0.2">
      <c r="P394">
        <f t="shared" si="66"/>
        <v>391</v>
      </c>
      <c r="Q394">
        <f>Regression!C392</f>
        <v>22100</v>
      </c>
      <c r="R394">
        <f>Regression!D392</f>
        <v>18</v>
      </c>
      <c r="S394">
        <f>Regression!E392</f>
        <v>1</v>
      </c>
      <c r="T394">
        <f>Regression!F392</f>
        <v>1</v>
      </c>
      <c r="U394">
        <f>Regression!G392</f>
        <v>0</v>
      </c>
      <c r="V394">
        <f>Regression!H392</f>
        <v>2</v>
      </c>
      <c r="W394">
        <f>Regression!I392</f>
        <v>0</v>
      </c>
      <c r="X394">
        <f>Regression!B392</f>
        <v>280.38099999999997</v>
      </c>
      <c r="Y394">
        <v>476.6354991570193</v>
      </c>
      <c r="Z394">
        <f t="shared" si="58"/>
        <v>-196.25449915701932</v>
      </c>
      <c r="AA394">
        <v>5.454920688136352E-3</v>
      </c>
      <c r="AB394">
        <f t="shared" si="59"/>
        <v>-0.34903461193631657</v>
      </c>
      <c r="AC394">
        <f t="shared" si="60"/>
        <v>316436.54869126994</v>
      </c>
      <c r="AD394">
        <f t="shared" si="61"/>
        <v>-0.34983565125921851</v>
      </c>
      <c r="AE394">
        <f t="shared" si="62"/>
        <v>0.72653629891786808</v>
      </c>
      <c r="AF394">
        <f t="shared" si="63"/>
        <v>8.3982055345964448E-5</v>
      </c>
      <c r="AG394">
        <f t="shared" si="64"/>
        <v>-2.5908725487237785E-2</v>
      </c>
      <c r="AH394" t="str">
        <f t="shared" si="65"/>
        <v/>
      </c>
    </row>
    <row r="395" spans="16:34" x14ac:dyDescent="0.2">
      <c r="P395">
        <f t="shared" si="66"/>
        <v>392</v>
      </c>
      <c r="Q395">
        <f>Regression!C393</f>
        <v>53700</v>
      </c>
      <c r="R395">
        <f>Regression!D393</f>
        <v>12</v>
      </c>
      <c r="S395">
        <f>Regression!E393</f>
        <v>0</v>
      </c>
      <c r="T395">
        <f>Regression!F393</f>
        <v>2</v>
      </c>
      <c r="U395">
        <f>Regression!G393</f>
        <v>1</v>
      </c>
      <c r="V395">
        <f>Regression!H393</f>
        <v>1</v>
      </c>
      <c r="W395">
        <f>Regression!I393</f>
        <v>1</v>
      </c>
      <c r="X395">
        <f>Regression!B393</f>
        <v>1080.982</v>
      </c>
      <c r="Y395">
        <v>1030.645177817893</v>
      </c>
      <c r="Z395">
        <f t="shared" si="58"/>
        <v>50.336822182106971</v>
      </c>
      <c r="AA395">
        <v>6.7686651641173465E-3</v>
      </c>
      <c r="AB395">
        <f t="shared" si="59"/>
        <v>8.9523008501233056E-2</v>
      </c>
      <c r="AC395">
        <f t="shared" si="60"/>
        <v>316473.05325094669</v>
      </c>
      <c r="AD395">
        <f t="shared" si="61"/>
        <v>8.9782608678326589E-2</v>
      </c>
      <c r="AE395">
        <f t="shared" si="62"/>
        <v>0.92847809212523857</v>
      </c>
      <c r="AF395">
        <f t="shared" si="63"/>
        <v>6.8735572806733588E-6</v>
      </c>
      <c r="AG395">
        <f t="shared" si="64"/>
        <v>7.4117118915860087E-3</v>
      </c>
      <c r="AH395" t="str">
        <f t="shared" si="65"/>
        <v/>
      </c>
    </row>
    <row r="396" spans="16:34" x14ac:dyDescent="0.2">
      <c r="P396">
        <f t="shared" si="66"/>
        <v>393</v>
      </c>
      <c r="Q396">
        <f>Regression!C394</f>
        <v>38700</v>
      </c>
      <c r="R396">
        <f>Regression!D394</f>
        <v>18</v>
      </c>
      <c r="S396">
        <f>Regression!E394</f>
        <v>2</v>
      </c>
      <c r="T396">
        <f>Regression!F394</f>
        <v>2</v>
      </c>
      <c r="U396">
        <f>Regression!G394</f>
        <v>1</v>
      </c>
      <c r="V396">
        <f>Regression!H394</f>
        <v>1</v>
      </c>
      <c r="W396">
        <f>Regression!I394</f>
        <v>0</v>
      </c>
      <c r="X396">
        <f>Regression!B394</f>
        <v>1009.45</v>
      </c>
      <c r="Y396">
        <v>962.69540827200126</v>
      </c>
      <c r="Z396">
        <f t="shared" si="58"/>
        <v>46.754591727998786</v>
      </c>
      <c r="AA396">
        <v>4.6446565174432346E-3</v>
      </c>
      <c r="AB396">
        <f t="shared" si="59"/>
        <v>8.3152084920949956E-2</v>
      </c>
      <c r="AC396">
        <f t="shared" si="60"/>
        <v>316473.41134433856</v>
      </c>
      <c r="AD396">
        <f t="shared" si="61"/>
        <v>8.3304138730334015E-2</v>
      </c>
      <c r="AE396">
        <f t="shared" si="62"/>
        <v>0.9336265159714352</v>
      </c>
      <c r="AF396">
        <f t="shared" si="63"/>
        <v>4.0518522170737316E-6</v>
      </c>
      <c r="AG396">
        <f t="shared" si="64"/>
        <v>5.6905507877807989E-3</v>
      </c>
      <c r="AH396" t="str">
        <f t="shared" si="65"/>
        <v/>
      </c>
    </row>
    <row r="397" spans="16:34" x14ac:dyDescent="0.2">
      <c r="P397">
        <f t="shared" si="66"/>
        <v>394</v>
      </c>
      <c r="Q397">
        <f>Regression!C395</f>
        <v>35200</v>
      </c>
      <c r="R397">
        <f>Regression!D395</f>
        <v>6</v>
      </c>
      <c r="S397">
        <f>Regression!E395</f>
        <v>1</v>
      </c>
      <c r="T397">
        <f>Regression!F395</f>
        <v>2</v>
      </c>
      <c r="U397">
        <f>Regression!G395</f>
        <v>0</v>
      </c>
      <c r="V397">
        <f>Regression!H395</f>
        <v>2</v>
      </c>
      <c r="W397">
        <f>Regression!I395</f>
        <v>0</v>
      </c>
      <c r="X397">
        <f>Regression!B395</f>
        <v>232.88200000000001</v>
      </c>
      <c r="Y397">
        <v>171.34033193082138</v>
      </c>
      <c r="Z397">
        <f t="shared" si="58"/>
        <v>61.541668069178627</v>
      </c>
      <c r="AA397">
        <v>5.3536644475760389E-3</v>
      </c>
      <c r="AB397">
        <f t="shared" si="59"/>
        <v>0.10945059769179359</v>
      </c>
      <c r="AC397">
        <f t="shared" si="60"/>
        <v>316471.78513850219</v>
      </c>
      <c r="AD397">
        <f t="shared" si="61"/>
        <v>0.10969009727406312</v>
      </c>
      <c r="AE397">
        <f t="shared" si="62"/>
        <v>0.91267733938962403</v>
      </c>
      <c r="AF397">
        <f t="shared" si="63"/>
        <v>8.1032653673887248E-6</v>
      </c>
      <c r="AG397">
        <f t="shared" si="64"/>
        <v>8.0474567595978878E-3</v>
      </c>
      <c r="AH397" t="str">
        <f t="shared" si="65"/>
        <v/>
      </c>
    </row>
    <row r="398" spans="16:34" x14ac:dyDescent="0.2">
      <c r="P398">
        <f t="shared" si="66"/>
        <v>395</v>
      </c>
      <c r="Q398">
        <f>Regression!C396</f>
        <v>113300</v>
      </c>
      <c r="R398">
        <f>Regression!D396</f>
        <v>18</v>
      </c>
      <c r="S398">
        <f>Regression!E396</f>
        <v>3</v>
      </c>
      <c r="T398">
        <f>Regression!F396</f>
        <v>2</v>
      </c>
      <c r="U398">
        <f>Regression!G396</f>
        <v>1</v>
      </c>
      <c r="V398">
        <f>Regression!H396</f>
        <v>1</v>
      </c>
      <c r="W398">
        <f>Regression!I396</f>
        <v>1</v>
      </c>
      <c r="X398">
        <f>Regression!B396</f>
        <v>5151.4309999999996</v>
      </c>
      <c r="Y398">
        <v>2501.3424429927131</v>
      </c>
      <c r="Z398">
        <f t="shared" si="58"/>
        <v>2650.0885570072865</v>
      </c>
      <c r="AA398">
        <v>5.8517816483574384E-3</v>
      </c>
      <c r="AB398">
        <f t="shared" si="59"/>
        <v>4.7131282852876613</v>
      </c>
      <c r="AC398">
        <f t="shared" si="60"/>
        <v>309347.16315427073</v>
      </c>
      <c r="AD398">
        <f t="shared" si="61"/>
        <v>4.7787218057026877</v>
      </c>
      <c r="AE398">
        <f t="shared" si="62"/>
        <v>2.0305231184578659E-6</v>
      </c>
      <c r="AF398">
        <f t="shared" si="63"/>
        <v>1.6440475348392734E-2</v>
      </c>
      <c r="AG398">
        <f t="shared" si="64"/>
        <v>0.36663188841854061</v>
      </c>
      <c r="AH398" t="str">
        <f t="shared" si="65"/>
        <v>*</v>
      </c>
    </row>
    <row r="399" spans="16:34" x14ac:dyDescent="0.2">
      <c r="P399">
        <f t="shared" si="66"/>
        <v>396</v>
      </c>
      <c r="Q399">
        <f>Regression!C397</f>
        <v>105600</v>
      </c>
      <c r="R399">
        <f>Regression!D397</f>
        <v>6</v>
      </c>
      <c r="S399">
        <f>Regression!E397</f>
        <v>1</v>
      </c>
      <c r="T399">
        <f>Regression!F397</f>
        <v>2</v>
      </c>
      <c r="U399">
        <f>Regression!G397</f>
        <v>1</v>
      </c>
      <c r="V399">
        <f>Regression!H397</f>
        <v>3</v>
      </c>
      <c r="W399">
        <f>Regression!I397</f>
        <v>1</v>
      </c>
      <c r="X399">
        <f>Regression!B397</f>
        <v>304.20100000000002</v>
      </c>
      <c r="Y399">
        <v>1396.2594349455298</v>
      </c>
      <c r="Z399">
        <f t="shared" si="58"/>
        <v>-1092.0584349455298</v>
      </c>
      <c r="AA399">
        <v>1.0186279962788234E-2</v>
      </c>
      <c r="AB399">
        <f t="shared" si="59"/>
        <v>-1.9422035861100473</v>
      </c>
      <c r="AC399">
        <f t="shared" si="60"/>
        <v>315259.82050455123</v>
      </c>
      <c r="AD399">
        <f t="shared" si="61"/>
        <v>-1.9549462938521496</v>
      </c>
      <c r="AE399">
        <f t="shared" si="62"/>
        <v>5.086993981242019E-2</v>
      </c>
      <c r="AF399">
        <f t="shared" si="63"/>
        <v>4.9023937043256461E-3</v>
      </c>
      <c r="AG399">
        <f t="shared" si="64"/>
        <v>-0.1983197199302805</v>
      </c>
      <c r="AH399" t="str">
        <f t="shared" si="65"/>
        <v/>
      </c>
    </row>
    <row r="400" spans="16:34" x14ac:dyDescent="0.2">
      <c r="P400">
        <f t="shared" si="66"/>
        <v>397</v>
      </c>
      <c r="Q400">
        <f>Regression!C398</f>
        <v>74700</v>
      </c>
      <c r="R400">
        <f>Regression!D398</f>
        <v>12</v>
      </c>
      <c r="S400">
        <f>Regression!E398</f>
        <v>3</v>
      </c>
      <c r="T400">
        <f>Regression!F398</f>
        <v>3</v>
      </c>
      <c r="U400">
        <f>Regression!G398</f>
        <v>0</v>
      </c>
      <c r="V400">
        <f>Regression!H398</f>
        <v>0</v>
      </c>
      <c r="W400">
        <f>Regression!I398</f>
        <v>1</v>
      </c>
      <c r="X400">
        <f>Regression!B398</f>
        <v>1698.873</v>
      </c>
      <c r="Y400">
        <v>1637.6318622666799</v>
      </c>
      <c r="Z400">
        <f t="shared" si="58"/>
        <v>61.241137733320102</v>
      </c>
      <c r="AA400">
        <v>6.7061087168512664E-3</v>
      </c>
      <c r="AB400">
        <f t="shared" si="59"/>
        <v>0.10891611063747364</v>
      </c>
      <c r="AC400">
        <f t="shared" si="60"/>
        <v>316471.81739332463</v>
      </c>
      <c r="AD400">
        <f t="shared" si="61"/>
        <v>0.10922872079855264</v>
      </c>
      <c r="AE400">
        <f t="shared" si="62"/>
        <v>0.9130431714212297</v>
      </c>
      <c r="AF400">
        <f t="shared" si="63"/>
        <v>1.0078811490472156E-5</v>
      </c>
      <c r="AG400">
        <f t="shared" si="64"/>
        <v>8.9749752612137482E-3</v>
      </c>
      <c r="AH400" t="str">
        <f t="shared" si="65"/>
        <v/>
      </c>
    </row>
    <row r="401" spans="16:34" x14ac:dyDescent="0.2">
      <c r="P401">
        <f t="shared" si="66"/>
        <v>398</v>
      </c>
      <c r="Q401">
        <f>Regression!C399</f>
        <v>60200</v>
      </c>
      <c r="R401">
        <f>Regression!D399</f>
        <v>12</v>
      </c>
      <c r="S401">
        <f>Regression!E399</f>
        <v>0</v>
      </c>
      <c r="T401">
        <f>Regression!F399</f>
        <v>2</v>
      </c>
      <c r="U401">
        <f>Regression!G399</f>
        <v>0</v>
      </c>
      <c r="V401">
        <f>Regression!H399</f>
        <v>1</v>
      </c>
      <c r="W401">
        <f>Regression!I399</f>
        <v>0</v>
      </c>
      <c r="X401">
        <f>Regression!B399</f>
        <v>1747.789</v>
      </c>
      <c r="Y401">
        <v>1241.680890858516</v>
      </c>
      <c r="Z401">
        <f t="shared" si="58"/>
        <v>506.10810914148396</v>
      </c>
      <c r="AA401">
        <v>6.7924337955796834E-3</v>
      </c>
      <c r="AB401">
        <f t="shared" si="59"/>
        <v>0.90010291856130775</v>
      </c>
      <c r="AC401">
        <f t="shared" si="60"/>
        <v>316215.38816051558</v>
      </c>
      <c r="AD401">
        <f t="shared" si="61"/>
        <v>0.90309156514464961</v>
      </c>
      <c r="AE401">
        <f t="shared" si="62"/>
        <v>0.36669653681523184</v>
      </c>
      <c r="AF401">
        <f t="shared" si="63"/>
        <v>6.9733221385297856E-4</v>
      </c>
      <c r="AG401">
        <f t="shared" si="64"/>
        <v>7.4683469163077276E-2</v>
      </c>
      <c r="AH401" t="str">
        <f t="shared" si="65"/>
        <v/>
      </c>
    </row>
    <row r="402" spans="16:34" x14ac:dyDescent="0.2">
      <c r="P402">
        <f t="shared" si="66"/>
        <v>399</v>
      </c>
      <c r="Q402">
        <f>Regression!C400</f>
        <v>12000</v>
      </c>
      <c r="R402">
        <f>Regression!D400</f>
        <v>24</v>
      </c>
      <c r="S402">
        <f>Regression!E400</f>
        <v>1</v>
      </c>
      <c r="T402">
        <f>Regression!F400</f>
        <v>1</v>
      </c>
      <c r="U402">
        <f>Regression!G400</f>
        <v>0</v>
      </c>
      <c r="V402">
        <f>Regression!H400</f>
        <v>0</v>
      </c>
      <c r="W402">
        <f>Regression!I400</f>
        <v>0</v>
      </c>
      <c r="X402">
        <f>Regression!B400</f>
        <v>343.80399999999997</v>
      </c>
      <c r="Y402">
        <v>973.45078916473085</v>
      </c>
      <c r="Z402">
        <f t="shared" si="58"/>
        <v>-629.64678916473088</v>
      </c>
      <c r="AA402">
        <v>8.7436168304800225E-3</v>
      </c>
      <c r="AB402">
        <f t="shared" si="59"/>
        <v>-1.1198139337291173</v>
      </c>
      <c r="AC402">
        <f t="shared" si="60"/>
        <v>316072.04311560671</v>
      </c>
      <c r="AD402">
        <f t="shared" si="61"/>
        <v>-1.1248923225058218</v>
      </c>
      <c r="AE402">
        <f t="shared" si="62"/>
        <v>0.26090676672415769</v>
      </c>
      <c r="AF402">
        <f t="shared" si="63"/>
        <v>1.3948286863859354E-3</v>
      </c>
      <c r="AG402">
        <f t="shared" si="64"/>
        <v>-0.1056485431997943</v>
      </c>
      <c r="AH402" t="str">
        <f t="shared" si="65"/>
        <v/>
      </c>
    </row>
    <row r="403" spans="16:34" x14ac:dyDescent="0.2">
      <c r="P403">
        <f t="shared" si="66"/>
        <v>400</v>
      </c>
      <c r="Q403">
        <f>Regression!C401</f>
        <v>16700</v>
      </c>
      <c r="R403">
        <f>Regression!D401</f>
        <v>12</v>
      </c>
      <c r="S403">
        <f>Regression!E401</f>
        <v>1</v>
      </c>
      <c r="T403">
        <f>Regression!F401</f>
        <v>1</v>
      </c>
      <c r="U403">
        <f>Regression!G401</f>
        <v>0</v>
      </c>
      <c r="V403">
        <f>Regression!H401</f>
        <v>2</v>
      </c>
      <c r="W403">
        <f>Regression!I401</f>
        <v>0</v>
      </c>
      <c r="X403">
        <f>Regression!B401</f>
        <v>108.051</v>
      </c>
      <c r="Y403">
        <v>68.861622679455081</v>
      </c>
      <c r="Z403">
        <f t="shared" si="58"/>
        <v>39.189377320544921</v>
      </c>
      <c r="AA403">
        <v>5.0447421687025672E-3</v>
      </c>
      <c r="AB403">
        <f t="shared" si="59"/>
        <v>6.9697505860278022E-2</v>
      </c>
      <c r="AC403">
        <f t="shared" si="60"/>
        <v>316474.06986913859</v>
      </c>
      <c r="AD403">
        <f t="shared" si="61"/>
        <v>6.9838921049392141E-2</v>
      </c>
      <c r="AE403">
        <f t="shared" si="62"/>
        <v>0.94433594380989039</v>
      </c>
      <c r="AF403">
        <f t="shared" si="63"/>
        <v>3.0943993357338806E-6</v>
      </c>
      <c r="AG403">
        <f t="shared" si="64"/>
        <v>4.9729630572819964E-3</v>
      </c>
      <c r="AH403" t="str">
        <f t="shared" si="65"/>
        <v/>
      </c>
    </row>
    <row r="404" spans="16:34" x14ac:dyDescent="0.2">
      <c r="P404">
        <f t="shared" si="66"/>
        <v>401</v>
      </c>
      <c r="Q404">
        <f>Regression!C402</f>
        <v>46100</v>
      </c>
      <c r="R404">
        <f>Regression!D402</f>
        <v>12</v>
      </c>
      <c r="S404">
        <f>Regression!E402</f>
        <v>1</v>
      </c>
      <c r="T404">
        <f>Regression!F402</f>
        <v>2</v>
      </c>
      <c r="U404">
        <f>Regression!G402</f>
        <v>0</v>
      </c>
      <c r="V404">
        <f>Regression!H402</f>
        <v>2</v>
      </c>
      <c r="W404">
        <f>Regression!I402</f>
        <v>0</v>
      </c>
      <c r="X404">
        <f>Regression!B402</f>
        <v>418.435</v>
      </c>
      <c r="Y404">
        <v>696.86714225527248</v>
      </c>
      <c r="Z404">
        <f t="shared" si="58"/>
        <v>-278.43214225527248</v>
      </c>
      <c r="AA404">
        <v>4.3140932586383778E-3</v>
      </c>
      <c r="AB404">
        <f t="shared" si="59"/>
        <v>-0.49518586906337658</v>
      </c>
      <c r="AC404">
        <f t="shared" si="60"/>
        <v>316397.06002015591</v>
      </c>
      <c r="AD404">
        <f t="shared" si="61"/>
        <v>-0.49606886397932315</v>
      </c>
      <c r="AE404">
        <f t="shared" si="62"/>
        <v>0.61995571472395716</v>
      </c>
      <c r="AF404">
        <f t="shared" si="63"/>
        <v>1.3338018265750362E-4</v>
      </c>
      <c r="AG404">
        <f t="shared" si="64"/>
        <v>-3.2653185363665647E-2</v>
      </c>
      <c r="AH404" t="str">
        <f t="shared" si="65"/>
        <v/>
      </c>
    </row>
    <row r="405" spans="16:34" x14ac:dyDescent="0.2">
      <c r="P405">
        <f t="shared" si="66"/>
        <v>402</v>
      </c>
      <c r="Q405">
        <f>Regression!C403</f>
        <v>103700</v>
      </c>
      <c r="R405">
        <f>Regression!D403</f>
        <v>24</v>
      </c>
      <c r="S405">
        <f>Regression!E403</f>
        <v>3</v>
      </c>
      <c r="T405">
        <f>Regression!F403</f>
        <v>2</v>
      </c>
      <c r="U405">
        <f>Regression!G403</f>
        <v>1</v>
      </c>
      <c r="V405">
        <f>Regression!H403</f>
        <v>1</v>
      </c>
      <c r="W405">
        <f>Regression!I403</f>
        <v>1</v>
      </c>
      <c r="X405">
        <f>Regression!B403</f>
        <v>2338.933</v>
      </c>
      <c r="Y405">
        <v>2587.9719544333134</v>
      </c>
      <c r="Z405">
        <f t="shared" si="58"/>
        <v>-249.03895443331339</v>
      </c>
      <c r="AA405">
        <v>5.8293033976521171E-3</v>
      </c>
      <c r="AB405">
        <f t="shared" si="59"/>
        <v>-0.44291068582388027</v>
      </c>
      <c r="AC405">
        <f t="shared" si="60"/>
        <v>316412.67687005986</v>
      </c>
      <c r="AD405">
        <f t="shared" si="61"/>
        <v>-0.44402749969023336</v>
      </c>
      <c r="AE405">
        <f t="shared" si="62"/>
        <v>0.6571195416650657</v>
      </c>
      <c r="AF405">
        <f t="shared" si="63"/>
        <v>1.446229024610134E-4</v>
      </c>
      <c r="AG405">
        <f t="shared" si="64"/>
        <v>-3.4000689064545571E-2</v>
      </c>
      <c r="AH405" t="str">
        <f t="shared" si="65"/>
        <v/>
      </c>
    </row>
    <row r="406" spans="16:34" x14ac:dyDescent="0.2">
      <c r="P406">
        <f t="shared" si="66"/>
        <v>403</v>
      </c>
      <c r="Q406">
        <f>Regression!C404</f>
        <v>63800</v>
      </c>
      <c r="R406">
        <f>Regression!D404</f>
        <v>24</v>
      </c>
      <c r="S406">
        <f>Regression!E404</f>
        <v>2</v>
      </c>
      <c r="T406">
        <f>Regression!F404</f>
        <v>2</v>
      </c>
      <c r="U406">
        <f>Regression!G404</f>
        <v>1</v>
      </c>
      <c r="V406">
        <f>Regression!H404</f>
        <v>1</v>
      </c>
      <c r="W406">
        <f>Regression!I404</f>
        <v>0</v>
      </c>
      <c r="X406">
        <f>Regression!B404</f>
        <v>1621.6320000000001</v>
      </c>
      <c r="Y406">
        <v>1792.2388841647789</v>
      </c>
      <c r="Z406">
        <f t="shared" si="58"/>
        <v>-170.60688416477888</v>
      </c>
      <c r="AA406">
        <v>6.3761278114312404E-3</v>
      </c>
      <c r="AB406">
        <f t="shared" si="59"/>
        <v>-0.30342085335060148</v>
      </c>
      <c r="AC406">
        <f t="shared" si="60"/>
        <v>316446.06795832387</v>
      </c>
      <c r="AD406">
        <f t="shared" si="61"/>
        <v>-0.30425357580027368</v>
      </c>
      <c r="AE406">
        <f t="shared" si="62"/>
        <v>0.76099852133601775</v>
      </c>
      <c r="AF406">
        <f t="shared" si="63"/>
        <v>7.4321393484306399E-5</v>
      </c>
      <c r="AG406">
        <f t="shared" si="64"/>
        <v>-2.4372674561043695E-2</v>
      </c>
      <c r="AH406" t="str">
        <f t="shared" si="65"/>
        <v/>
      </c>
    </row>
    <row r="407" spans="16:34" x14ac:dyDescent="0.2">
      <c r="P407">
        <f t="shared" si="66"/>
        <v>404</v>
      </c>
      <c r="Q407">
        <f>Regression!C405</f>
        <v>65400</v>
      </c>
      <c r="R407">
        <f>Regression!D405</f>
        <v>24</v>
      </c>
      <c r="S407">
        <f>Regression!E405</f>
        <v>2</v>
      </c>
      <c r="T407">
        <f>Regression!F405</f>
        <v>2</v>
      </c>
      <c r="U407">
        <f>Regression!G405</f>
        <v>0</v>
      </c>
      <c r="V407">
        <f>Regression!H405</f>
        <v>2</v>
      </c>
      <c r="W407">
        <f>Regression!I405</f>
        <v>1</v>
      </c>
      <c r="X407">
        <f>Regression!B405</f>
        <v>937.76199999999994</v>
      </c>
      <c r="Y407">
        <v>1635.8857613348905</v>
      </c>
      <c r="Z407">
        <f t="shared" si="58"/>
        <v>-698.12376133489056</v>
      </c>
      <c r="AA407">
        <v>6.6262184104540576E-3</v>
      </c>
      <c r="AB407">
        <f t="shared" si="59"/>
        <v>-1.2415988278877121</v>
      </c>
      <c r="AC407">
        <f t="shared" si="60"/>
        <v>315980.54393702431</v>
      </c>
      <c r="AD407">
        <f t="shared" si="61"/>
        <v>-1.2460799326974032</v>
      </c>
      <c r="AE407">
        <f t="shared" si="62"/>
        <v>0.21302924371834089</v>
      </c>
      <c r="AF407">
        <f t="shared" si="63"/>
        <v>1.2939364914678617E-3</v>
      </c>
      <c r="AG407">
        <f t="shared" si="64"/>
        <v>-0.10177062198494301</v>
      </c>
      <c r="AH407" t="str">
        <f t="shared" si="65"/>
        <v/>
      </c>
    </row>
    <row r="408" spans="16:34" x14ac:dyDescent="0.2">
      <c r="P408">
        <f t="shared" si="66"/>
        <v>405</v>
      </c>
      <c r="Q408">
        <f>Regression!C406</f>
        <v>49900</v>
      </c>
      <c r="R408">
        <f>Regression!D406</f>
        <v>24</v>
      </c>
      <c r="S408">
        <f>Regression!E406</f>
        <v>0</v>
      </c>
      <c r="T408">
        <f>Regression!F406</f>
        <v>2</v>
      </c>
      <c r="U408">
        <f>Regression!G406</f>
        <v>1</v>
      </c>
      <c r="V408">
        <f>Regression!H406</f>
        <v>1</v>
      </c>
      <c r="W408">
        <f>Regression!I406</f>
        <v>0</v>
      </c>
      <c r="X408">
        <f>Regression!B406</f>
        <v>1630.84</v>
      </c>
      <c r="Y408">
        <v>1559.6306060991753</v>
      </c>
      <c r="Z408">
        <f t="shared" si="58"/>
        <v>71.20939390082458</v>
      </c>
      <c r="AA408">
        <v>8.2932733466376217E-3</v>
      </c>
      <c r="AB408">
        <f t="shared" si="59"/>
        <v>0.12664445030892763</v>
      </c>
      <c r="AC408">
        <f t="shared" si="60"/>
        <v>316470.46786260762</v>
      </c>
      <c r="AD408">
        <f t="shared" si="61"/>
        <v>0.12710980873386063</v>
      </c>
      <c r="AE408">
        <f t="shared" si="62"/>
        <v>0.89887924810323183</v>
      </c>
      <c r="AF408">
        <f t="shared" si="63"/>
        <v>1.6906036472209158E-5</v>
      </c>
      <c r="AG408">
        <f t="shared" si="64"/>
        <v>1.1623861475000023E-2</v>
      </c>
      <c r="AH408" t="str">
        <f t="shared" si="65"/>
        <v/>
      </c>
    </row>
    <row r="409" spans="16:34" x14ac:dyDescent="0.2">
      <c r="P409">
        <f t="shared" si="66"/>
        <v>406</v>
      </c>
      <c r="Q409">
        <f>Regression!C407</f>
        <v>64300</v>
      </c>
      <c r="R409">
        <f>Regression!D407</f>
        <v>6</v>
      </c>
      <c r="S409">
        <f>Regression!E407</f>
        <v>2</v>
      </c>
      <c r="T409">
        <f>Regression!F407</f>
        <v>2</v>
      </c>
      <c r="U409">
        <f>Regression!G407</f>
        <v>1</v>
      </c>
      <c r="V409">
        <f>Regression!H407</f>
        <v>2</v>
      </c>
      <c r="W409">
        <f>Regression!I407</f>
        <v>1</v>
      </c>
      <c r="X409">
        <f>Regression!B407</f>
        <v>661.11900000000003</v>
      </c>
      <c r="Y409">
        <v>689.99449514360208</v>
      </c>
      <c r="Z409">
        <f t="shared" si="58"/>
        <v>-28.875495143602052</v>
      </c>
      <c r="AA409">
        <v>7.8026985182904846E-3</v>
      </c>
      <c r="AB409">
        <f t="shared" si="59"/>
        <v>-5.1354477401572791E-2</v>
      </c>
      <c r="AC409">
        <f t="shared" si="60"/>
        <v>316474.77949890966</v>
      </c>
      <c r="AD409">
        <f t="shared" si="61"/>
        <v>-5.1530085885686146E-2</v>
      </c>
      <c r="AE409">
        <f t="shared" si="62"/>
        <v>0.95891350269695319</v>
      </c>
      <c r="AF409">
        <f t="shared" si="63"/>
        <v>2.6128554554342271E-6</v>
      </c>
      <c r="AG409">
        <f t="shared" si="64"/>
        <v>-4.5696639023550863E-3</v>
      </c>
      <c r="AH409" t="str">
        <f t="shared" si="65"/>
        <v/>
      </c>
    </row>
    <row r="410" spans="16:34" x14ac:dyDescent="0.2">
      <c r="P410">
        <f t="shared" si="66"/>
        <v>407</v>
      </c>
      <c r="Q410">
        <f>Regression!C408</f>
        <v>59600</v>
      </c>
      <c r="R410">
        <f>Regression!D408</f>
        <v>18</v>
      </c>
      <c r="S410">
        <f>Regression!E408</f>
        <v>2</v>
      </c>
      <c r="T410">
        <f>Regression!F408</f>
        <v>2</v>
      </c>
      <c r="U410">
        <f>Regression!G408</f>
        <v>1</v>
      </c>
      <c r="V410">
        <f>Regression!H408</f>
        <v>2</v>
      </c>
      <c r="W410">
        <f>Regression!I408</f>
        <v>0</v>
      </c>
      <c r="X410">
        <f>Regression!B408</f>
        <v>1216.682</v>
      </c>
      <c r="Y410">
        <v>1199.7112615226663</v>
      </c>
      <c r="Z410">
        <f t="shared" si="58"/>
        <v>16.970738477333725</v>
      </c>
      <c r="AA410">
        <v>6.3233322628007838E-3</v>
      </c>
      <c r="AB410">
        <f t="shared" si="59"/>
        <v>3.0182111208414731E-2</v>
      </c>
      <c r="AC410">
        <f t="shared" si="60"/>
        <v>316475.33501103485</v>
      </c>
      <c r="AD410">
        <f t="shared" si="61"/>
        <v>3.0262740972814277E-2</v>
      </c>
      <c r="AE410">
        <f t="shared" si="62"/>
        <v>0.97586359859101712</v>
      </c>
      <c r="AF410">
        <f t="shared" si="63"/>
        <v>7.292308964791065E-7</v>
      </c>
      <c r="AG410">
        <f t="shared" si="64"/>
        <v>2.4141192314022916E-3</v>
      </c>
      <c r="AH410" t="str">
        <f t="shared" si="65"/>
        <v/>
      </c>
    </row>
    <row r="411" spans="16:34" x14ac:dyDescent="0.2">
      <c r="P411">
        <f t="shared" si="66"/>
        <v>408</v>
      </c>
      <c r="Q411">
        <f>Regression!C409</f>
        <v>45100</v>
      </c>
      <c r="R411">
        <f>Regression!D409</f>
        <v>12</v>
      </c>
      <c r="S411">
        <f>Regression!E409</f>
        <v>2</v>
      </c>
      <c r="T411">
        <f>Regression!F409</f>
        <v>2</v>
      </c>
      <c r="U411">
        <f>Regression!G409</f>
        <v>0</v>
      </c>
      <c r="V411">
        <f>Regression!H409</f>
        <v>1</v>
      </c>
      <c r="W411">
        <f>Regression!I409</f>
        <v>0</v>
      </c>
      <c r="X411">
        <f>Regression!B409</f>
        <v>448.39400000000001</v>
      </c>
      <c r="Y411">
        <v>853.41006318598829</v>
      </c>
      <c r="Z411">
        <f t="shared" si="58"/>
        <v>-405.01606318598829</v>
      </c>
      <c r="AA411">
        <v>4.0264397071914605E-3</v>
      </c>
      <c r="AB411">
        <f t="shared" si="59"/>
        <v>-0.72031278288806544</v>
      </c>
      <c r="AC411">
        <f t="shared" si="60"/>
        <v>316309.43053872255</v>
      </c>
      <c r="AD411">
        <f t="shared" si="61"/>
        <v>-0.72159293596841811</v>
      </c>
      <c r="AE411">
        <f t="shared" si="62"/>
        <v>0.47071482324466329</v>
      </c>
      <c r="AF411">
        <f t="shared" si="63"/>
        <v>2.6325573324108813E-4</v>
      </c>
      <c r="AG411">
        <f t="shared" si="64"/>
        <v>-4.5880587287891357E-2</v>
      </c>
      <c r="AH411" t="str">
        <f t="shared" si="65"/>
        <v/>
      </c>
    </row>
    <row r="412" spans="16:34" x14ac:dyDescent="0.2">
      <c r="P412">
        <f t="shared" si="66"/>
        <v>409</v>
      </c>
      <c r="Q412">
        <f>Regression!C410</f>
        <v>39900</v>
      </c>
      <c r="R412">
        <f>Regression!D410</f>
        <v>12</v>
      </c>
      <c r="S412">
        <f>Regression!E410</f>
        <v>1</v>
      </c>
      <c r="T412">
        <f>Regression!F410</f>
        <v>2</v>
      </c>
      <c r="U412">
        <f>Regression!G410</f>
        <v>0</v>
      </c>
      <c r="V412">
        <f>Regression!H410</f>
        <v>1</v>
      </c>
      <c r="W412">
        <f>Regression!I410</f>
        <v>0</v>
      </c>
      <c r="X412">
        <f>Regression!B410</f>
        <v>586.30999999999995</v>
      </c>
      <c r="Y412">
        <v>774.57276674083232</v>
      </c>
      <c r="Z412">
        <f t="shared" si="58"/>
        <v>-188.26276674083238</v>
      </c>
      <c r="AA412">
        <v>3.112684254356719E-3</v>
      </c>
      <c r="AB412">
        <f t="shared" si="59"/>
        <v>-0.33482147932247031</v>
      </c>
      <c r="AC412">
        <f t="shared" si="60"/>
        <v>316439.75105789414</v>
      </c>
      <c r="AD412">
        <f t="shared" si="61"/>
        <v>-0.33519372877294124</v>
      </c>
      <c r="AE412">
        <f t="shared" si="62"/>
        <v>0.73754982040391903</v>
      </c>
      <c r="AF412">
        <f t="shared" si="63"/>
        <v>4.389141309674498E-5</v>
      </c>
      <c r="AG412">
        <f t="shared" si="64"/>
        <v>-1.8730112418799204E-2</v>
      </c>
      <c r="AH412" t="str">
        <f t="shared" si="65"/>
        <v/>
      </c>
    </row>
    <row r="413" spans="16:34" x14ac:dyDescent="0.2">
      <c r="P413">
        <f t="shared" si="66"/>
        <v>410</v>
      </c>
      <c r="Q413">
        <f>Regression!C411</f>
        <v>33400</v>
      </c>
      <c r="R413">
        <f>Regression!D411</f>
        <v>12</v>
      </c>
      <c r="S413">
        <f>Regression!E411</f>
        <v>0</v>
      </c>
      <c r="T413">
        <f>Regression!F411</f>
        <v>1</v>
      </c>
      <c r="U413">
        <f>Regression!G411</f>
        <v>1</v>
      </c>
      <c r="V413">
        <f>Regression!H411</f>
        <v>0</v>
      </c>
      <c r="W413">
        <f>Regression!I411</f>
        <v>0</v>
      </c>
      <c r="X413">
        <f>Regression!B411</f>
        <v>567.13400000000001</v>
      </c>
      <c r="Y413">
        <v>833.93072569413812</v>
      </c>
      <c r="Z413">
        <f t="shared" si="58"/>
        <v>-266.7967256941381</v>
      </c>
      <c r="AA413">
        <v>6.9068766872759152E-3</v>
      </c>
      <c r="AB413">
        <f t="shared" si="59"/>
        <v>-0.47449251873725906</v>
      </c>
      <c r="AC413">
        <f t="shared" si="60"/>
        <v>316403.30099661031</v>
      </c>
      <c r="AD413">
        <f t="shared" si="61"/>
        <v>-0.47595402637238382</v>
      </c>
      <c r="AE413">
        <f t="shared" si="62"/>
        <v>0.63421192959034123</v>
      </c>
      <c r="AF413">
        <f t="shared" si="63"/>
        <v>1.9709268448547704E-4</v>
      </c>
      <c r="AG413">
        <f t="shared" si="64"/>
        <v>-3.9692720768775502E-2</v>
      </c>
      <c r="AH413" t="str">
        <f t="shared" si="65"/>
        <v/>
      </c>
    </row>
    <row r="414" spans="16:34" x14ac:dyDescent="0.2">
      <c r="P414">
        <f t="shared" si="66"/>
        <v>411</v>
      </c>
      <c r="Q414">
        <f>Regression!C412</f>
        <v>99600</v>
      </c>
      <c r="R414">
        <f>Regression!D412</f>
        <v>6</v>
      </c>
      <c r="S414">
        <f>Regression!E412</f>
        <v>3</v>
      </c>
      <c r="T414">
        <f>Regression!F412</f>
        <v>2</v>
      </c>
      <c r="U414">
        <f>Regression!G412</f>
        <v>1</v>
      </c>
      <c r="V414">
        <f>Regression!H412</f>
        <v>1</v>
      </c>
      <c r="W414">
        <f>Regression!I412</f>
        <v>1</v>
      </c>
      <c r="X414">
        <f>Regression!B412</f>
        <v>871.49099999999999</v>
      </c>
      <c r="Y414">
        <v>1623.706779463771</v>
      </c>
      <c r="Z414">
        <f t="shared" si="58"/>
        <v>-752.21577946377101</v>
      </c>
      <c r="AA414">
        <v>7.8085219298686271E-3</v>
      </c>
      <c r="AB414">
        <f t="shared" si="59"/>
        <v>-1.3378003755595467</v>
      </c>
      <c r="AC414">
        <f t="shared" si="60"/>
        <v>315900.16669940972</v>
      </c>
      <c r="AD414">
        <f t="shared" si="61"/>
        <v>-1.3435992900484883</v>
      </c>
      <c r="AE414">
        <f t="shared" si="62"/>
        <v>0.17938524950021573</v>
      </c>
      <c r="AF414">
        <f t="shared" si="63"/>
        <v>1.7744774686643682E-3</v>
      </c>
      <c r="AG414">
        <f t="shared" si="64"/>
        <v>-0.11919456048693926</v>
      </c>
      <c r="AH414" t="str">
        <f t="shared" si="65"/>
        <v/>
      </c>
    </row>
    <row r="415" spans="16:34" x14ac:dyDescent="0.2">
      <c r="P415">
        <f t="shared" si="66"/>
        <v>412</v>
      </c>
      <c r="Q415">
        <f>Regression!C413</f>
        <v>58400</v>
      </c>
      <c r="R415">
        <f>Regression!D413</f>
        <v>12</v>
      </c>
      <c r="S415">
        <f>Regression!E413</f>
        <v>2</v>
      </c>
      <c r="T415">
        <f>Regression!F413</f>
        <v>2</v>
      </c>
      <c r="U415">
        <f>Regression!G413</f>
        <v>1</v>
      </c>
      <c r="V415">
        <f>Regression!H413</f>
        <v>0</v>
      </c>
      <c r="W415">
        <f>Regression!I413</f>
        <v>0</v>
      </c>
      <c r="X415">
        <f>Regression!B413</f>
        <v>829.33299999999997</v>
      </c>
      <c r="Y415">
        <v>1302.7483979904625</v>
      </c>
      <c r="Z415">
        <f t="shared" si="58"/>
        <v>-473.41539799046257</v>
      </c>
      <c r="AA415">
        <v>5.0631106585957639E-3</v>
      </c>
      <c r="AB415">
        <f t="shared" si="59"/>
        <v>-0.84195960058003072</v>
      </c>
      <c r="AC415">
        <f t="shared" si="60"/>
        <v>316248.3190371063</v>
      </c>
      <c r="AD415">
        <f t="shared" si="61"/>
        <v>-0.84397678296136891</v>
      </c>
      <c r="AE415">
        <f t="shared" si="62"/>
        <v>0.39888585323715775</v>
      </c>
      <c r="AF415">
        <f t="shared" si="63"/>
        <v>4.5323023311612454E-4</v>
      </c>
      <c r="AG415">
        <f t="shared" si="64"/>
        <v>-6.0206231289023998E-2</v>
      </c>
      <c r="AH415" t="str">
        <f t="shared" si="65"/>
        <v/>
      </c>
    </row>
    <row r="416" spans="16:34" x14ac:dyDescent="0.2">
      <c r="P416">
        <f t="shared" si="66"/>
        <v>413</v>
      </c>
      <c r="Q416">
        <f>Regression!C414</f>
        <v>35100</v>
      </c>
      <c r="R416">
        <f>Regression!D414</f>
        <v>6</v>
      </c>
      <c r="S416">
        <f>Regression!E414</f>
        <v>1</v>
      </c>
      <c r="T416">
        <f>Regression!F414</f>
        <v>2</v>
      </c>
      <c r="U416">
        <f>Regression!G414</f>
        <v>1</v>
      </c>
      <c r="V416">
        <f>Regression!H414</f>
        <v>1</v>
      </c>
      <c r="W416">
        <f>Regression!I414</f>
        <v>0</v>
      </c>
      <c r="X416">
        <f>Regression!B414</f>
        <v>421.024</v>
      </c>
      <c r="Y416">
        <v>333.7897006356074</v>
      </c>
      <c r="Z416">
        <f t="shared" si="58"/>
        <v>87.234299364392598</v>
      </c>
      <c r="AA416">
        <v>5.4367392770933963E-3</v>
      </c>
      <c r="AB416">
        <f t="shared" si="59"/>
        <v>0.15514441685144026</v>
      </c>
      <c r="AC416">
        <f t="shared" si="60"/>
        <v>316467.90657202393</v>
      </c>
      <c r="AD416">
        <f t="shared" si="61"/>
        <v>0.15549134995362032</v>
      </c>
      <c r="AE416">
        <f t="shared" si="62"/>
        <v>0.87646560601201084</v>
      </c>
      <c r="AF416">
        <f t="shared" si="63"/>
        <v>1.6536972251116495E-5</v>
      </c>
      <c r="AG416">
        <f t="shared" si="64"/>
        <v>1.1496331576362068E-2</v>
      </c>
      <c r="AH416" t="str">
        <f t="shared" si="65"/>
        <v/>
      </c>
    </row>
    <row r="417" spans="16:34" x14ac:dyDescent="0.2">
      <c r="P417">
        <f t="shared" si="66"/>
        <v>414</v>
      </c>
      <c r="Q417">
        <f>Regression!C415</f>
        <v>53400</v>
      </c>
      <c r="R417">
        <f>Regression!D415</f>
        <v>12</v>
      </c>
      <c r="S417">
        <f>Regression!E415</f>
        <v>2</v>
      </c>
      <c r="T417">
        <f>Regression!F415</f>
        <v>3</v>
      </c>
      <c r="U417">
        <f>Regression!G415</f>
        <v>1</v>
      </c>
      <c r="V417">
        <f>Regression!H415</f>
        <v>1</v>
      </c>
      <c r="W417">
        <f>Regression!I415</f>
        <v>0</v>
      </c>
      <c r="X417">
        <f>Regression!B415</f>
        <v>885.89700000000005</v>
      </c>
      <c r="Y417">
        <v>983.81754504733658</v>
      </c>
      <c r="Z417">
        <f t="shared" si="58"/>
        <v>-97.920545047336532</v>
      </c>
      <c r="AA417">
        <v>8.0378777072821535E-3</v>
      </c>
      <c r="AB417">
        <f t="shared" si="59"/>
        <v>-0.17414968618805954</v>
      </c>
      <c r="AC417">
        <f t="shared" si="60"/>
        <v>316465.87356846314</v>
      </c>
      <c r="AD417">
        <f t="shared" si="61"/>
        <v>-0.17476836990000932</v>
      </c>
      <c r="AE417">
        <f t="shared" si="62"/>
        <v>0.86129730523410808</v>
      </c>
      <c r="AF417">
        <f t="shared" si="63"/>
        <v>3.0967533890015426E-5</v>
      </c>
      <c r="AG417">
        <f t="shared" si="64"/>
        <v>-1.5732074273351205E-2</v>
      </c>
      <c r="AH417" t="str">
        <f t="shared" si="65"/>
        <v/>
      </c>
    </row>
    <row r="418" spans="16:34" x14ac:dyDescent="0.2">
      <c r="P418">
        <f t="shared" si="66"/>
        <v>415</v>
      </c>
      <c r="Q418">
        <f>Regression!C416</f>
        <v>61600</v>
      </c>
      <c r="R418">
        <f>Regression!D416</f>
        <v>18</v>
      </c>
      <c r="S418">
        <f>Regression!E416</f>
        <v>0</v>
      </c>
      <c r="T418">
        <f>Regression!F416</f>
        <v>2</v>
      </c>
      <c r="U418">
        <f>Regression!G416</f>
        <v>1</v>
      </c>
      <c r="V418">
        <f>Regression!H416</f>
        <v>0</v>
      </c>
      <c r="W418">
        <f>Regression!I416</f>
        <v>0</v>
      </c>
      <c r="X418">
        <f>Regression!B416</f>
        <v>1666.471</v>
      </c>
      <c r="Y418">
        <v>1728.4066011312552</v>
      </c>
      <c r="Z418">
        <f t="shared" si="58"/>
        <v>-61.935601131255225</v>
      </c>
      <c r="AA418">
        <v>8.2475470831598931E-3</v>
      </c>
      <c r="AB418">
        <f t="shared" si="59"/>
        <v>-0.1101511995839356</v>
      </c>
      <c r="AC418">
        <f t="shared" si="60"/>
        <v>316471.72443502583</v>
      </c>
      <c r="AD418">
        <f t="shared" si="61"/>
        <v>-0.11055318493216522</v>
      </c>
      <c r="AE418">
        <f t="shared" si="62"/>
        <v>0.91199303461378489</v>
      </c>
      <c r="AF418">
        <f t="shared" si="63"/>
        <v>1.2717645417038291E-5</v>
      </c>
      <c r="AG418">
        <f t="shared" si="64"/>
        <v>-1.0081659347000928E-2</v>
      </c>
      <c r="AH418" t="str">
        <f t="shared" si="65"/>
        <v/>
      </c>
    </row>
    <row r="419" spans="16:34" x14ac:dyDescent="0.2">
      <c r="P419">
        <f t="shared" si="66"/>
        <v>416</v>
      </c>
      <c r="Q419">
        <f>Regression!C417</f>
        <v>21400</v>
      </c>
      <c r="R419">
        <f>Regression!D417</f>
        <v>6</v>
      </c>
      <c r="S419">
        <f>Regression!E417</f>
        <v>0</v>
      </c>
      <c r="T419">
        <f>Regression!F417</f>
        <v>1</v>
      </c>
      <c r="U419">
        <f>Regression!G417</f>
        <v>0</v>
      </c>
      <c r="V419">
        <f>Regression!H417</f>
        <v>3</v>
      </c>
      <c r="W419">
        <f>Regression!I417</f>
        <v>0</v>
      </c>
      <c r="X419">
        <f>Regression!B417</f>
        <v>326.3</v>
      </c>
      <c r="Y419">
        <v>-300.62759327306668</v>
      </c>
      <c r="Z419">
        <f t="shared" si="58"/>
        <v>626.92759327306669</v>
      </c>
      <c r="AA419">
        <v>7.6028131957898903E-3</v>
      </c>
      <c r="AB419">
        <f t="shared" si="59"/>
        <v>1.1149778994628838</v>
      </c>
      <c r="AC419">
        <f t="shared" si="60"/>
        <v>316075.98137096403</v>
      </c>
      <c r="AD419">
        <f t="shared" si="61"/>
        <v>1.1193834337850119</v>
      </c>
      <c r="AE419">
        <f t="shared" si="62"/>
        <v>0.26324755595576249</v>
      </c>
      <c r="AF419">
        <f t="shared" si="63"/>
        <v>1.1996258127883505E-3</v>
      </c>
      <c r="AG419">
        <f t="shared" si="64"/>
        <v>9.7976804971301304E-2</v>
      </c>
      <c r="AH419" t="str">
        <f t="shared" si="65"/>
        <v/>
      </c>
    </row>
    <row r="420" spans="16:34" x14ac:dyDescent="0.2">
      <c r="P420">
        <f t="shared" si="66"/>
        <v>417</v>
      </c>
      <c r="Q420">
        <f>Regression!C418</f>
        <v>20000</v>
      </c>
      <c r="R420">
        <f>Regression!D418</f>
        <v>6</v>
      </c>
      <c r="S420">
        <f>Regression!E418</f>
        <v>1</v>
      </c>
      <c r="T420">
        <f>Regression!F418</f>
        <v>1</v>
      </c>
      <c r="U420">
        <f>Regression!G418</f>
        <v>0</v>
      </c>
      <c r="V420">
        <f>Regression!H418</f>
        <v>3</v>
      </c>
      <c r="W420">
        <f>Regression!I418</f>
        <v>0</v>
      </c>
      <c r="X420">
        <f>Regression!B418</f>
        <v>182.43199999999999</v>
      </c>
      <c r="Y420">
        <v>-363.09381744417516</v>
      </c>
      <c r="Z420">
        <f t="shared" si="58"/>
        <v>545.52581744417512</v>
      </c>
      <c r="AA420">
        <v>8.6303907661229463E-3</v>
      </c>
      <c r="AB420">
        <f t="shared" si="59"/>
        <v>0.97020650640232386</v>
      </c>
      <c r="AC420">
        <f t="shared" si="60"/>
        <v>316172.7120760149</v>
      </c>
      <c r="AD420">
        <f t="shared" si="61"/>
        <v>0.97439560362875766</v>
      </c>
      <c r="AE420">
        <f t="shared" si="62"/>
        <v>0.33009769210329831</v>
      </c>
      <c r="AF420">
        <f t="shared" si="63"/>
        <v>1.033231495254896E-3</v>
      </c>
      <c r="AG420">
        <f t="shared" si="64"/>
        <v>9.0914414296232496E-2</v>
      </c>
      <c r="AH420" t="str">
        <f t="shared" si="65"/>
        <v/>
      </c>
    </row>
    <row r="421" spans="16:34" x14ac:dyDescent="0.2">
      <c r="P421">
        <f t="shared" si="66"/>
        <v>418</v>
      </c>
      <c r="Q421">
        <f>Regression!C419</f>
        <v>32700</v>
      </c>
      <c r="R421">
        <f>Regression!D419</f>
        <v>24</v>
      </c>
      <c r="S421">
        <f>Regression!E419</f>
        <v>2</v>
      </c>
      <c r="T421">
        <f>Regression!F419</f>
        <v>3</v>
      </c>
      <c r="U421">
        <f>Regression!G419</f>
        <v>0</v>
      </c>
      <c r="V421">
        <f>Regression!H419</f>
        <v>0</v>
      </c>
      <c r="W421">
        <f>Regression!I419</f>
        <v>0</v>
      </c>
      <c r="X421">
        <f>Regression!B419</f>
        <v>1251.7909999999999</v>
      </c>
      <c r="Y421">
        <v>1381.2623910214845</v>
      </c>
      <c r="Z421">
        <f t="shared" si="58"/>
        <v>-129.47139102148458</v>
      </c>
      <c r="AA421">
        <v>8.7981373050620981E-3</v>
      </c>
      <c r="AB421">
        <f t="shared" si="59"/>
        <v>-0.23026222031161359</v>
      </c>
      <c r="AC421">
        <f t="shared" si="60"/>
        <v>316458.56226306106</v>
      </c>
      <c r="AD421">
        <f t="shared" si="61"/>
        <v>-0.23117152284886255</v>
      </c>
      <c r="AE421">
        <f t="shared" si="62"/>
        <v>0.81722922299884715</v>
      </c>
      <c r="AF421">
        <f t="shared" si="63"/>
        <v>5.9350161551536667E-5</v>
      </c>
      <c r="AG421">
        <f t="shared" si="64"/>
        <v>-2.1779537190054394E-2</v>
      </c>
      <c r="AH421" t="str">
        <f t="shared" si="65"/>
        <v/>
      </c>
    </row>
    <row r="422" spans="16:34" x14ac:dyDescent="0.2">
      <c r="P422">
        <f t="shared" si="66"/>
        <v>419</v>
      </c>
      <c r="Q422">
        <f>Regression!C420</f>
        <v>99200</v>
      </c>
      <c r="R422">
        <f>Regression!D420</f>
        <v>24</v>
      </c>
      <c r="S422">
        <f>Regression!E420</f>
        <v>3</v>
      </c>
      <c r="T422">
        <f>Regression!F420</f>
        <v>2</v>
      </c>
      <c r="U422">
        <f>Regression!G420</f>
        <v>0</v>
      </c>
      <c r="V422">
        <f>Regression!H420</f>
        <v>0</v>
      </c>
      <c r="W422">
        <f>Regression!I420</f>
        <v>1</v>
      </c>
      <c r="X422">
        <f>Regression!B420</f>
        <v>5503.3950000000004</v>
      </c>
      <c r="Y422">
        <v>2747.9289045188684</v>
      </c>
      <c r="Z422">
        <f t="shared" si="58"/>
        <v>2755.466095481132</v>
      </c>
      <c r="AA422">
        <v>8.9528354040237339E-3</v>
      </c>
      <c r="AB422">
        <f t="shared" si="59"/>
        <v>4.900540081735679</v>
      </c>
      <c r="AC422">
        <f t="shared" si="60"/>
        <v>308744.86793490138</v>
      </c>
      <c r="AD422">
        <f t="shared" si="61"/>
        <v>4.9813612298321912</v>
      </c>
      <c r="AE422">
        <f t="shared" si="62"/>
        <v>7.4450116002781911E-7</v>
      </c>
      <c r="AF422">
        <f t="shared" si="63"/>
        <v>2.7363387320597947E-2</v>
      </c>
      <c r="AG422">
        <f t="shared" si="64"/>
        <v>0.47345768984415693</v>
      </c>
      <c r="AH422" t="str">
        <f t="shared" si="65"/>
        <v>*</v>
      </c>
    </row>
    <row r="423" spans="16:34" x14ac:dyDescent="0.2">
      <c r="P423">
        <f t="shared" si="66"/>
        <v>420</v>
      </c>
      <c r="Q423">
        <f>Regression!C421</f>
        <v>109600</v>
      </c>
      <c r="R423">
        <f>Regression!D421</f>
        <v>12</v>
      </c>
      <c r="S423">
        <f>Regression!E421</f>
        <v>3</v>
      </c>
      <c r="T423">
        <f>Regression!F421</f>
        <v>2</v>
      </c>
      <c r="U423">
        <f>Regression!G421</f>
        <v>1</v>
      </c>
      <c r="V423">
        <f>Regression!H421</f>
        <v>1</v>
      </c>
      <c r="W423">
        <f>Regression!I421</f>
        <v>1</v>
      </c>
      <c r="X423">
        <f>Regression!B421</f>
        <v>2317.5540000000001</v>
      </c>
      <c r="Y423">
        <v>2129.9649278860047</v>
      </c>
      <c r="Z423">
        <f t="shared" si="58"/>
        <v>187.58907211399537</v>
      </c>
      <c r="AA423">
        <v>6.1995019021558809E-3</v>
      </c>
      <c r="AB423">
        <f t="shared" si="59"/>
        <v>0.33362332721053578</v>
      </c>
      <c r="AC423">
        <f t="shared" si="60"/>
        <v>316439.89672592917</v>
      </c>
      <c r="AD423">
        <f t="shared" si="61"/>
        <v>0.33451247079910545</v>
      </c>
      <c r="AE423">
        <f t="shared" si="62"/>
        <v>0.73806359314076586</v>
      </c>
      <c r="AF423">
        <f t="shared" si="63"/>
        <v>8.7333569080046377E-5</v>
      </c>
      <c r="AG423">
        <f t="shared" si="64"/>
        <v>2.6420504540529011E-2</v>
      </c>
      <c r="AH423" t="str">
        <f t="shared" si="65"/>
        <v/>
      </c>
    </row>
    <row r="424" spans="16:34" x14ac:dyDescent="0.2">
      <c r="P424">
        <f t="shared" si="66"/>
        <v>421</v>
      </c>
      <c r="Q424">
        <f>Regression!C422</f>
        <v>22800</v>
      </c>
      <c r="R424">
        <f>Regression!D422</f>
        <v>12</v>
      </c>
      <c r="S424">
        <f>Regression!E422</f>
        <v>0</v>
      </c>
      <c r="T424">
        <f>Regression!F422</f>
        <v>3</v>
      </c>
      <c r="U424">
        <f>Regression!G422</f>
        <v>0</v>
      </c>
      <c r="V424">
        <f>Regression!H422</f>
        <v>0</v>
      </c>
      <c r="W424">
        <f>Regression!I422</f>
        <v>1</v>
      </c>
      <c r="X424">
        <f>Regression!B422</f>
        <v>451.779</v>
      </c>
      <c r="Y424">
        <v>623.95060954175847</v>
      </c>
      <c r="Z424">
        <f t="shared" si="58"/>
        <v>-172.17160954175847</v>
      </c>
      <c r="AA424">
        <v>1.460796975785681E-2</v>
      </c>
      <c r="AB424">
        <f t="shared" si="59"/>
        <v>-0.30620368542368442</v>
      </c>
      <c r="AC424">
        <f t="shared" si="60"/>
        <v>316445.27177311265</v>
      </c>
      <c r="AD424">
        <f t="shared" si="61"/>
        <v>-0.30832426954672904</v>
      </c>
      <c r="AE424">
        <f t="shared" si="62"/>
        <v>0.75790033177884852</v>
      </c>
      <c r="AF424">
        <f t="shared" si="63"/>
        <v>1.7632041942606055E-4</v>
      </c>
      <c r="AG424">
        <f t="shared" si="64"/>
        <v>-3.7540332863902875E-2</v>
      </c>
      <c r="AH424" t="str">
        <f t="shared" si="65"/>
        <v/>
      </c>
    </row>
    <row r="425" spans="16:34" x14ac:dyDescent="0.2">
      <c r="P425">
        <f t="shared" si="66"/>
        <v>422</v>
      </c>
      <c r="Q425">
        <f>Regression!C423</f>
        <v>76900</v>
      </c>
      <c r="R425">
        <f>Regression!D423</f>
        <v>24</v>
      </c>
      <c r="S425">
        <f>Regression!E423</f>
        <v>3</v>
      </c>
      <c r="T425">
        <f>Regression!F423</f>
        <v>3</v>
      </c>
      <c r="U425">
        <f>Regression!G423</f>
        <v>1</v>
      </c>
      <c r="V425">
        <f>Regression!H423</f>
        <v>2</v>
      </c>
      <c r="W425">
        <f>Regression!I423</f>
        <v>1</v>
      </c>
      <c r="X425">
        <f>Regression!B423</f>
        <v>3229.5010000000002</v>
      </c>
      <c r="Y425">
        <v>1802.3112909697988</v>
      </c>
      <c r="Z425">
        <f t="shared" si="58"/>
        <v>1427.1897090302014</v>
      </c>
      <c r="AA425">
        <v>1.1087425465740607E-2</v>
      </c>
      <c r="AB425">
        <f t="shared" si="59"/>
        <v>2.5382277012274255</v>
      </c>
      <c r="AC425">
        <f t="shared" si="60"/>
        <v>314397.21444775705</v>
      </c>
      <c r="AD425">
        <f t="shared" si="61"/>
        <v>2.5595487820729135</v>
      </c>
      <c r="AE425">
        <f t="shared" si="62"/>
        <v>1.0628106739012084E-2</v>
      </c>
      <c r="AF425">
        <f t="shared" si="63"/>
        <v>9.130321850065768E-3</v>
      </c>
      <c r="AG425">
        <f t="shared" si="64"/>
        <v>0.27101904973151641</v>
      </c>
      <c r="AH425" t="str">
        <f t="shared" si="65"/>
        <v>*</v>
      </c>
    </row>
    <row r="426" spans="16:34" x14ac:dyDescent="0.2">
      <c r="P426">
        <f t="shared" si="66"/>
        <v>423</v>
      </c>
      <c r="Q426">
        <f>Regression!C424</f>
        <v>97400</v>
      </c>
      <c r="R426">
        <f>Regression!D424</f>
        <v>6</v>
      </c>
      <c r="S426">
        <f>Regression!E424</f>
        <v>1</v>
      </c>
      <c r="T426">
        <f>Regression!F424</f>
        <v>2</v>
      </c>
      <c r="U426">
        <f>Regression!G424</f>
        <v>0</v>
      </c>
      <c r="V426">
        <f>Regression!H424</f>
        <v>3</v>
      </c>
      <c r="W426">
        <f>Regression!I424</f>
        <v>1</v>
      </c>
      <c r="X426">
        <f>Regression!B424</f>
        <v>212.709</v>
      </c>
      <c r="Y426">
        <v>1266.5554796211291</v>
      </c>
      <c r="Z426">
        <f t="shared" si="58"/>
        <v>-1053.846479621129</v>
      </c>
      <c r="AA426">
        <v>9.6710423026198523E-3</v>
      </c>
      <c r="AB426">
        <f t="shared" si="59"/>
        <v>-1.8742444052746097</v>
      </c>
      <c r="AC426">
        <f t="shared" si="60"/>
        <v>315344.00500393606</v>
      </c>
      <c r="AD426">
        <f t="shared" si="61"/>
        <v>-1.8857986498742692</v>
      </c>
      <c r="AE426">
        <f t="shared" si="62"/>
        <v>5.9614067545187999E-2</v>
      </c>
      <c r="AF426">
        <f t="shared" si="63"/>
        <v>4.3298892269810147E-3</v>
      </c>
      <c r="AG426">
        <f t="shared" si="64"/>
        <v>-0.18635550344261356</v>
      </c>
      <c r="AH426" t="str">
        <f t="shared" si="65"/>
        <v/>
      </c>
    </row>
    <row r="427" spans="16:34" x14ac:dyDescent="0.2">
      <c r="P427">
        <f t="shared" si="66"/>
        <v>424</v>
      </c>
      <c r="Q427">
        <f>Regression!C425</f>
        <v>43700</v>
      </c>
      <c r="R427">
        <f>Regression!D425</f>
        <v>18</v>
      </c>
      <c r="S427">
        <f>Regression!E425</f>
        <v>0</v>
      </c>
      <c r="T427">
        <f>Regression!F425</f>
        <v>2</v>
      </c>
      <c r="U427">
        <f>Regression!G425</f>
        <v>1</v>
      </c>
      <c r="V427">
        <f>Regression!H425</f>
        <v>0</v>
      </c>
      <c r="W427">
        <f>Regression!I425</f>
        <v>0</v>
      </c>
      <c r="X427">
        <f>Regression!B425</f>
        <v>1343.6469999999999</v>
      </c>
      <c r="Y427">
        <v>1345.1743255204781</v>
      </c>
      <c r="Z427">
        <f t="shared" si="58"/>
        <v>-1.5273255204781435</v>
      </c>
      <c r="AA427">
        <v>6.5993760843281119E-3</v>
      </c>
      <c r="AB427">
        <f t="shared" si="59"/>
        <v>-2.7163171933908491E-3</v>
      </c>
      <c r="AC427">
        <f t="shared" si="60"/>
        <v>316475.6251124384</v>
      </c>
      <c r="AD427">
        <f t="shared" si="61"/>
        <v>-2.7239508130213223E-3</v>
      </c>
      <c r="AE427">
        <f t="shared" si="62"/>
        <v>0.99782715205398864</v>
      </c>
      <c r="AF427">
        <f t="shared" si="63"/>
        <v>6.1677249757652023E-9</v>
      </c>
      <c r="AG427">
        <f t="shared" si="64"/>
        <v>-2.2201815344164826E-4</v>
      </c>
      <c r="AH427" t="str">
        <f t="shared" si="65"/>
        <v/>
      </c>
    </row>
    <row r="428" spans="16:34" x14ac:dyDescent="0.2">
      <c r="P428">
        <f t="shared" si="66"/>
        <v>425</v>
      </c>
      <c r="Q428">
        <f>Regression!C426</f>
        <v>49600</v>
      </c>
      <c r="R428">
        <f>Regression!D426</f>
        <v>12</v>
      </c>
      <c r="S428">
        <f>Regression!E426</f>
        <v>2</v>
      </c>
      <c r="T428">
        <f>Regression!F426</f>
        <v>2</v>
      </c>
      <c r="U428">
        <f>Regression!G426</f>
        <v>0</v>
      </c>
      <c r="V428">
        <f>Regression!H426</f>
        <v>1</v>
      </c>
      <c r="W428">
        <f>Regression!I426</f>
        <v>0</v>
      </c>
      <c r="X428">
        <f>Regression!B426</f>
        <v>844.452</v>
      </c>
      <c r="Y428">
        <v>949.75337269707757</v>
      </c>
      <c r="Z428">
        <f t="shared" si="58"/>
        <v>-105.30137269707757</v>
      </c>
      <c r="AA428">
        <v>4.2537948375615461E-3</v>
      </c>
      <c r="AB428">
        <f t="shared" si="59"/>
        <v>-0.18727633717217307</v>
      </c>
      <c r="AC428">
        <f t="shared" si="60"/>
        <v>316464.39060178213</v>
      </c>
      <c r="AD428">
        <f t="shared" si="61"/>
        <v>-0.18758464169679268</v>
      </c>
      <c r="AE428">
        <f t="shared" si="62"/>
        <v>0.85124062747292717</v>
      </c>
      <c r="AF428">
        <f t="shared" si="63"/>
        <v>1.880853831972593E-5</v>
      </c>
      <c r="AG428">
        <f t="shared" si="64"/>
        <v>-1.2260585719068415E-2</v>
      </c>
      <c r="AH428" t="str">
        <f t="shared" si="65"/>
        <v/>
      </c>
    </row>
    <row r="429" spans="16:34" x14ac:dyDescent="0.2">
      <c r="P429">
        <f t="shared" si="66"/>
        <v>426</v>
      </c>
      <c r="Q429">
        <f>Regression!C427</f>
        <v>71300</v>
      </c>
      <c r="R429">
        <f>Regression!D427</f>
        <v>18</v>
      </c>
      <c r="S429">
        <f>Regression!E427</f>
        <v>3</v>
      </c>
      <c r="T429">
        <f>Regression!F427</f>
        <v>3</v>
      </c>
      <c r="U429">
        <f>Regression!G427</f>
        <v>1</v>
      </c>
      <c r="V429">
        <f>Regression!H427</f>
        <v>0</v>
      </c>
      <c r="W429">
        <f>Regression!I427</f>
        <v>0</v>
      </c>
      <c r="X429">
        <f>Regression!B427</f>
        <v>1542.5650000000001</v>
      </c>
      <c r="Y429">
        <v>1837.1642709888843</v>
      </c>
      <c r="Z429">
        <f t="shared" si="58"/>
        <v>-294.5992709888842</v>
      </c>
      <c r="AA429">
        <v>8.5657476216767139E-3</v>
      </c>
      <c r="AB429">
        <f t="shared" si="59"/>
        <v>-0.52393877678217426</v>
      </c>
      <c r="AC429">
        <f t="shared" si="60"/>
        <v>316387.29391618108</v>
      </c>
      <c r="AD429">
        <f t="shared" si="61"/>
        <v>-0.5260053862919597</v>
      </c>
      <c r="AE429">
        <f t="shared" si="62"/>
        <v>0.59900203311259759</v>
      </c>
      <c r="AF429">
        <f t="shared" si="63"/>
        <v>2.9902571195752713E-4</v>
      </c>
      <c r="AG429">
        <f t="shared" si="64"/>
        <v>-4.8892345159329102E-2</v>
      </c>
      <c r="AH429" t="str">
        <f t="shared" si="65"/>
        <v/>
      </c>
    </row>
    <row r="430" spans="16:34" x14ac:dyDescent="0.2">
      <c r="P430">
        <f t="shared" si="66"/>
        <v>427</v>
      </c>
      <c r="Q430">
        <f>Regression!C428</f>
        <v>10100</v>
      </c>
      <c r="R430">
        <f>Regression!D428</f>
        <v>6</v>
      </c>
      <c r="S430">
        <f>Regression!E428</f>
        <v>1</v>
      </c>
      <c r="T430">
        <f>Regression!F428</f>
        <v>3</v>
      </c>
      <c r="U430">
        <f>Regression!G428</f>
        <v>0</v>
      </c>
      <c r="V430">
        <f>Regression!H428</f>
        <v>1</v>
      </c>
      <c r="W430">
        <f>Regression!I428</f>
        <v>1</v>
      </c>
      <c r="X430">
        <f>Regression!B428</f>
        <v>93.447999999999993</v>
      </c>
      <c r="Y430">
        <v>-183.05157005562543</v>
      </c>
      <c r="Z430">
        <f t="shared" si="58"/>
        <v>276.49957005562544</v>
      </c>
      <c r="AA430">
        <v>1.8455538114025713E-2</v>
      </c>
      <c r="AB430">
        <f t="shared" si="59"/>
        <v>0.4917488289412898</v>
      </c>
      <c r="AC430">
        <f t="shared" si="60"/>
        <v>316397.03060512408</v>
      </c>
      <c r="AD430">
        <f t="shared" si="61"/>
        <v>0.49616174046835843</v>
      </c>
      <c r="AE430">
        <f t="shared" si="62"/>
        <v>0.61989021452419601</v>
      </c>
      <c r="AF430">
        <f t="shared" si="63"/>
        <v>5.7903316631121714E-4</v>
      </c>
      <c r="AG430">
        <f t="shared" si="64"/>
        <v>6.8034882665656576E-2</v>
      </c>
      <c r="AH430" t="str">
        <f t="shared" si="65"/>
        <v/>
      </c>
    </row>
    <row r="431" spans="16:34" x14ac:dyDescent="0.2">
      <c r="P431">
        <f t="shared" si="66"/>
        <v>428</v>
      </c>
      <c r="Q431">
        <f>Regression!C429</f>
        <v>35800</v>
      </c>
      <c r="R431">
        <f>Regression!D429</f>
        <v>24</v>
      </c>
      <c r="S431">
        <f>Regression!E429</f>
        <v>0</v>
      </c>
      <c r="T431">
        <f>Regression!F429</f>
        <v>2</v>
      </c>
      <c r="U431">
        <f>Regression!G429</f>
        <v>0</v>
      </c>
      <c r="V431">
        <f>Regression!H429</f>
        <v>1</v>
      </c>
      <c r="W431">
        <f>Regression!I429</f>
        <v>0</v>
      </c>
      <c r="X431">
        <f>Regression!B429</f>
        <v>1355.154</v>
      </c>
      <c r="Y431">
        <v>1303.6098671935683</v>
      </c>
      <c r="Z431">
        <f t="shared" si="58"/>
        <v>51.544132806431662</v>
      </c>
      <c r="AA431">
        <v>7.5094953499799857E-3</v>
      </c>
      <c r="AB431">
        <f t="shared" si="59"/>
        <v>9.1670185748418676E-2</v>
      </c>
      <c r="AC431">
        <f t="shared" si="60"/>
        <v>316472.92627129483</v>
      </c>
      <c r="AD431">
        <f t="shared" si="61"/>
        <v>9.1970336546391265E-2</v>
      </c>
      <c r="AE431">
        <f t="shared" si="62"/>
        <v>0.92674017642220652</v>
      </c>
      <c r="AF431">
        <f t="shared" si="63"/>
        <v>8.0080037429270958E-6</v>
      </c>
      <c r="AG431">
        <f t="shared" si="64"/>
        <v>7.999999720404832E-3</v>
      </c>
      <c r="AH431" t="str">
        <f t="shared" si="65"/>
        <v/>
      </c>
    </row>
    <row r="432" spans="16:34" x14ac:dyDescent="0.2">
      <c r="P432">
        <f t="shared" si="66"/>
        <v>429</v>
      </c>
      <c r="Q432">
        <f>Regression!C430</f>
        <v>113400</v>
      </c>
      <c r="R432">
        <f>Regression!D430</f>
        <v>18</v>
      </c>
      <c r="S432">
        <f>Regression!E430</f>
        <v>3</v>
      </c>
      <c r="T432">
        <f>Regression!F430</f>
        <v>2</v>
      </c>
      <c r="U432">
        <f>Regression!G430</f>
        <v>1</v>
      </c>
      <c r="V432">
        <f>Regression!H430</f>
        <v>3</v>
      </c>
      <c r="W432">
        <f>Regression!I430</f>
        <v>1</v>
      </c>
      <c r="X432">
        <f>Regression!B430</f>
        <v>1790.4010000000001</v>
      </c>
      <c r="Y432">
        <v>2082.592814691282</v>
      </c>
      <c r="Z432">
        <f t="shared" si="58"/>
        <v>-292.19181469128193</v>
      </c>
      <c r="AA432">
        <v>1.0240175592514366E-2</v>
      </c>
      <c r="AB432">
        <f t="shared" si="59"/>
        <v>-0.51965716500666559</v>
      </c>
      <c r="AC432">
        <f t="shared" si="60"/>
        <v>316388.58472956892</v>
      </c>
      <c r="AD432">
        <f t="shared" si="61"/>
        <v>-0.5221469339053233</v>
      </c>
      <c r="AE432">
        <f t="shared" si="62"/>
        <v>0.60168460241166011</v>
      </c>
      <c r="AF432">
        <f t="shared" si="63"/>
        <v>3.5285121204498151E-4</v>
      </c>
      <c r="AG432">
        <f t="shared" si="64"/>
        <v>-5.3110638596272471E-2</v>
      </c>
      <c r="AH432" t="str">
        <f t="shared" si="65"/>
        <v/>
      </c>
    </row>
    <row r="433" spans="16:34" x14ac:dyDescent="0.2">
      <c r="P433">
        <f t="shared" si="66"/>
        <v>430</v>
      </c>
      <c r="Q433">
        <f>Regression!C431</f>
        <v>23200</v>
      </c>
      <c r="R433">
        <f>Regression!D431</f>
        <v>24</v>
      </c>
      <c r="S433">
        <f>Regression!E431</f>
        <v>0</v>
      </c>
      <c r="T433">
        <f>Regression!F431</f>
        <v>1</v>
      </c>
      <c r="U433">
        <f>Regression!G431</f>
        <v>0</v>
      </c>
      <c r="V433">
        <f>Regression!H431</f>
        <v>2</v>
      </c>
      <c r="W433">
        <f>Regression!I431</f>
        <v>0</v>
      </c>
      <c r="X433">
        <f>Regression!B431</f>
        <v>787.61699999999996</v>
      </c>
      <c r="Y433">
        <v>824.84074109164567</v>
      </c>
      <c r="Z433">
        <f t="shared" si="58"/>
        <v>-37.223741091645707</v>
      </c>
      <c r="AA433">
        <v>8.4022315536026876E-3</v>
      </c>
      <c r="AB433">
        <f t="shared" si="59"/>
        <v>-6.6201662038563203E-2</v>
      </c>
      <c r="AC433">
        <f t="shared" si="60"/>
        <v>316474.21744390152</v>
      </c>
      <c r="AD433">
        <f t="shared" si="61"/>
        <v>-6.6448178609144037E-2</v>
      </c>
      <c r="AE433">
        <f t="shared" si="62"/>
        <v>0.94703440303717579</v>
      </c>
      <c r="AF433">
        <f t="shared" si="63"/>
        <v>4.6813527041404408E-6</v>
      </c>
      <c r="AG433">
        <f t="shared" si="64"/>
        <v>-6.1166359611432609E-3</v>
      </c>
      <c r="AH433" t="str">
        <f t="shared" si="65"/>
        <v/>
      </c>
    </row>
    <row r="434" spans="16:34" x14ac:dyDescent="0.2">
      <c r="P434">
        <f t="shared" si="66"/>
        <v>431</v>
      </c>
      <c r="Q434">
        <f>Regression!C432</f>
        <v>88500</v>
      </c>
      <c r="R434">
        <f>Regression!D432</f>
        <v>24</v>
      </c>
      <c r="S434">
        <f>Regression!E432</f>
        <v>2</v>
      </c>
      <c r="T434">
        <f>Regression!F432</f>
        <v>2</v>
      </c>
      <c r="U434">
        <f>Regression!G432</f>
        <v>1</v>
      </c>
      <c r="V434">
        <f>Regression!H432</f>
        <v>2</v>
      </c>
      <c r="W434">
        <f>Regression!I432</f>
        <v>1</v>
      </c>
      <c r="X434">
        <f>Regression!B432</f>
        <v>1103.825</v>
      </c>
      <c r="Y434">
        <v>2084.5931192626758</v>
      </c>
      <c r="Z434">
        <f t="shared" si="58"/>
        <v>-980.76811926267578</v>
      </c>
      <c r="AA434">
        <v>5.88400793768351E-3</v>
      </c>
      <c r="AB434">
        <f t="shared" si="59"/>
        <v>-1.7442760363545806</v>
      </c>
      <c r="AC434">
        <f t="shared" si="60"/>
        <v>315499.24053273653</v>
      </c>
      <c r="AD434">
        <f t="shared" si="61"/>
        <v>-1.7512520274694721</v>
      </c>
      <c r="AE434">
        <f t="shared" si="62"/>
        <v>8.0211553608540903E-2</v>
      </c>
      <c r="AF434">
        <f t="shared" si="63"/>
        <v>2.2643292207612589E-3</v>
      </c>
      <c r="AG434">
        <f t="shared" si="64"/>
        <v>-0.13473075576481541</v>
      </c>
      <c r="AH434" t="str">
        <f t="shared" si="65"/>
        <v/>
      </c>
    </row>
    <row r="435" spans="16:34" x14ac:dyDescent="0.2">
      <c r="P435">
        <f t="shared" si="66"/>
        <v>432</v>
      </c>
      <c r="Q435">
        <f>Regression!C433</f>
        <v>96900</v>
      </c>
      <c r="R435">
        <f>Regression!D433</f>
        <v>12</v>
      </c>
      <c r="S435">
        <f>Regression!E433</f>
        <v>3</v>
      </c>
      <c r="T435">
        <f>Regression!F433</f>
        <v>2</v>
      </c>
      <c r="U435">
        <f>Regression!G433</f>
        <v>1</v>
      </c>
      <c r="V435">
        <f>Regression!H433</f>
        <v>1</v>
      </c>
      <c r="W435">
        <f>Regression!I433</f>
        <v>1</v>
      </c>
      <c r="X435">
        <f>Regression!B433</f>
        <v>1419.508</v>
      </c>
      <c r="Y435">
        <v>1858.0626988213749</v>
      </c>
      <c r="Z435">
        <f t="shared" si="58"/>
        <v>-438.55469882137481</v>
      </c>
      <c r="AA435">
        <v>5.1146917816927012E-3</v>
      </c>
      <c r="AB435">
        <f t="shared" si="59"/>
        <v>-0.77996056025955285</v>
      </c>
      <c r="AC435">
        <f t="shared" si="60"/>
        <v>316280.55281910615</v>
      </c>
      <c r="AD435">
        <f t="shared" si="61"/>
        <v>-0.78180962923623532</v>
      </c>
      <c r="AE435">
        <f t="shared" si="62"/>
        <v>0.43451301724428015</v>
      </c>
      <c r="AF435">
        <f t="shared" si="63"/>
        <v>3.9294225280408763E-4</v>
      </c>
      <c r="AG435">
        <f t="shared" si="64"/>
        <v>-5.6056275667110474E-2</v>
      </c>
      <c r="AH435" t="str">
        <f t="shared" si="65"/>
        <v/>
      </c>
    </row>
    <row r="436" spans="16:34" x14ac:dyDescent="0.2">
      <c r="P436">
        <f t="shared" si="66"/>
        <v>433</v>
      </c>
      <c r="Q436">
        <f>Regression!C434</f>
        <v>22000</v>
      </c>
      <c r="R436">
        <f>Regression!D434</f>
        <v>12</v>
      </c>
      <c r="S436">
        <f>Regression!E434</f>
        <v>1</v>
      </c>
      <c r="T436">
        <f>Regression!F434</f>
        <v>1</v>
      </c>
      <c r="U436">
        <f>Regression!G434</f>
        <v>0</v>
      </c>
      <c r="V436">
        <f>Regression!H434</f>
        <v>1</v>
      </c>
      <c r="W436">
        <f>Regression!I434</f>
        <v>0</v>
      </c>
      <c r="X436">
        <f>Regression!B434</f>
        <v>471.72500000000002</v>
      </c>
      <c r="Y436">
        <v>392.77792702668768</v>
      </c>
      <c r="Z436">
        <f t="shared" si="58"/>
        <v>78.947072973312345</v>
      </c>
      <c r="AA436">
        <v>4.3129357958994075E-3</v>
      </c>
      <c r="AB436">
        <f t="shared" si="59"/>
        <v>0.14040575424822094</v>
      </c>
      <c r="AC436">
        <f t="shared" si="60"/>
        <v>316469.31099586259</v>
      </c>
      <c r="AD436">
        <f t="shared" si="61"/>
        <v>0.14063998118193125</v>
      </c>
      <c r="AE436">
        <f t="shared" si="62"/>
        <v>0.88818291347425127</v>
      </c>
      <c r="AF436">
        <f t="shared" si="63"/>
        <v>1.0720303729619095E-5</v>
      </c>
      <c r="AG436">
        <f t="shared" si="64"/>
        <v>9.256224165487827E-3</v>
      </c>
      <c r="AH436" t="str">
        <f t="shared" si="65"/>
        <v/>
      </c>
    </row>
    <row r="437" spans="16:34" x14ac:dyDescent="0.2">
      <c r="P437">
        <f t="shared" si="66"/>
        <v>434</v>
      </c>
      <c r="Q437">
        <f>Regression!C435</f>
        <v>81400</v>
      </c>
      <c r="R437">
        <f>Regression!D435</f>
        <v>6</v>
      </c>
      <c r="S437">
        <f>Regression!E435</f>
        <v>0</v>
      </c>
      <c r="T437">
        <f>Regression!F435</f>
        <v>2</v>
      </c>
      <c r="U437">
        <f>Regression!G435</f>
        <v>0</v>
      </c>
      <c r="V437">
        <f>Regression!H435</f>
        <v>2</v>
      </c>
      <c r="W437">
        <f>Regression!I435</f>
        <v>1</v>
      </c>
      <c r="X437">
        <f>Regression!B435</f>
        <v>1014.335</v>
      </c>
      <c r="Y437">
        <v>1166.9395357168642</v>
      </c>
      <c r="Z437">
        <f t="shared" si="58"/>
        <v>-152.60453571686412</v>
      </c>
      <c r="AA437">
        <v>7.8625094560552423E-3</v>
      </c>
      <c r="AB437">
        <f t="shared" si="59"/>
        <v>-0.27140404491334358</v>
      </c>
      <c r="AC437">
        <f t="shared" si="60"/>
        <v>316451.9416105047</v>
      </c>
      <c r="AD437">
        <f t="shared" si="61"/>
        <v>-0.27235015648295796</v>
      </c>
      <c r="AE437">
        <f t="shared" si="62"/>
        <v>0.78540947079735124</v>
      </c>
      <c r="AF437">
        <f t="shared" si="63"/>
        <v>7.3546177210216164E-5</v>
      </c>
      <c r="AG437">
        <f t="shared" si="64"/>
        <v>-2.4245005617081899E-2</v>
      </c>
      <c r="AH437" t="str">
        <f t="shared" si="65"/>
        <v/>
      </c>
    </row>
    <row r="438" spans="16:34" x14ac:dyDescent="0.2">
      <c r="P438">
        <f t="shared" si="66"/>
        <v>435</v>
      </c>
      <c r="Q438">
        <f>Regression!C436</f>
        <v>114800</v>
      </c>
      <c r="R438">
        <f>Regression!D436</f>
        <v>18</v>
      </c>
      <c r="S438">
        <f>Regression!E436</f>
        <v>3</v>
      </c>
      <c r="T438">
        <f>Regression!F436</f>
        <v>3</v>
      </c>
      <c r="U438">
        <f>Regression!G436</f>
        <v>0</v>
      </c>
      <c r="V438">
        <f>Regression!H436</f>
        <v>0</v>
      </c>
      <c r="W438">
        <f>Regression!I436</f>
        <v>1</v>
      </c>
      <c r="X438">
        <f>Regression!B436</f>
        <v>3596.4960000000001</v>
      </c>
      <c r="Y438">
        <v>2788.3197031964214</v>
      </c>
      <c r="Z438">
        <f t="shared" si="58"/>
        <v>808.17629680357868</v>
      </c>
      <c r="AA438">
        <v>8.9825217767339986E-3</v>
      </c>
      <c r="AB438">
        <f t="shared" si="59"/>
        <v>1.4373250108537825</v>
      </c>
      <c r="AC438">
        <f t="shared" si="60"/>
        <v>315810.5729626937</v>
      </c>
      <c r="AD438">
        <f t="shared" si="61"/>
        <v>1.4446149965254249</v>
      </c>
      <c r="AE438">
        <f t="shared" si="62"/>
        <v>0.14888183404206864</v>
      </c>
      <c r="AF438">
        <f t="shared" si="63"/>
        <v>2.3618680387495353E-3</v>
      </c>
      <c r="AG438">
        <f t="shared" si="64"/>
        <v>0.13753416696630461</v>
      </c>
      <c r="AH438" t="str">
        <f t="shared" si="65"/>
        <v/>
      </c>
    </row>
    <row r="439" spans="16:34" x14ac:dyDescent="0.2">
      <c r="P439">
        <f t="shared" si="66"/>
        <v>436</v>
      </c>
      <c r="Q439">
        <f>Regression!C437</f>
        <v>79900</v>
      </c>
      <c r="R439">
        <f>Regression!D437</f>
        <v>12</v>
      </c>
      <c r="S439">
        <f>Regression!E437</f>
        <v>1</v>
      </c>
      <c r="T439">
        <f>Regression!F437</f>
        <v>2</v>
      </c>
      <c r="U439">
        <f>Regression!G437</f>
        <v>0</v>
      </c>
      <c r="V439">
        <f>Regression!H437</f>
        <v>3</v>
      </c>
      <c r="W439">
        <f>Regression!I437</f>
        <v>1</v>
      </c>
      <c r="X439">
        <f>Regression!B437</f>
        <v>294.76100000000002</v>
      </c>
      <c r="Y439">
        <v>1184.0489588089281</v>
      </c>
      <c r="Z439">
        <f t="shared" si="58"/>
        <v>-889.28795880892812</v>
      </c>
      <c r="AA439">
        <v>6.9634141244788788E-3</v>
      </c>
      <c r="AB439">
        <f t="shared" si="59"/>
        <v>-1.5815804424140849</v>
      </c>
      <c r="AC439">
        <f t="shared" si="60"/>
        <v>315672.01639461023</v>
      </c>
      <c r="AD439">
        <f t="shared" si="61"/>
        <v>-1.5883336801283068</v>
      </c>
      <c r="AE439">
        <f t="shared" si="62"/>
        <v>0.11252955724652938</v>
      </c>
      <c r="AF439">
        <f t="shared" si="63"/>
        <v>2.2079249667545753E-3</v>
      </c>
      <c r="AG439">
        <f t="shared" si="64"/>
        <v>-0.13300569366073245</v>
      </c>
      <c r="AH439" t="str">
        <f t="shared" si="65"/>
        <v/>
      </c>
    </row>
    <row r="440" spans="16:34" x14ac:dyDescent="0.2">
      <c r="P440">
        <f t="shared" si="66"/>
        <v>437</v>
      </c>
      <c r="Q440">
        <f>Regression!C438</f>
        <v>107400</v>
      </c>
      <c r="R440">
        <f>Regression!D438</f>
        <v>24</v>
      </c>
      <c r="S440">
        <f>Regression!E438</f>
        <v>3</v>
      </c>
      <c r="T440">
        <f>Regression!F438</f>
        <v>2</v>
      </c>
      <c r="U440">
        <f>Regression!G438</f>
        <v>1</v>
      </c>
      <c r="V440">
        <f>Regression!H438</f>
        <v>1</v>
      </c>
      <c r="W440">
        <f>Regression!I438</f>
        <v>1</v>
      </c>
      <c r="X440">
        <f>Regression!B438</f>
        <v>1821.345</v>
      </c>
      <c r="Y440">
        <v>2667.1875644757642</v>
      </c>
      <c r="Z440">
        <f t="shared" si="58"/>
        <v>-845.84256447576422</v>
      </c>
      <c r="AA440">
        <v>6.1509762479300904E-3</v>
      </c>
      <c r="AB440">
        <f t="shared" si="59"/>
        <v>-1.504313697362988</v>
      </c>
      <c r="AC440">
        <f t="shared" si="60"/>
        <v>315749.21215013758</v>
      </c>
      <c r="AD440">
        <f t="shared" si="61"/>
        <v>-1.5099347855034897</v>
      </c>
      <c r="AE440">
        <f t="shared" si="62"/>
        <v>0.13137850588784719</v>
      </c>
      <c r="AF440">
        <f t="shared" si="63"/>
        <v>1.7615300328072917E-3</v>
      </c>
      <c r="AG440">
        <f t="shared" si="64"/>
        <v>-0.11878729907322604</v>
      </c>
      <c r="AH440" t="str">
        <f t="shared" si="65"/>
        <v/>
      </c>
    </row>
    <row r="441" spans="16:34" x14ac:dyDescent="0.2">
      <c r="P441">
        <f t="shared" si="66"/>
        <v>438</v>
      </c>
      <c r="Q441">
        <f>Regression!C439</f>
        <v>78800</v>
      </c>
      <c r="R441">
        <f>Regression!D439</f>
        <v>18</v>
      </c>
      <c r="S441">
        <f>Regression!E439</f>
        <v>3</v>
      </c>
      <c r="T441">
        <f>Regression!F439</f>
        <v>3</v>
      </c>
      <c r="U441">
        <f>Regression!G439</f>
        <v>0</v>
      </c>
      <c r="V441">
        <f>Regression!H439</f>
        <v>0</v>
      </c>
      <c r="W441">
        <f>Regression!I439</f>
        <v>1</v>
      </c>
      <c r="X441">
        <f>Regression!B439</f>
        <v>3397.7919999999999</v>
      </c>
      <c r="Y441">
        <v>2017.5732271077072</v>
      </c>
      <c r="Z441">
        <f t="shared" si="58"/>
        <v>1380.2187728922927</v>
      </c>
      <c r="AA441">
        <v>5.9949480381260752E-3</v>
      </c>
      <c r="AB441">
        <f t="shared" si="59"/>
        <v>2.4546908521992483</v>
      </c>
      <c r="AC441">
        <f t="shared" si="60"/>
        <v>314541.72926016705</v>
      </c>
      <c r="AD441">
        <f t="shared" si="61"/>
        <v>2.4683940974643677</v>
      </c>
      <c r="AE441">
        <f t="shared" si="62"/>
        <v>1.3739778148890193E-2</v>
      </c>
      <c r="AF441">
        <f t="shared" si="63"/>
        <v>4.5699543420432186E-3</v>
      </c>
      <c r="AG441">
        <f t="shared" si="64"/>
        <v>0.19169594003945142</v>
      </c>
      <c r="AH441" t="str">
        <f t="shared" si="65"/>
        <v>*</v>
      </c>
    </row>
    <row r="442" spans="16:34" x14ac:dyDescent="0.2">
      <c r="P442">
        <f t="shared" si="66"/>
        <v>439</v>
      </c>
      <c r="Q442">
        <f>Regression!C440</f>
        <v>124800</v>
      </c>
      <c r="R442">
        <f>Regression!D440</f>
        <v>18</v>
      </c>
      <c r="S442">
        <f>Regression!E440</f>
        <v>3</v>
      </c>
      <c r="T442">
        <f>Regression!F440</f>
        <v>2</v>
      </c>
      <c r="U442">
        <f>Regression!G440</f>
        <v>1</v>
      </c>
      <c r="V442">
        <f>Regression!H440</f>
        <v>3</v>
      </c>
      <c r="W442">
        <f>Regression!I440</f>
        <v>1</v>
      </c>
      <c r="X442">
        <f>Regression!B440</f>
        <v>2536.6849999999999</v>
      </c>
      <c r="Y442">
        <v>2326.6625321193751</v>
      </c>
      <c r="Z442">
        <f t="shared" si="58"/>
        <v>210.02246788062484</v>
      </c>
      <c r="AA442">
        <v>1.1488801399172429E-2</v>
      </c>
      <c r="AB442">
        <f t="shared" si="59"/>
        <v>0.37352066265737655</v>
      </c>
      <c r="AC442">
        <f t="shared" si="60"/>
        <v>316430.60014458746</v>
      </c>
      <c r="AD442">
        <f t="shared" si="61"/>
        <v>0.37552229207559773</v>
      </c>
      <c r="AE442">
        <f t="shared" si="62"/>
        <v>0.70735235188570167</v>
      </c>
      <c r="AF442">
        <f t="shared" si="63"/>
        <v>2.0504576815075405E-4</v>
      </c>
      <c r="AG442">
        <f t="shared" si="64"/>
        <v>4.0483894764223802E-2</v>
      </c>
      <c r="AH442" t="str">
        <f t="shared" si="65"/>
        <v/>
      </c>
    </row>
    <row r="443" spans="16:34" x14ac:dyDescent="0.2">
      <c r="P443">
        <f t="shared" si="66"/>
        <v>440</v>
      </c>
      <c r="Q443">
        <f>Regression!C441</f>
        <v>36900</v>
      </c>
      <c r="R443">
        <f>Regression!D441</f>
        <v>18</v>
      </c>
      <c r="S443">
        <f>Regression!E441</f>
        <v>0</v>
      </c>
      <c r="T443">
        <f>Regression!F441</f>
        <v>1</v>
      </c>
      <c r="U443">
        <f>Regression!G441</f>
        <v>0</v>
      </c>
      <c r="V443">
        <f>Regression!H441</f>
        <v>1</v>
      </c>
      <c r="W443">
        <f>Regression!I441</f>
        <v>1</v>
      </c>
      <c r="X443">
        <f>Regression!B441</f>
        <v>1480.2829999999999</v>
      </c>
      <c r="Y443">
        <v>1010.4177941665221</v>
      </c>
      <c r="Z443">
        <f t="shared" si="58"/>
        <v>469.86520583347783</v>
      </c>
      <c r="AA443">
        <v>8.8667354379865573E-3</v>
      </c>
      <c r="AB443">
        <f t="shared" si="59"/>
        <v>0.83564565645576827</v>
      </c>
      <c r="AC443">
        <f t="shared" si="60"/>
        <v>316250.85617779463</v>
      </c>
      <c r="AD443">
        <f t="shared" si="61"/>
        <v>0.83925010647660891</v>
      </c>
      <c r="AE443">
        <f t="shared" si="62"/>
        <v>0.40153117198747812</v>
      </c>
      <c r="AF443">
        <f t="shared" si="63"/>
        <v>7.8786893898735852E-4</v>
      </c>
      <c r="AG443">
        <f t="shared" si="64"/>
        <v>7.9379298041060323E-2</v>
      </c>
      <c r="AH443" t="str">
        <f t="shared" si="65"/>
        <v/>
      </c>
    </row>
    <row r="444" spans="16:34" x14ac:dyDescent="0.2">
      <c r="P444">
        <f t="shared" si="66"/>
        <v>441</v>
      </c>
      <c r="Q444">
        <f>Regression!C442</f>
        <v>12800</v>
      </c>
      <c r="R444">
        <f>Regression!D442</f>
        <v>24</v>
      </c>
      <c r="S444">
        <f>Regression!E442</f>
        <v>0</v>
      </c>
      <c r="T444">
        <f>Regression!F442</f>
        <v>1</v>
      </c>
      <c r="U444">
        <f>Regression!G442</f>
        <v>0</v>
      </c>
      <c r="V444">
        <f>Regression!H442</f>
        <v>1</v>
      </c>
      <c r="W444">
        <f>Regression!I442</f>
        <v>0</v>
      </c>
      <c r="X444">
        <f>Regression!B442</f>
        <v>365.48599999999999</v>
      </c>
      <c r="Y444">
        <v>812.62594336685561</v>
      </c>
      <c r="Z444">
        <f t="shared" si="58"/>
        <v>-447.13994336685562</v>
      </c>
      <c r="AA444">
        <v>8.2375013069336638E-3</v>
      </c>
      <c r="AB444">
        <f t="shared" si="59"/>
        <v>-0.79522924205376133</v>
      </c>
      <c r="AC444">
        <f t="shared" si="60"/>
        <v>316272.20188551274</v>
      </c>
      <c r="AD444">
        <f t="shared" si="61"/>
        <v>-0.79837901867217742</v>
      </c>
      <c r="AE444">
        <f t="shared" si="62"/>
        <v>0.42484166213839947</v>
      </c>
      <c r="AF444">
        <f t="shared" si="63"/>
        <v>6.620256673204192E-4</v>
      </c>
      <c r="AG444">
        <f t="shared" si="64"/>
        <v>-7.2761730983636669E-2</v>
      </c>
      <c r="AH444" t="str">
        <f t="shared" si="65"/>
        <v/>
      </c>
    </row>
    <row r="445" spans="16:34" x14ac:dyDescent="0.2">
      <c r="P445">
        <f t="shared" si="66"/>
        <v>442</v>
      </c>
      <c r="Q445">
        <f>Regression!C443</f>
        <v>65800</v>
      </c>
      <c r="R445">
        <f>Regression!D443</f>
        <v>12</v>
      </c>
      <c r="S445">
        <f>Regression!E443</f>
        <v>2</v>
      </c>
      <c r="T445">
        <f>Regression!F443</f>
        <v>2</v>
      </c>
      <c r="U445">
        <f>Regression!G443</f>
        <v>0</v>
      </c>
      <c r="V445">
        <f>Regression!H443</f>
        <v>1</v>
      </c>
      <c r="W445">
        <f>Regression!I443</f>
        <v>0</v>
      </c>
      <c r="X445">
        <f>Regression!B443</f>
        <v>868.524</v>
      </c>
      <c r="Y445">
        <v>1296.5892869369991</v>
      </c>
      <c r="Z445">
        <f t="shared" si="58"/>
        <v>-428.06528693699909</v>
      </c>
      <c r="AA445">
        <v>5.9510187342340284E-3</v>
      </c>
      <c r="AB445">
        <f t="shared" si="59"/>
        <v>-0.76130535580702186</v>
      </c>
      <c r="AC445">
        <f t="shared" si="60"/>
        <v>316289.61650103651</v>
      </c>
      <c r="AD445">
        <f t="shared" si="61"/>
        <v>-0.76342020756088191</v>
      </c>
      <c r="AE445">
        <f t="shared" si="62"/>
        <v>0.44539434897524766</v>
      </c>
      <c r="AF445">
        <f t="shared" si="63"/>
        <v>4.3631840348240568E-4</v>
      </c>
      <c r="AG445">
        <f t="shared" si="64"/>
        <v>-5.9068428658587357E-2</v>
      </c>
      <c r="AH445" t="str">
        <f t="shared" si="65"/>
        <v/>
      </c>
    </row>
    <row r="446" spans="16:34" x14ac:dyDescent="0.2">
      <c r="P446">
        <f t="shared" si="66"/>
        <v>443</v>
      </c>
      <c r="Q446">
        <f>Regression!C444</f>
        <v>20900</v>
      </c>
      <c r="R446">
        <f>Regression!D444</f>
        <v>24</v>
      </c>
      <c r="S446">
        <f>Regression!E444</f>
        <v>1</v>
      </c>
      <c r="T446">
        <f>Regression!F444</f>
        <v>1</v>
      </c>
      <c r="U446">
        <f>Regression!G444</f>
        <v>1</v>
      </c>
      <c r="V446">
        <f>Regression!H444</f>
        <v>0</v>
      </c>
      <c r="W446">
        <f>Regression!I444</f>
        <v>0</v>
      </c>
      <c r="X446">
        <f>Regression!B444</f>
        <v>550.07299999999998</v>
      </c>
      <c r="Y446">
        <v>1118.1414815241903</v>
      </c>
      <c r="Z446">
        <f t="shared" si="58"/>
        <v>-568.06848152419036</v>
      </c>
      <c r="AA446">
        <v>8.3215405618427829E-3</v>
      </c>
      <c r="AB446">
        <f t="shared" si="59"/>
        <v>-1.0102981733091991</v>
      </c>
      <c r="AC446">
        <f t="shared" si="60"/>
        <v>316147.26248723111</v>
      </c>
      <c r="AD446">
        <f t="shared" si="61"/>
        <v>-1.0145431921377543</v>
      </c>
      <c r="AE446">
        <f t="shared" si="62"/>
        <v>0.31057101072152943</v>
      </c>
      <c r="AF446">
        <f t="shared" si="63"/>
        <v>1.0796205018418128E-3</v>
      </c>
      <c r="AG446">
        <f t="shared" si="64"/>
        <v>-9.2936640246078311E-2</v>
      </c>
      <c r="AH446" t="str">
        <f t="shared" si="65"/>
        <v/>
      </c>
    </row>
    <row r="447" spans="16:34" x14ac:dyDescent="0.2">
      <c r="P447">
        <f t="shared" si="66"/>
        <v>444</v>
      </c>
      <c r="Q447">
        <f>Regression!C445</f>
        <v>49700</v>
      </c>
      <c r="R447">
        <f>Regression!D445</f>
        <v>24</v>
      </c>
      <c r="S447">
        <f>Regression!E445</f>
        <v>3</v>
      </c>
      <c r="T447">
        <f>Regression!F445</f>
        <v>2</v>
      </c>
      <c r="U447">
        <f>Regression!G445</f>
        <v>1</v>
      </c>
      <c r="V447">
        <f>Regression!H445</f>
        <v>0</v>
      </c>
      <c r="W447">
        <f>Regression!I445</f>
        <v>0</v>
      </c>
      <c r="X447">
        <f>Regression!B445</f>
        <v>2844.3090000000002</v>
      </c>
      <c r="Y447">
        <v>1668.3157262965451</v>
      </c>
      <c r="Z447">
        <f t="shared" si="58"/>
        <v>1175.9932737034551</v>
      </c>
      <c r="AA447">
        <v>7.4623139734316824E-3</v>
      </c>
      <c r="AB447">
        <f t="shared" si="59"/>
        <v>2.091479979770559</v>
      </c>
      <c r="AC447">
        <f t="shared" si="60"/>
        <v>315069.61552075687</v>
      </c>
      <c r="AD447">
        <f t="shared" si="61"/>
        <v>2.102945770063902</v>
      </c>
      <c r="AE447">
        <f t="shared" si="62"/>
        <v>3.5721933457338741E-2</v>
      </c>
      <c r="AF447">
        <f t="shared" si="63"/>
        <v>4.1418745720897664E-3</v>
      </c>
      <c r="AG447">
        <f t="shared" si="64"/>
        <v>0.18234393786830605</v>
      </c>
      <c r="AH447" t="str">
        <f t="shared" si="65"/>
        <v>*</v>
      </c>
    </row>
    <row r="448" spans="16:34" x14ac:dyDescent="0.2">
      <c r="P448">
        <f t="shared" si="66"/>
        <v>445</v>
      </c>
      <c r="Q448">
        <f>Regression!C446</f>
        <v>25500</v>
      </c>
      <c r="R448">
        <f>Regression!D446</f>
        <v>18</v>
      </c>
      <c r="S448">
        <f>Regression!E446</f>
        <v>1</v>
      </c>
      <c r="T448">
        <f>Regression!F446</f>
        <v>3</v>
      </c>
      <c r="U448">
        <f>Regression!G446</f>
        <v>0</v>
      </c>
      <c r="V448">
        <f>Regression!H446</f>
        <v>0</v>
      </c>
      <c r="W448">
        <f>Regression!I446</f>
        <v>0</v>
      </c>
      <c r="X448">
        <f>Regression!B446</f>
        <v>635.81299999999999</v>
      </c>
      <c r="Y448">
        <v>967.44394084047622</v>
      </c>
      <c r="Z448">
        <f t="shared" si="58"/>
        <v>-331.63094084047623</v>
      </c>
      <c r="AA448">
        <v>7.6533452526192317E-3</v>
      </c>
      <c r="AB448">
        <f t="shared" si="59"/>
        <v>-0.58979884404953875</v>
      </c>
      <c r="AC448">
        <f t="shared" si="60"/>
        <v>316363.79369756184</v>
      </c>
      <c r="AD448">
        <f t="shared" si="61"/>
        <v>-0.59187493769386468</v>
      </c>
      <c r="AE448">
        <f t="shared" si="62"/>
        <v>0.55406919948781996</v>
      </c>
      <c r="AF448">
        <f t="shared" si="63"/>
        <v>3.3794212643346053E-4</v>
      </c>
      <c r="AG448">
        <f t="shared" si="64"/>
        <v>-5.1978518656196508E-2</v>
      </c>
      <c r="AH448" t="str">
        <f t="shared" si="65"/>
        <v/>
      </c>
    </row>
    <row r="449" spans="16:34" x14ac:dyDescent="0.2">
      <c r="P449">
        <f t="shared" si="66"/>
        <v>446</v>
      </c>
      <c r="Q449">
        <f>Regression!C447</f>
        <v>20600</v>
      </c>
      <c r="R449">
        <f>Regression!D447</f>
        <v>6</v>
      </c>
      <c r="S449">
        <f>Regression!E447</f>
        <v>1</v>
      </c>
      <c r="T449">
        <f>Regression!F447</f>
        <v>3</v>
      </c>
      <c r="U449">
        <f>Regression!G447</f>
        <v>0</v>
      </c>
      <c r="V449">
        <f>Regression!H447</f>
        <v>0</v>
      </c>
      <c r="W449">
        <f>Regression!I447</f>
        <v>0</v>
      </c>
      <c r="X449">
        <f>Regression!B447</f>
        <v>201.00200000000001</v>
      </c>
      <c r="Y449">
        <v>278.21297146655371</v>
      </c>
      <c r="Z449">
        <f t="shared" si="58"/>
        <v>-77.210971466553701</v>
      </c>
      <c r="AA449">
        <v>9.0346143464276538E-3</v>
      </c>
      <c r="AB449">
        <f t="shared" si="59"/>
        <v>-0.13731813323419903</v>
      </c>
      <c r="AC449">
        <f t="shared" si="60"/>
        <v>316469.55696198583</v>
      </c>
      <c r="AD449">
        <f t="shared" si="61"/>
        <v>-0.13787445374919494</v>
      </c>
      <c r="AE449">
        <f t="shared" si="62"/>
        <v>0.89036762047240159</v>
      </c>
      <c r="AF449">
        <f t="shared" si="63"/>
        <v>2.1684950930381491E-5</v>
      </c>
      <c r="AG449">
        <f t="shared" si="64"/>
        <v>-1.316465165275362E-2</v>
      </c>
      <c r="AH449" t="str">
        <f t="shared" si="65"/>
        <v/>
      </c>
    </row>
    <row r="450" spans="16:34" x14ac:dyDescent="0.2">
      <c r="P450">
        <f t="shared" si="66"/>
        <v>447</v>
      </c>
      <c r="Q450">
        <f>Regression!C448</f>
        <v>84300</v>
      </c>
      <c r="R450">
        <f>Regression!D448</f>
        <v>24</v>
      </c>
      <c r="S450">
        <f>Regression!E448</f>
        <v>3</v>
      </c>
      <c r="T450">
        <f>Regression!F448</f>
        <v>3</v>
      </c>
      <c r="U450">
        <f>Regression!G448</f>
        <v>1</v>
      </c>
      <c r="V450">
        <f>Regression!H448</f>
        <v>0</v>
      </c>
      <c r="W450">
        <f>Regression!I448</f>
        <v>1</v>
      </c>
      <c r="X450">
        <f>Regression!B448</f>
        <v>2841.8220000000001</v>
      </c>
      <c r="Y450">
        <v>2381.6331017897119</v>
      </c>
      <c r="Z450">
        <f t="shared" si="58"/>
        <v>460.18889821028824</v>
      </c>
      <c r="AA450">
        <v>6.3736217833517302E-3</v>
      </c>
      <c r="AB450">
        <f t="shared" si="59"/>
        <v>0.8184365412979332</v>
      </c>
      <c r="AC450">
        <f t="shared" si="60"/>
        <v>316260.55962490651</v>
      </c>
      <c r="AD450">
        <f t="shared" si="61"/>
        <v>0.82092231960932338</v>
      </c>
      <c r="AE450">
        <f t="shared" si="62"/>
        <v>0.41188774584496557</v>
      </c>
      <c r="AF450">
        <f t="shared" si="63"/>
        <v>5.4053036927051933E-4</v>
      </c>
      <c r="AG450">
        <f t="shared" si="64"/>
        <v>6.5748167313823019E-2</v>
      </c>
      <c r="AH450" t="str">
        <f t="shared" si="65"/>
        <v/>
      </c>
    </row>
    <row r="451" spans="16:34" x14ac:dyDescent="0.2">
      <c r="P451">
        <f t="shared" si="66"/>
        <v>448</v>
      </c>
      <c r="Q451">
        <f>Regression!C449</f>
        <v>31200</v>
      </c>
      <c r="R451">
        <f>Regression!D449</f>
        <v>24</v>
      </c>
      <c r="S451">
        <f>Regression!E449</f>
        <v>0</v>
      </c>
      <c r="T451">
        <f>Regression!F449</f>
        <v>2</v>
      </c>
      <c r="U451">
        <f>Regression!G449</f>
        <v>0</v>
      </c>
      <c r="V451">
        <f>Regression!H449</f>
        <v>3</v>
      </c>
      <c r="W451">
        <f>Regression!I449</f>
        <v>0</v>
      </c>
      <c r="X451">
        <f>Regression!B449</f>
        <v>1087.02</v>
      </c>
      <c r="Y451">
        <v>784.23500451388918</v>
      </c>
      <c r="Z451">
        <f t="shared" si="58"/>
        <v>302.7849954861108</v>
      </c>
      <c r="AA451">
        <v>1.1729591583979654E-2</v>
      </c>
      <c r="AB451">
        <f t="shared" si="59"/>
        <v>0.53849692034361785</v>
      </c>
      <c r="AC451">
        <f t="shared" si="60"/>
        <v>316382.0181267868</v>
      </c>
      <c r="AD451">
        <f t="shared" si="61"/>
        <v>0.54149014642918591</v>
      </c>
      <c r="AE451">
        <f t="shared" si="62"/>
        <v>0.58829137477473825</v>
      </c>
      <c r="AF451">
        <f t="shared" si="63"/>
        <v>4.3531914575187957E-4</v>
      </c>
      <c r="AG451">
        <f t="shared" si="64"/>
        <v>5.8992134115768403E-2</v>
      </c>
      <c r="AH451" t="str">
        <f t="shared" si="65"/>
        <v/>
      </c>
    </row>
    <row r="452" spans="16:34" x14ac:dyDescent="0.2">
      <c r="P452">
        <f t="shared" si="66"/>
        <v>449</v>
      </c>
      <c r="Q452">
        <f>Regression!C450</f>
        <v>50500</v>
      </c>
      <c r="R452">
        <f>Regression!D450</f>
        <v>12</v>
      </c>
      <c r="S452">
        <f>Regression!E450</f>
        <v>2</v>
      </c>
      <c r="T452">
        <f>Regression!F450</f>
        <v>2</v>
      </c>
      <c r="U452">
        <f>Regression!G450</f>
        <v>0</v>
      </c>
      <c r="V452">
        <f>Regression!H450</f>
        <v>1</v>
      </c>
      <c r="W452">
        <f>Regression!I450</f>
        <v>0</v>
      </c>
      <c r="X452">
        <f>Regression!B450</f>
        <v>940.15200000000004</v>
      </c>
      <c r="Y452">
        <v>969.02203459929547</v>
      </c>
      <c r="Z452">
        <f t="shared" si="58"/>
        <v>-28.870034599295423</v>
      </c>
      <c r="AA452">
        <v>4.3120013046115072E-3</v>
      </c>
      <c r="AB452">
        <f t="shared" si="59"/>
        <v>-5.134476593523081E-2</v>
      </c>
      <c r="AC452">
        <f t="shared" si="60"/>
        <v>316474.78279134445</v>
      </c>
      <c r="AD452">
        <f t="shared" si="61"/>
        <v>-5.1429951277000792E-2</v>
      </c>
      <c r="AE452">
        <f t="shared" si="62"/>
        <v>0.95899327254335143</v>
      </c>
      <c r="AF452">
        <f t="shared" si="63"/>
        <v>1.4332921040927925E-6</v>
      </c>
      <c r="AG452">
        <f t="shared" si="64"/>
        <v>-3.3844953241151943E-3</v>
      </c>
      <c r="AH452" t="str">
        <f t="shared" si="65"/>
        <v/>
      </c>
    </row>
    <row r="453" spans="16:34" x14ac:dyDescent="0.2">
      <c r="P453">
        <f t="shared" si="66"/>
        <v>450</v>
      </c>
      <c r="Q453">
        <f>Regression!C451</f>
        <v>15500</v>
      </c>
      <c r="R453">
        <f>Regression!D451</f>
        <v>6</v>
      </c>
      <c r="S453">
        <f>Regression!E451</f>
        <v>1</v>
      </c>
      <c r="T453">
        <f>Regression!F451</f>
        <v>1</v>
      </c>
      <c r="U453">
        <f>Regression!G451</f>
        <v>0</v>
      </c>
      <c r="V453">
        <f>Regression!H451</f>
        <v>1</v>
      </c>
      <c r="W453">
        <f>Regression!I451</f>
        <v>0</v>
      </c>
      <c r="X453">
        <f>Regression!B451</f>
        <v>209.7</v>
      </c>
      <c r="Y453">
        <v>-38.546536220254154</v>
      </c>
      <c r="Z453">
        <f t="shared" ref="Z453:Z516" si="67">X453-Y453</f>
        <v>248.24653622025414</v>
      </c>
      <c r="AA453">
        <v>5.6735856208399091E-3</v>
      </c>
      <c r="AB453">
        <f t="shared" ref="AB453:AB516" si="68">Z453/SQRT($AJ$6)</f>
        <v>0.44150138624259977</v>
      </c>
      <c r="AC453">
        <f t="shared" ref="AC453:AC516" si="69">($AJ$6-Z453^2/((1-AA453)*$AJ$5))*$AJ$5/($AJ$5-1)</f>
        <v>316413.08663423249</v>
      </c>
      <c r="AD453">
        <f t="shared" ref="AD453:AD516" si="70">Z453/SQRT(AC453*(1-AA453))</f>
        <v>0.44257970045939699</v>
      </c>
      <c r="AE453">
        <f t="shared" ref="AE453:AE516" si="71">_xlfn.T.DIST.2T(ABS(AD453),$AJ$5)</f>
        <v>0.65816625263838424</v>
      </c>
      <c r="AF453">
        <f t="shared" ref="AF453:AF516" si="72">(Z453^2/$AJ$6)*(AA453/(1-AA453)^2)/($AJ$7+1)</f>
        <v>1.3982145464075103E-4</v>
      </c>
      <c r="AG453">
        <f t="shared" ref="AG453:AG516" si="73">AD453*SQRT(AA453/(1-AA453))</f>
        <v>3.3431495837403957E-2</v>
      </c>
      <c r="AH453" t="str">
        <f t="shared" ref="AH453:AH516" si="74">IF(OR(AE453&lt;0.05,AF453&gt;=1,ABS(AG453)&gt;=1),"*","")</f>
        <v/>
      </c>
    </row>
    <row r="454" spans="16:34" x14ac:dyDescent="0.2">
      <c r="P454">
        <f t="shared" ref="P454:P517" si="75">P453+1</f>
        <v>451</v>
      </c>
      <c r="Q454">
        <f>Regression!C452</f>
        <v>12900</v>
      </c>
      <c r="R454">
        <f>Regression!D452</f>
        <v>6</v>
      </c>
      <c r="S454">
        <f>Regression!E452</f>
        <v>1</v>
      </c>
      <c r="T454">
        <f>Regression!F452</f>
        <v>1</v>
      </c>
      <c r="U454">
        <f>Regression!G452</f>
        <v>0</v>
      </c>
      <c r="V454">
        <f>Regression!H452</f>
        <v>1</v>
      </c>
      <c r="W454">
        <f>Regression!I452</f>
        <v>0</v>
      </c>
      <c r="X454">
        <f>Regression!B452</f>
        <v>106.97</v>
      </c>
      <c r="Y454">
        <v>-94.211559493327911</v>
      </c>
      <c r="Z454">
        <f t="shared" si="67"/>
        <v>201.18155949332791</v>
      </c>
      <c r="AA454">
        <v>5.7764753782229301E-3</v>
      </c>
      <c r="AB454">
        <f t="shared" si="68"/>
        <v>0.35779728795066046</v>
      </c>
      <c r="AC454">
        <f t="shared" si="69"/>
        <v>316434.5485965861</v>
      </c>
      <c r="AD454">
        <f t="shared" si="70"/>
        <v>0.35867755930836787</v>
      </c>
      <c r="AE454">
        <f t="shared" si="71"/>
        <v>0.7199126373495468</v>
      </c>
      <c r="AF454">
        <f t="shared" si="72"/>
        <v>9.3514500502354892E-5</v>
      </c>
      <c r="AG454">
        <f t="shared" si="73"/>
        <v>2.733969414253714E-2</v>
      </c>
      <c r="AH454" t="str">
        <f t="shared" si="74"/>
        <v/>
      </c>
    </row>
    <row r="455" spans="16:34" x14ac:dyDescent="0.2">
      <c r="P455">
        <f t="shared" si="75"/>
        <v>452</v>
      </c>
      <c r="Q455">
        <f>Regression!C453</f>
        <v>52400</v>
      </c>
      <c r="R455">
        <f>Regression!D453</f>
        <v>18</v>
      </c>
      <c r="S455">
        <f>Regression!E453</f>
        <v>0</v>
      </c>
      <c r="T455">
        <f>Regression!F453</f>
        <v>2</v>
      </c>
      <c r="U455">
        <f>Regression!G453</f>
        <v>1</v>
      </c>
      <c r="V455">
        <f>Regression!H453</f>
        <v>0</v>
      </c>
      <c r="W455">
        <f>Regression!I453</f>
        <v>0</v>
      </c>
      <c r="X455">
        <f>Regression!B453</f>
        <v>856.726</v>
      </c>
      <c r="Y455">
        <v>1531.4380572419175</v>
      </c>
      <c r="Z455">
        <f t="shared" si="67"/>
        <v>-674.71205724191748</v>
      </c>
      <c r="AA455">
        <v>7.1907007287784642E-3</v>
      </c>
      <c r="AB455">
        <f t="shared" si="68"/>
        <v>-1.1999615910959029</v>
      </c>
      <c r="AC455">
        <f t="shared" si="69"/>
        <v>316012.92966399167</v>
      </c>
      <c r="AD455">
        <f t="shared" si="70"/>
        <v>-1.2045730068862941</v>
      </c>
      <c r="AE455">
        <f t="shared" si="71"/>
        <v>0.2286554896517847</v>
      </c>
      <c r="AF455">
        <f t="shared" si="72"/>
        <v>1.3130590119524294E-3</v>
      </c>
      <c r="AG455">
        <f t="shared" si="73"/>
        <v>-0.10251462226104399</v>
      </c>
      <c r="AH455" t="str">
        <f t="shared" si="74"/>
        <v/>
      </c>
    </row>
    <row r="456" spans="16:34" x14ac:dyDescent="0.2">
      <c r="P456">
        <f t="shared" si="75"/>
        <v>453</v>
      </c>
      <c r="Q456">
        <f>Regression!C454</f>
        <v>97600</v>
      </c>
      <c r="R456">
        <f>Regression!D454</f>
        <v>12</v>
      </c>
      <c r="S456">
        <f>Regression!E454</f>
        <v>2</v>
      </c>
      <c r="T456">
        <f>Regression!F454</f>
        <v>2</v>
      </c>
      <c r="U456">
        <f>Regression!G454</f>
        <v>1</v>
      </c>
      <c r="V456">
        <f>Regression!H454</f>
        <v>2</v>
      </c>
      <c r="W456">
        <f>Regression!I454</f>
        <v>1</v>
      </c>
      <c r="X456">
        <f>Regression!B454</f>
        <v>1162.0440000000001</v>
      </c>
      <c r="Y456">
        <v>1695.0968905899199</v>
      </c>
      <c r="Z456">
        <f t="shared" si="67"/>
        <v>-533.0528905899198</v>
      </c>
      <c r="AA456">
        <v>4.8619947803202048E-3</v>
      </c>
      <c r="AB456">
        <f t="shared" si="68"/>
        <v>-0.94802366115299308</v>
      </c>
      <c r="AC456">
        <f t="shared" si="69"/>
        <v>316187.50069362024</v>
      </c>
      <c r="AD456">
        <f t="shared" si="70"/>
        <v>-0.95029030284010541</v>
      </c>
      <c r="AE456">
        <f t="shared" si="71"/>
        <v>0.34219622404552297</v>
      </c>
      <c r="AF456">
        <f t="shared" si="72"/>
        <v>5.5156440261305969E-4</v>
      </c>
      <c r="AG456">
        <f t="shared" si="73"/>
        <v>-6.6423519817831261E-2</v>
      </c>
      <c r="AH456" t="str">
        <f t="shared" si="74"/>
        <v/>
      </c>
    </row>
    <row r="457" spans="16:34" x14ac:dyDescent="0.2">
      <c r="P457">
        <f t="shared" si="75"/>
        <v>454</v>
      </c>
      <c r="Q457">
        <f>Regression!C455</f>
        <v>50500</v>
      </c>
      <c r="R457">
        <f>Regression!D455</f>
        <v>12</v>
      </c>
      <c r="S457">
        <f>Regression!E455</f>
        <v>2</v>
      </c>
      <c r="T457">
        <f>Regression!F455</f>
        <v>2</v>
      </c>
      <c r="U457">
        <f>Regression!G455</f>
        <v>1</v>
      </c>
      <c r="V457">
        <f>Regression!H455</f>
        <v>0</v>
      </c>
      <c r="W457">
        <f>Regression!I455</f>
        <v>0</v>
      </c>
      <c r="X457">
        <f>Regression!B455</f>
        <v>1028.8789999999999</v>
      </c>
      <c r="Y457">
        <v>1133.6123657376613</v>
      </c>
      <c r="Z457">
        <f t="shared" si="67"/>
        <v>-104.73336573766142</v>
      </c>
      <c r="AA457">
        <v>4.6428329138897117E-3</v>
      </c>
      <c r="AB457">
        <f t="shared" si="68"/>
        <v>-0.18626614841467445</v>
      </c>
      <c r="AC457">
        <f t="shared" si="69"/>
        <v>316464.50715600478</v>
      </c>
      <c r="AD457">
        <f t="shared" si="70"/>
        <v>-0.18660921322829732</v>
      </c>
      <c r="AE457">
        <f t="shared" si="71"/>
        <v>0.85200519737599889</v>
      </c>
      <c r="AF457">
        <f t="shared" si="72"/>
        <v>2.0323712393101898E-5</v>
      </c>
      <c r="AG457">
        <f t="shared" si="73"/>
        <v>-1.2744861935675507E-2</v>
      </c>
      <c r="AH457" t="str">
        <f t="shared" si="74"/>
        <v/>
      </c>
    </row>
    <row r="458" spans="16:34" x14ac:dyDescent="0.2">
      <c r="P458">
        <f t="shared" si="75"/>
        <v>455</v>
      </c>
      <c r="Q458">
        <f>Regression!C456</f>
        <v>55900</v>
      </c>
      <c r="R458">
        <f>Regression!D456</f>
        <v>12</v>
      </c>
      <c r="S458">
        <f>Regression!E456</f>
        <v>2</v>
      </c>
      <c r="T458">
        <f>Regression!F456</f>
        <v>2</v>
      </c>
      <c r="U458">
        <f>Regression!G456</f>
        <v>1</v>
      </c>
      <c r="V458">
        <f>Regression!H456</f>
        <v>1</v>
      </c>
      <c r="W458">
        <f>Regression!I456</f>
        <v>0</v>
      </c>
      <c r="X458">
        <f>Regression!B456</f>
        <v>908.86300000000006</v>
      </c>
      <c r="Y458">
        <v>1038.7790417834633</v>
      </c>
      <c r="Z458">
        <f t="shared" si="67"/>
        <v>-129.91604178346324</v>
      </c>
      <c r="AA458">
        <v>4.4814198036184482E-3</v>
      </c>
      <c r="AB458">
        <f t="shared" si="68"/>
        <v>-0.2310530225954901</v>
      </c>
      <c r="AC458">
        <f t="shared" si="69"/>
        <v>316458.51935221057</v>
      </c>
      <c r="AD458">
        <f t="shared" si="70"/>
        <v>-0.23146199888269864</v>
      </c>
      <c r="AE458">
        <f t="shared" si="71"/>
        <v>0.81700363784005769</v>
      </c>
      <c r="AF458">
        <f t="shared" si="72"/>
        <v>3.0175203694400318E-5</v>
      </c>
      <c r="AG458">
        <f t="shared" si="73"/>
        <v>-1.552969151162575E-2</v>
      </c>
      <c r="AH458" t="str">
        <f t="shared" si="74"/>
        <v/>
      </c>
    </row>
    <row r="459" spans="16:34" x14ac:dyDescent="0.2">
      <c r="P459">
        <f t="shared" si="75"/>
        <v>456</v>
      </c>
      <c r="Q459">
        <f>Regression!C457</f>
        <v>28900</v>
      </c>
      <c r="R459">
        <f>Regression!D457</f>
        <v>24</v>
      </c>
      <c r="S459">
        <f>Regression!E457</f>
        <v>2</v>
      </c>
      <c r="T459">
        <f>Regression!F457</f>
        <v>1</v>
      </c>
      <c r="U459">
        <f>Regression!G457</f>
        <v>0</v>
      </c>
      <c r="V459">
        <f>Regression!H457</f>
        <v>0</v>
      </c>
      <c r="W459">
        <f>Regression!I457</f>
        <v>0</v>
      </c>
      <c r="X459">
        <f>Regression!B457</f>
        <v>905.13699999999994</v>
      </c>
      <c r="Y459">
        <v>1302.7806903387191</v>
      </c>
      <c r="Z459">
        <f t="shared" si="67"/>
        <v>-397.64369033871913</v>
      </c>
      <c r="AA459">
        <v>9.2506654683806033E-3</v>
      </c>
      <c r="AB459">
        <f t="shared" si="68"/>
        <v>-0.70720116859718674</v>
      </c>
      <c r="AC459">
        <f t="shared" si="69"/>
        <v>316314.58118346793</v>
      </c>
      <c r="AD459">
        <f t="shared" si="70"/>
        <v>-0.71031763160672667</v>
      </c>
      <c r="AE459">
        <f t="shared" si="71"/>
        <v>0.47767413684292415</v>
      </c>
      <c r="AF459">
        <f t="shared" si="72"/>
        <v>5.8917098314523533E-4</v>
      </c>
      <c r="AG459">
        <f t="shared" si="73"/>
        <v>-6.8636825392012976E-2</v>
      </c>
      <c r="AH459" t="str">
        <f t="shared" si="74"/>
        <v/>
      </c>
    </row>
    <row r="460" spans="16:34" x14ac:dyDescent="0.2">
      <c r="P460">
        <f t="shared" si="75"/>
        <v>457</v>
      </c>
      <c r="Q460">
        <f>Regression!C458</f>
        <v>108300</v>
      </c>
      <c r="R460">
        <f>Regression!D458</f>
        <v>12</v>
      </c>
      <c r="S460">
        <f>Regression!E458</f>
        <v>0</v>
      </c>
      <c r="T460">
        <f>Regression!F458</f>
        <v>2</v>
      </c>
      <c r="U460">
        <f>Regression!G458</f>
        <v>1</v>
      </c>
      <c r="V460">
        <f>Regression!H458</f>
        <v>2</v>
      </c>
      <c r="W460">
        <f>Regression!I458</f>
        <v>1</v>
      </c>
      <c r="X460">
        <f>Regression!B458</f>
        <v>2223.6419999999998</v>
      </c>
      <c r="Y460">
        <v>1989.1653711849381</v>
      </c>
      <c r="Z460">
        <f t="shared" si="67"/>
        <v>234.47662881506176</v>
      </c>
      <c r="AA460">
        <v>9.1716982465379453E-3</v>
      </c>
      <c r="AB460">
        <f t="shared" si="68"/>
        <v>0.4170118876159975</v>
      </c>
      <c r="AC460">
        <f t="shared" si="69"/>
        <v>316419.63534214161</v>
      </c>
      <c r="AD460">
        <f t="shared" si="70"/>
        <v>0.4187633322481778</v>
      </c>
      <c r="AE460">
        <f t="shared" si="71"/>
        <v>0.67547975490522982</v>
      </c>
      <c r="AF460">
        <f t="shared" si="72"/>
        <v>2.0307657741604836E-4</v>
      </c>
      <c r="AG460">
        <f t="shared" si="73"/>
        <v>4.0289726966664781E-2</v>
      </c>
      <c r="AH460" t="str">
        <f t="shared" si="74"/>
        <v/>
      </c>
    </row>
    <row r="461" spans="16:34" x14ac:dyDescent="0.2">
      <c r="P461">
        <f t="shared" si="75"/>
        <v>458</v>
      </c>
      <c r="Q461">
        <f>Regression!C459</f>
        <v>46700</v>
      </c>
      <c r="R461">
        <f>Regression!D459</f>
        <v>24</v>
      </c>
      <c r="S461">
        <f>Regression!E459</f>
        <v>2</v>
      </c>
      <c r="T461">
        <f>Regression!F459</f>
        <v>2</v>
      </c>
      <c r="U461">
        <f>Regression!G459</f>
        <v>0</v>
      </c>
      <c r="V461">
        <f>Regression!H459</f>
        <v>0</v>
      </c>
      <c r="W461">
        <f>Regression!I459</f>
        <v>1</v>
      </c>
      <c r="X461">
        <f>Regression!B459</f>
        <v>982.55600000000004</v>
      </c>
      <c r="Y461">
        <v>1656.4163769904853</v>
      </c>
      <c r="Z461">
        <f t="shared" si="67"/>
        <v>-673.86037699048529</v>
      </c>
      <c r="AA461">
        <v>7.2915156690558517E-3</v>
      </c>
      <c r="AB461">
        <f t="shared" si="68"/>
        <v>-1.1984468951917107</v>
      </c>
      <c r="AC461">
        <f t="shared" si="69"/>
        <v>316014.05017069099</v>
      </c>
      <c r="AD461">
        <f t="shared" si="70"/>
        <v>-1.2031114437878794</v>
      </c>
      <c r="AE461">
        <f t="shared" si="71"/>
        <v>0.22922024873519276</v>
      </c>
      <c r="AF461">
        <f t="shared" si="72"/>
        <v>1.3283788378970253E-3</v>
      </c>
      <c r="AG461">
        <f t="shared" si="73"/>
        <v>-0.10311073855894701</v>
      </c>
      <c r="AH461" t="str">
        <f t="shared" si="74"/>
        <v/>
      </c>
    </row>
    <row r="462" spans="16:34" x14ac:dyDescent="0.2">
      <c r="P462">
        <f t="shared" si="75"/>
        <v>459</v>
      </c>
      <c r="Q462">
        <f>Regression!C460</f>
        <v>102700</v>
      </c>
      <c r="R462">
        <f>Regression!D460</f>
        <v>18</v>
      </c>
      <c r="S462">
        <f>Regression!E460</f>
        <v>0</v>
      </c>
      <c r="T462">
        <f>Regression!F460</f>
        <v>3</v>
      </c>
      <c r="U462">
        <f>Regression!G460</f>
        <v>1</v>
      </c>
      <c r="V462">
        <f>Regression!H460</f>
        <v>0</v>
      </c>
      <c r="W462">
        <f>Regression!I460</f>
        <v>1</v>
      </c>
      <c r="X462">
        <f>Regression!B460</f>
        <v>2381.2060000000001</v>
      </c>
      <c r="Y462">
        <v>2580.8865348071067</v>
      </c>
      <c r="Z462">
        <f t="shared" si="67"/>
        <v>-199.6805348071066</v>
      </c>
      <c r="AA462">
        <v>1.2231207914751551E-2</v>
      </c>
      <c r="AB462">
        <f t="shared" si="68"/>
        <v>-0.35512774625295435</v>
      </c>
      <c r="AC462">
        <f t="shared" si="69"/>
        <v>316434.89484684187</v>
      </c>
      <c r="AD462">
        <f t="shared" si="70"/>
        <v>-0.3571625345003272</v>
      </c>
      <c r="AE462">
        <f t="shared" si="71"/>
        <v>0.72104609695284805</v>
      </c>
      <c r="AF462">
        <f t="shared" si="72"/>
        <v>1.9762321966665473E-4</v>
      </c>
      <c r="AG462">
        <f t="shared" si="73"/>
        <v>-3.9744123171850221E-2</v>
      </c>
      <c r="AH462" t="str">
        <f t="shared" si="74"/>
        <v/>
      </c>
    </row>
    <row r="463" spans="16:34" x14ac:dyDescent="0.2">
      <c r="P463">
        <f t="shared" si="75"/>
        <v>460</v>
      </c>
      <c r="Q463">
        <f>Regression!C461</f>
        <v>15600</v>
      </c>
      <c r="R463">
        <f>Regression!D461</f>
        <v>12</v>
      </c>
      <c r="S463">
        <f>Regression!E461</f>
        <v>0</v>
      </c>
      <c r="T463">
        <f>Regression!F461</f>
        <v>1</v>
      </c>
      <c r="U463">
        <f>Regression!G461</f>
        <v>0</v>
      </c>
      <c r="V463">
        <f>Regression!H461</f>
        <v>0</v>
      </c>
      <c r="W463">
        <f>Regression!I461</f>
        <v>0</v>
      </c>
      <c r="X463">
        <f>Regression!B461</f>
        <v>468.32900000000001</v>
      </c>
      <c r="Y463">
        <v>498.69437674607985</v>
      </c>
      <c r="Z463">
        <f t="shared" si="67"/>
        <v>-30.365376746079846</v>
      </c>
      <c r="AA463">
        <v>6.5930010391128894E-3</v>
      </c>
      <c r="AB463">
        <f t="shared" si="68"/>
        <v>-5.4004201352797147E-2</v>
      </c>
      <c r="AC463">
        <f t="shared" si="69"/>
        <v>316474.69087697181</v>
      </c>
      <c r="AD463">
        <f t="shared" si="70"/>
        <v>-5.4155874598589039E-2</v>
      </c>
      <c r="AE463">
        <f t="shared" si="71"/>
        <v>0.95682188023643544</v>
      </c>
      <c r="AF463">
        <f t="shared" si="72"/>
        <v>2.4355318986672461E-6</v>
      </c>
      <c r="AG463">
        <f t="shared" si="73"/>
        <v>-4.4118784444349855E-3</v>
      </c>
      <c r="AH463" t="str">
        <f t="shared" si="74"/>
        <v/>
      </c>
    </row>
    <row r="464" spans="16:34" x14ac:dyDescent="0.2">
      <c r="P464">
        <f t="shared" si="75"/>
        <v>461</v>
      </c>
      <c r="Q464">
        <f>Regression!C462</f>
        <v>39000</v>
      </c>
      <c r="R464">
        <f>Regression!D462</f>
        <v>6</v>
      </c>
      <c r="S464">
        <f>Regression!E462</f>
        <v>0</v>
      </c>
      <c r="T464">
        <f>Regression!F462</f>
        <v>2</v>
      </c>
      <c r="U464">
        <f>Regression!G462</f>
        <v>1</v>
      </c>
      <c r="V464">
        <f>Regression!H462</f>
        <v>0</v>
      </c>
      <c r="W464">
        <f>Regression!I462</f>
        <v>0</v>
      </c>
      <c r="X464">
        <f>Regression!B462</f>
        <v>643.29499999999996</v>
      </c>
      <c r="Y464">
        <v>660.22528101371495</v>
      </c>
      <c r="Z464">
        <f t="shared" si="67"/>
        <v>-16.930281013714989</v>
      </c>
      <c r="AA464">
        <v>7.2152204773197485E-3</v>
      </c>
      <c r="AB464">
        <f t="shared" si="68"/>
        <v>-3.0110158437014596E-2</v>
      </c>
      <c r="AC464">
        <f t="shared" si="69"/>
        <v>316475.33614235156</v>
      </c>
      <c r="AD464">
        <f t="shared" si="70"/>
        <v>-3.0204154050562079E-2</v>
      </c>
      <c r="AE464">
        <f t="shared" si="71"/>
        <v>0.97591031103716019</v>
      </c>
      <c r="AF464">
        <f t="shared" si="72"/>
        <v>8.296128691271847E-7</v>
      </c>
      <c r="AG464">
        <f t="shared" si="73"/>
        <v>-2.5749210920470523E-3</v>
      </c>
      <c r="AH464" t="str">
        <f t="shared" si="74"/>
        <v/>
      </c>
    </row>
    <row r="465" spans="16:34" x14ac:dyDescent="0.2">
      <c r="P465">
        <f t="shared" si="75"/>
        <v>462</v>
      </c>
      <c r="Q465">
        <f>Regression!C463</f>
        <v>60200</v>
      </c>
      <c r="R465">
        <f>Regression!D463</f>
        <v>18</v>
      </c>
      <c r="S465">
        <f>Regression!E463</f>
        <v>3</v>
      </c>
      <c r="T465">
        <f>Regression!F463</f>
        <v>3</v>
      </c>
      <c r="U465">
        <f>Regression!G463</f>
        <v>0</v>
      </c>
      <c r="V465">
        <f>Regression!H463</f>
        <v>0</v>
      </c>
      <c r="W465">
        <f>Regression!I463</f>
        <v>1</v>
      </c>
      <c r="X465">
        <f>Regression!B463</f>
        <v>2328.4389999999999</v>
      </c>
      <c r="Y465">
        <v>1619.3542144618714</v>
      </c>
      <c r="Z465">
        <f t="shared" si="67"/>
        <v>709.08478553812847</v>
      </c>
      <c r="AA465">
        <v>7.112603754151953E-3</v>
      </c>
      <c r="AB465">
        <f t="shared" si="68"/>
        <v>1.2610927852014795</v>
      </c>
      <c r="AC465">
        <f t="shared" si="69"/>
        <v>315964.62538560515</v>
      </c>
      <c r="AD465">
        <f t="shared" si="70"/>
        <v>1.2659860982976512</v>
      </c>
      <c r="AE465">
        <f t="shared" si="71"/>
        <v>0.20581528197594101</v>
      </c>
      <c r="AF465">
        <f t="shared" si="72"/>
        <v>1.4342759435326605E-3</v>
      </c>
      <c r="AG465">
        <f t="shared" si="73"/>
        <v>0.10715026394718814</v>
      </c>
      <c r="AH465" t="str">
        <f t="shared" si="74"/>
        <v/>
      </c>
    </row>
    <row r="466" spans="16:34" x14ac:dyDescent="0.2">
      <c r="P466">
        <f t="shared" si="75"/>
        <v>463</v>
      </c>
      <c r="Q466">
        <f>Regression!C464</f>
        <v>17300</v>
      </c>
      <c r="R466">
        <f>Regression!D464</f>
        <v>12</v>
      </c>
      <c r="S466">
        <f>Regression!E464</f>
        <v>1</v>
      </c>
      <c r="T466">
        <f>Regression!F464</f>
        <v>1</v>
      </c>
      <c r="U466">
        <f>Regression!G464</f>
        <v>0</v>
      </c>
      <c r="V466">
        <f>Regression!H464</f>
        <v>0</v>
      </c>
      <c r="W466">
        <f>Regression!I464</f>
        <v>0</v>
      </c>
      <c r="X466">
        <f>Regression!B464</f>
        <v>345.34800000000001</v>
      </c>
      <c r="Y466">
        <v>502.59798801594394</v>
      </c>
      <c r="Z466">
        <f t="shared" si="67"/>
        <v>-157.24998801594393</v>
      </c>
      <c r="AA466">
        <v>5.9737364241988101E-3</v>
      </c>
      <c r="AB466">
        <f t="shared" si="68"/>
        <v>-0.27966588679438359</v>
      </c>
      <c r="AC466">
        <f t="shared" si="69"/>
        <v>316450.52540088625</v>
      </c>
      <c r="AD466">
        <f t="shared" si="70"/>
        <v>-0.2803746735163446</v>
      </c>
      <c r="AE466">
        <f t="shared" si="71"/>
        <v>0.77924852367640807</v>
      </c>
      <c r="AF466">
        <f t="shared" si="72"/>
        <v>5.9107057719313428E-5</v>
      </c>
      <c r="AG466">
        <f t="shared" si="73"/>
        <v>-2.1735161902514795E-2</v>
      </c>
      <c r="AH466" t="str">
        <f t="shared" si="74"/>
        <v/>
      </c>
    </row>
    <row r="467" spans="16:34" x14ac:dyDescent="0.2">
      <c r="P467">
        <f t="shared" si="75"/>
        <v>464</v>
      </c>
      <c r="Q467">
        <f>Regression!C465</f>
        <v>36900</v>
      </c>
      <c r="R467">
        <f>Regression!D465</f>
        <v>6</v>
      </c>
      <c r="S467">
        <f>Regression!E465</f>
        <v>1</v>
      </c>
      <c r="T467">
        <f>Regression!F465</f>
        <v>2</v>
      </c>
      <c r="U467">
        <f>Regression!G465</f>
        <v>0</v>
      </c>
      <c r="V467">
        <f>Regression!H465</f>
        <v>1</v>
      </c>
      <c r="W467">
        <f>Regression!I465</f>
        <v>0</v>
      </c>
      <c r="X467">
        <f>Regression!B465</f>
        <v>371.29300000000001</v>
      </c>
      <c r="Y467">
        <v>418.18198866918243</v>
      </c>
      <c r="Z467">
        <f t="shared" si="67"/>
        <v>-46.888988669182424</v>
      </c>
      <c r="AA467">
        <v>4.3630657149774515E-3</v>
      </c>
      <c r="AB467">
        <f t="shared" si="68"/>
        <v>-8.3391107131462069E-2</v>
      </c>
      <c r="AC467">
        <f t="shared" si="69"/>
        <v>316473.39921575657</v>
      </c>
      <c r="AD467">
        <f t="shared" si="70"/>
        <v>-8.3531784687437702E-2</v>
      </c>
      <c r="AE467">
        <f t="shared" si="71"/>
        <v>0.93344555788130867</v>
      </c>
      <c r="AF467">
        <f t="shared" si="72"/>
        <v>3.8259496374415799E-6</v>
      </c>
      <c r="AG467">
        <f t="shared" si="73"/>
        <v>-5.5296435649685302E-3</v>
      </c>
      <c r="AH467" t="str">
        <f t="shared" si="74"/>
        <v/>
      </c>
    </row>
    <row r="468" spans="16:34" x14ac:dyDescent="0.2">
      <c r="P468">
        <f t="shared" si="75"/>
        <v>465</v>
      </c>
      <c r="Q468">
        <f>Regression!C466</f>
        <v>64800</v>
      </c>
      <c r="R468">
        <f>Regression!D466</f>
        <v>12</v>
      </c>
      <c r="S468">
        <f>Regression!E466</f>
        <v>2</v>
      </c>
      <c r="T468">
        <f>Regression!F466</f>
        <v>2</v>
      </c>
      <c r="U468">
        <f>Regression!G466</f>
        <v>1</v>
      </c>
      <c r="V468">
        <f>Regression!H466</f>
        <v>2</v>
      </c>
      <c r="W468">
        <f>Regression!I466</f>
        <v>1</v>
      </c>
      <c r="X468">
        <f>Regression!B466</f>
        <v>574.10299999999995</v>
      </c>
      <c r="Y468">
        <v>992.86121237575799</v>
      </c>
      <c r="Z468">
        <f t="shared" si="67"/>
        <v>-418.75821237575803</v>
      </c>
      <c r="AA468">
        <v>5.8525944219620547E-3</v>
      </c>
      <c r="AB468">
        <f t="shared" si="68"/>
        <v>-0.74475291409639344</v>
      </c>
      <c r="AC468">
        <f t="shared" si="69"/>
        <v>316297.63476336532</v>
      </c>
      <c r="AD468">
        <f t="shared" si="70"/>
        <v>-0.74677534866636797</v>
      </c>
      <c r="AE468">
        <f t="shared" si="71"/>
        <v>0.45537612811732764</v>
      </c>
      <c r="AF468">
        <f t="shared" si="72"/>
        <v>4.1056440803824564E-4</v>
      </c>
      <c r="AG468">
        <f t="shared" si="73"/>
        <v>-5.7297911999902813E-2</v>
      </c>
      <c r="AH468" t="str">
        <f t="shared" si="74"/>
        <v/>
      </c>
    </row>
    <row r="469" spans="16:34" x14ac:dyDescent="0.2">
      <c r="P469">
        <f t="shared" si="75"/>
        <v>466</v>
      </c>
      <c r="Q469">
        <f>Regression!C467</f>
        <v>67300</v>
      </c>
      <c r="R469">
        <f>Regression!D467</f>
        <v>18</v>
      </c>
      <c r="S469">
        <f>Regression!E467</f>
        <v>3</v>
      </c>
      <c r="T469">
        <f>Regression!F467</f>
        <v>2</v>
      </c>
      <c r="U469">
        <f>Regression!G467</f>
        <v>0</v>
      </c>
      <c r="V469">
        <f>Regression!H467</f>
        <v>1</v>
      </c>
      <c r="W469">
        <f>Regression!I467</f>
        <v>1</v>
      </c>
      <c r="X469">
        <f>Regression!B467</f>
        <v>1513.3309999999999</v>
      </c>
      <c r="Y469">
        <v>1562.3546877751617</v>
      </c>
      <c r="Z469">
        <f t="shared" si="67"/>
        <v>-49.023687775161761</v>
      </c>
      <c r="AA469">
        <v>5.2714823752175602E-3</v>
      </c>
      <c r="AB469">
        <f t="shared" si="68"/>
        <v>-8.7187625821513473E-2</v>
      </c>
      <c r="AC469">
        <f t="shared" si="69"/>
        <v>316473.18948181171</v>
      </c>
      <c r="AD469">
        <f t="shared" si="70"/>
        <v>-8.7374606179086725E-2</v>
      </c>
      <c r="AE469">
        <f t="shared" si="71"/>
        <v>0.93039138721325965</v>
      </c>
      <c r="AF469">
        <f t="shared" si="72"/>
        <v>5.0622470691640228E-6</v>
      </c>
      <c r="AG469">
        <f t="shared" si="73"/>
        <v>-6.3606181812857349E-3</v>
      </c>
      <c r="AH469" t="str">
        <f t="shared" si="74"/>
        <v/>
      </c>
    </row>
    <row r="470" spans="16:34" x14ac:dyDescent="0.2">
      <c r="P470">
        <f t="shared" si="75"/>
        <v>467</v>
      </c>
      <c r="Q470">
        <f>Regression!C468</f>
        <v>15400</v>
      </c>
      <c r="R470">
        <f>Regression!D468</f>
        <v>6</v>
      </c>
      <c r="S470">
        <f>Regression!E468</f>
        <v>1</v>
      </c>
      <c r="T470">
        <f>Regression!F468</f>
        <v>1</v>
      </c>
      <c r="U470">
        <f>Regression!G468</f>
        <v>1</v>
      </c>
      <c r="V470">
        <f>Regression!H468</f>
        <v>0</v>
      </c>
      <c r="W470">
        <f>Regression!I468</f>
        <v>0</v>
      </c>
      <c r="X470">
        <f>Regression!B468</f>
        <v>171.607</v>
      </c>
      <c r="Y470">
        <v>123.90283248453198</v>
      </c>
      <c r="Z470">
        <f t="shared" si="67"/>
        <v>47.704167515468015</v>
      </c>
      <c r="AA470">
        <v>7.7883616891159663E-3</v>
      </c>
      <c r="AB470">
        <f t="shared" si="68"/>
        <v>8.4840886033317173E-2</v>
      </c>
      <c r="AC470">
        <f t="shared" si="69"/>
        <v>316473.31310196425</v>
      </c>
      <c r="AD470">
        <f t="shared" si="70"/>
        <v>8.5130584678443963E-2</v>
      </c>
      <c r="AE470">
        <f t="shared" si="71"/>
        <v>0.932174753054692</v>
      </c>
      <c r="AF470">
        <f t="shared" si="72"/>
        <v>7.1179983325018812E-6</v>
      </c>
      <c r="AG470">
        <f t="shared" si="73"/>
        <v>7.5423470790703419E-3</v>
      </c>
      <c r="AH470" t="str">
        <f t="shared" si="74"/>
        <v/>
      </c>
    </row>
    <row r="471" spans="16:34" x14ac:dyDescent="0.2">
      <c r="P471">
        <f t="shared" si="75"/>
        <v>468</v>
      </c>
      <c r="Q471">
        <f>Regression!C469</f>
        <v>22600</v>
      </c>
      <c r="R471">
        <f>Regression!D469</f>
        <v>6</v>
      </c>
      <c r="S471">
        <f>Regression!E469</f>
        <v>0</v>
      </c>
      <c r="T471">
        <f>Regression!F469</f>
        <v>1</v>
      </c>
      <c r="U471">
        <f>Regression!G469</f>
        <v>0</v>
      </c>
      <c r="V471">
        <f>Regression!H469</f>
        <v>3</v>
      </c>
      <c r="W471">
        <f>Regression!I469</f>
        <v>0</v>
      </c>
      <c r="X471">
        <f>Regression!B469</f>
        <v>521.04600000000005</v>
      </c>
      <c r="Y471">
        <v>-274.93604407010952</v>
      </c>
      <c r="Z471">
        <f t="shared" si="67"/>
        <v>795.98204407010962</v>
      </c>
      <c r="AA471">
        <v>7.5720974505696214E-3</v>
      </c>
      <c r="AB471">
        <f t="shared" si="68"/>
        <v>1.4156377818273824</v>
      </c>
      <c r="AC471">
        <f t="shared" si="69"/>
        <v>315831.40790066216</v>
      </c>
      <c r="AD471">
        <f t="shared" si="70"/>
        <v>1.4217594701663223</v>
      </c>
      <c r="AE471">
        <f t="shared" si="71"/>
        <v>0.15541039979911297</v>
      </c>
      <c r="AF471">
        <f t="shared" si="72"/>
        <v>1.9258948206008887E-3</v>
      </c>
      <c r="AG471">
        <f t="shared" si="73"/>
        <v>0.12418946149606114</v>
      </c>
      <c r="AH471" t="str">
        <f t="shared" si="74"/>
        <v/>
      </c>
    </row>
    <row r="472" spans="16:34" x14ac:dyDescent="0.2">
      <c r="P472">
        <f t="shared" si="75"/>
        <v>469</v>
      </c>
      <c r="Q472">
        <f>Regression!C470</f>
        <v>54600</v>
      </c>
      <c r="R472">
        <f>Regression!D470</f>
        <v>24</v>
      </c>
      <c r="S472">
        <f>Regression!E470</f>
        <v>3</v>
      </c>
      <c r="T472">
        <f>Regression!F470</f>
        <v>3</v>
      </c>
      <c r="U472">
        <f>Regression!G470</f>
        <v>1</v>
      </c>
      <c r="V472">
        <f>Regression!H470</f>
        <v>0</v>
      </c>
      <c r="W472">
        <f>Regression!I470</f>
        <v>1</v>
      </c>
      <c r="X472">
        <f>Regression!B470</f>
        <v>2163.2199999999998</v>
      </c>
      <c r="Y472">
        <v>1745.7672590165221</v>
      </c>
      <c r="Z472">
        <f t="shared" si="67"/>
        <v>417.45274098347772</v>
      </c>
      <c r="AA472">
        <v>1.0145454821073022E-2</v>
      </c>
      <c r="AB472">
        <f t="shared" si="68"/>
        <v>0.74243115993149167</v>
      </c>
      <c r="AC472">
        <f t="shared" si="69"/>
        <v>316297.97568785568</v>
      </c>
      <c r="AD472">
        <f t="shared" si="70"/>
        <v>0.74605942284717985</v>
      </c>
      <c r="AE472">
        <f t="shared" si="71"/>
        <v>0.45580827311832628</v>
      </c>
      <c r="AF472">
        <f t="shared" si="72"/>
        <v>7.1342964745922687E-4</v>
      </c>
      <c r="AG472">
        <f t="shared" si="73"/>
        <v>7.5530696542284864E-2</v>
      </c>
      <c r="AH472" t="str">
        <f t="shared" si="74"/>
        <v/>
      </c>
    </row>
    <row r="473" spans="16:34" x14ac:dyDescent="0.2">
      <c r="P473">
        <f t="shared" si="75"/>
        <v>470</v>
      </c>
      <c r="Q473">
        <f>Regression!C471</f>
        <v>62200</v>
      </c>
      <c r="R473">
        <f>Regression!D471</f>
        <v>24</v>
      </c>
      <c r="S473">
        <f>Regression!E471</f>
        <v>3</v>
      </c>
      <c r="T473">
        <f>Regression!F471</f>
        <v>1</v>
      </c>
      <c r="U473">
        <f>Regression!G471</f>
        <v>1</v>
      </c>
      <c r="V473">
        <f>Regression!H471</f>
        <v>0</v>
      </c>
      <c r="W473">
        <f>Regression!I471</f>
        <v>1</v>
      </c>
      <c r="X473">
        <f>Regression!B471</f>
        <v>1347.527</v>
      </c>
      <c r="Y473">
        <v>1911.3552757618495</v>
      </c>
      <c r="Z473">
        <f t="shared" si="67"/>
        <v>-563.82827576184945</v>
      </c>
      <c r="AA473">
        <v>1.0403796729984056E-2</v>
      </c>
      <c r="AB473">
        <f t="shared" si="68"/>
        <v>-1.0027570541035462</v>
      </c>
      <c r="AC473">
        <f t="shared" si="69"/>
        <v>316151.46553759405</v>
      </c>
      <c r="AD473">
        <f t="shared" si="70"/>
        <v>-1.0080225367448992</v>
      </c>
      <c r="AE473">
        <f t="shared" si="71"/>
        <v>0.31368945188085495</v>
      </c>
      <c r="AF473">
        <f t="shared" si="72"/>
        <v>1.3352951825339032E-3</v>
      </c>
      <c r="AG473">
        <f t="shared" si="73"/>
        <v>-0.10335634927217191</v>
      </c>
      <c r="AH473" t="str">
        <f t="shared" si="74"/>
        <v/>
      </c>
    </row>
    <row r="474" spans="16:34" x14ac:dyDescent="0.2">
      <c r="P474">
        <f t="shared" si="75"/>
        <v>471</v>
      </c>
      <c r="Q474">
        <f>Regression!C472</f>
        <v>56300</v>
      </c>
      <c r="R474">
        <f>Regression!D472</f>
        <v>24</v>
      </c>
      <c r="S474">
        <f>Regression!E472</f>
        <v>0</v>
      </c>
      <c r="T474">
        <f>Regression!F472</f>
        <v>1</v>
      </c>
      <c r="U474">
        <f>Regression!G472</f>
        <v>1</v>
      </c>
      <c r="V474">
        <f>Regression!H472</f>
        <v>0</v>
      </c>
      <c r="W474">
        <f>Regression!I472</f>
        <v>1</v>
      </c>
      <c r="X474">
        <f>Regression!B472</f>
        <v>1607.5989999999999</v>
      </c>
      <c r="Y474">
        <v>1882.5167424836195</v>
      </c>
      <c r="Z474">
        <f t="shared" si="67"/>
        <v>-274.91774248361958</v>
      </c>
      <c r="AA474">
        <v>1.2011541200690982E-2</v>
      </c>
      <c r="AB474">
        <f t="shared" si="68"/>
        <v>-0.48893558096421541</v>
      </c>
      <c r="AC474">
        <f t="shared" si="69"/>
        <v>316398.43411003938</v>
      </c>
      <c r="AD474">
        <f t="shared" si="70"/>
        <v>-0.49171071312607623</v>
      </c>
      <c r="AE474">
        <f t="shared" si="71"/>
        <v>0.62303264483622733</v>
      </c>
      <c r="AF474">
        <f t="shared" si="72"/>
        <v>3.6771241367181069E-4</v>
      </c>
      <c r="AG474">
        <f t="shared" si="73"/>
        <v>-5.4216702821896744E-2</v>
      </c>
      <c r="AH474" t="str">
        <f t="shared" si="74"/>
        <v/>
      </c>
    </row>
    <row r="475" spans="16:34" x14ac:dyDescent="0.2">
      <c r="P475">
        <f t="shared" si="75"/>
        <v>472</v>
      </c>
      <c r="Q475">
        <f>Regression!C473</f>
        <v>21000</v>
      </c>
      <c r="R475">
        <f>Regression!D473</f>
        <v>24</v>
      </c>
      <c r="S475">
        <f>Regression!E473</f>
        <v>1</v>
      </c>
      <c r="T475">
        <f>Regression!F473</f>
        <v>1</v>
      </c>
      <c r="U475">
        <f>Regression!G473</f>
        <v>1</v>
      </c>
      <c r="V475">
        <f>Regression!H473</f>
        <v>0</v>
      </c>
      <c r="W475">
        <f>Regression!I473</f>
        <v>0</v>
      </c>
      <c r="X475">
        <f>Regression!B473</f>
        <v>645.87300000000005</v>
      </c>
      <c r="Y475">
        <v>1120.2824439577703</v>
      </c>
      <c r="Z475">
        <f t="shared" si="67"/>
        <v>-474.40944395777024</v>
      </c>
      <c r="AA475">
        <v>8.316087421532007E-3</v>
      </c>
      <c r="AB475">
        <f t="shared" si="68"/>
        <v>-0.84372749099750588</v>
      </c>
      <c r="AC475">
        <f t="shared" si="69"/>
        <v>316246.61469646648</v>
      </c>
      <c r="AD475">
        <f t="shared" si="70"/>
        <v>-0.84713719228507889</v>
      </c>
      <c r="AE475">
        <f t="shared" si="71"/>
        <v>0.39712298302644367</v>
      </c>
      <c r="AF475">
        <f t="shared" si="72"/>
        <v>7.524660720953396E-4</v>
      </c>
      <c r="AG475">
        <f t="shared" si="73"/>
        <v>-7.7575867042075003E-2</v>
      </c>
      <c r="AH475" t="str">
        <f t="shared" si="74"/>
        <v/>
      </c>
    </row>
    <row r="476" spans="16:34" x14ac:dyDescent="0.2">
      <c r="P476">
        <f t="shared" si="75"/>
        <v>473</v>
      </c>
      <c r="Q476">
        <f>Regression!C474</f>
        <v>66900</v>
      </c>
      <c r="R476">
        <f>Regression!D474</f>
        <v>12</v>
      </c>
      <c r="S476">
        <f>Regression!E474</f>
        <v>2</v>
      </c>
      <c r="T476">
        <f>Regression!F474</f>
        <v>2</v>
      </c>
      <c r="U476">
        <f>Regression!G474</f>
        <v>0</v>
      </c>
      <c r="V476">
        <f>Regression!H474</f>
        <v>2</v>
      </c>
      <c r="W476">
        <f>Regression!I474</f>
        <v>1</v>
      </c>
      <c r="X476">
        <f>Regression!B474</f>
        <v>768.63900000000001</v>
      </c>
      <c r="Y476">
        <v>1083.6763877100723</v>
      </c>
      <c r="Z476">
        <f t="shared" si="67"/>
        <v>-315.03738771007227</v>
      </c>
      <c r="AA476">
        <v>4.7403519320302857E-3</v>
      </c>
      <c r="AB476">
        <f t="shared" si="68"/>
        <v>-0.56028754926448843</v>
      </c>
      <c r="AC476">
        <f t="shared" si="69"/>
        <v>316375.0005702104</v>
      </c>
      <c r="AD476">
        <f t="shared" si="70"/>
        <v>-0.56142638623581831</v>
      </c>
      <c r="AE476">
        <f t="shared" si="71"/>
        <v>0.57463370543681469</v>
      </c>
      <c r="AF476">
        <f t="shared" si="72"/>
        <v>1.8778882705695345E-4</v>
      </c>
      <c r="AG476">
        <f t="shared" si="73"/>
        <v>-3.874627126432597E-2</v>
      </c>
      <c r="AH476" t="str">
        <f t="shared" si="74"/>
        <v/>
      </c>
    </row>
    <row r="477" spans="16:34" x14ac:dyDescent="0.2">
      <c r="P477">
        <f t="shared" si="75"/>
        <v>474</v>
      </c>
      <c r="Q477">
        <f>Regression!C475</f>
        <v>66500</v>
      </c>
      <c r="R477">
        <f>Regression!D475</f>
        <v>12</v>
      </c>
      <c r="S477">
        <f>Regression!E475</f>
        <v>1</v>
      </c>
      <c r="T477">
        <f>Regression!F475</f>
        <v>2</v>
      </c>
      <c r="U477">
        <f>Regression!G475</f>
        <v>1</v>
      </c>
      <c r="V477">
        <f>Regression!H475</f>
        <v>3</v>
      </c>
      <c r="W477">
        <f>Regression!I475</f>
        <v>1</v>
      </c>
      <c r="X477">
        <f>Regression!B475</f>
        <v>285.56200000000001</v>
      </c>
      <c r="Y477">
        <v>851.30502848010065</v>
      </c>
      <c r="Z477">
        <f t="shared" si="67"/>
        <v>-565.74302848010063</v>
      </c>
      <c r="AA477">
        <v>8.7232832976353262E-3</v>
      </c>
      <c r="AB477">
        <f t="shared" si="68"/>
        <v>-1.0061624026425069</v>
      </c>
      <c r="AC477">
        <f t="shared" si="69"/>
        <v>316149.81339180539</v>
      </c>
      <c r="AD477">
        <f t="shared" si="70"/>
        <v>-1.0105906906570126</v>
      </c>
      <c r="AE477">
        <f t="shared" si="71"/>
        <v>0.31245880224161632</v>
      </c>
      <c r="AF477">
        <f t="shared" si="72"/>
        <v>1.1234049904990657E-3</v>
      </c>
      <c r="AG477">
        <f t="shared" si="73"/>
        <v>-9.480207190504672E-2</v>
      </c>
      <c r="AH477" t="str">
        <f t="shared" si="74"/>
        <v/>
      </c>
    </row>
    <row r="478" spans="16:34" x14ac:dyDescent="0.2">
      <c r="P478">
        <f t="shared" si="75"/>
        <v>475</v>
      </c>
      <c r="Q478">
        <f>Regression!C476</f>
        <v>13600</v>
      </c>
      <c r="R478">
        <f>Regression!D476</f>
        <v>6</v>
      </c>
      <c r="S478">
        <f>Regression!E476</f>
        <v>1</v>
      </c>
      <c r="T478">
        <f>Regression!F476</f>
        <v>1</v>
      </c>
      <c r="U478">
        <f>Regression!G476</f>
        <v>0</v>
      </c>
      <c r="V478">
        <f>Regression!H476</f>
        <v>1</v>
      </c>
      <c r="W478">
        <f>Regression!I476</f>
        <v>0</v>
      </c>
      <c r="X478">
        <f>Regression!B476</f>
        <v>183.43700000000001</v>
      </c>
      <c r="Y478">
        <v>-79.224822458269671</v>
      </c>
      <c r="Z478">
        <f t="shared" si="67"/>
        <v>262.66182245826968</v>
      </c>
      <c r="AA478">
        <v>5.7452890764255349E-3</v>
      </c>
      <c r="AB478">
        <f t="shared" si="68"/>
        <v>0.46713867792074432</v>
      </c>
      <c r="AC478">
        <f t="shared" si="69"/>
        <v>316405.60740327596</v>
      </c>
      <c r="AD478">
        <f t="shared" si="70"/>
        <v>0.4683020282806723</v>
      </c>
      <c r="AE478">
        <f t="shared" si="71"/>
        <v>0.63967149549436964</v>
      </c>
      <c r="AF478">
        <f t="shared" si="72"/>
        <v>1.5853247432484103E-4</v>
      </c>
      <c r="AG478">
        <f t="shared" si="73"/>
        <v>3.5598619185789597E-2</v>
      </c>
      <c r="AH478" t="str">
        <f t="shared" si="74"/>
        <v/>
      </c>
    </row>
    <row r="479" spans="16:34" x14ac:dyDescent="0.2">
      <c r="P479">
        <f t="shared" si="75"/>
        <v>476</v>
      </c>
      <c r="Q479">
        <f>Regression!C477</f>
        <v>54200</v>
      </c>
      <c r="R479">
        <f>Regression!D477</f>
        <v>6</v>
      </c>
      <c r="S479">
        <f>Regression!E477</f>
        <v>2</v>
      </c>
      <c r="T479">
        <f>Regression!F477</f>
        <v>2</v>
      </c>
      <c r="U479">
        <f>Regression!G477</f>
        <v>1</v>
      </c>
      <c r="V479">
        <f>Regression!H477</f>
        <v>1</v>
      </c>
      <c r="W479">
        <f>Regression!I477</f>
        <v>1</v>
      </c>
      <c r="X479">
        <f>Regression!B477</f>
        <v>756.95799999999997</v>
      </c>
      <c r="Y479">
        <v>684.20258471955094</v>
      </c>
      <c r="Z479">
        <f t="shared" si="67"/>
        <v>72.755415280449029</v>
      </c>
      <c r="AA479">
        <v>7.2530748609078753E-3</v>
      </c>
      <c r="AB479">
        <f t="shared" si="68"/>
        <v>0.12939401770534556</v>
      </c>
      <c r="AC479">
        <f t="shared" si="69"/>
        <v>316470.24703392992</v>
      </c>
      <c r="AD479">
        <f t="shared" si="70"/>
        <v>0.12980146843782714</v>
      </c>
      <c r="AE479">
        <f t="shared" si="71"/>
        <v>0.89674981530158404</v>
      </c>
      <c r="AF479">
        <f t="shared" si="72"/>
        <v>1.5402225155020434E-5</v>
      </c>
      <c r="AG479">
        <f t="shared" si="73"/>
        <v>1.109484936871763E-2</v>
      </c>
      <c r="AH479" t="str">
        <f t="shared" si="74"/>
        <v/>
      </c>
    </row>
    <row r="480" spans="16:34" x14ac:dyDescent="0.2">
      <c r="P480">
        <f t="shared" si="75"/>
        <v>477</v>
      </c>
      <c r="Q480">
        <f>Regression!C478</f>
        <v>102400</v>
      </c>
      <c r="R480">
        <f>Regression!D478</f>
        <v>18</v>
      </c>
      <c r="S480">
        <f>Regression!E478</f>
        <v>3</v>
      </c>
      <c r="T480">
        <f>Regression!F478</f>
        <v>2</v>
      </c>
      <c r="U480">
        <f>Regression!G478</f>
        <v>1</v>
      </c>
      <c r="V480">
        <f>Regression!H478</f>
        <v>1</v>
      </c>
      <c r="W480">
        <f>Regression!I478</f>
        <v>1</v>
      </c>
      <c r="X480">
        <f>Regression!B478</f>
        <v>1237.354</v>
      </c>
      <c r="Y480">
        <v>2267.9775377325191</v>
      </c>
      <c r="Z480">
        <f t="shared" si="67"/>
        <v>-1030.623537732519</v>
      </c>
      <c r="AA480">
        <v>4.7153526014821747E-3</v>
      </c>
      <c r="AB480">
        <f t="shared" si="68"/>
        <v>-1.8329428782017172</v>
      </c>
      <c r="AC480">
        <f t="shared" si="69"/>
        <v>315398.71811584616</v>
      </c>
      <c r="AD480">
        <f t="shared" si="70"/>
        <v>-1.8394858116472834</v>
      </c>
      <c r="AE480">
        <f t="shared" si="71"/>
        <v>6.6142445824432392E-2</v>
      </c>
      <c r="AF480">
        <f t="shared" si="72"/>
        <v>1.9990674066853909E-3</v>
      </c>
      <c r="AG480">
        <f t="shared" si="73"/>
        <v>-0.12661345990799214</v>
      </c>
      <c r="AH480" t="str">
        <f t="shared" si="74"/>
        <v/>
      </c>
    </row>
    <row r="481" spans="16:34" x14ac:dyDescent="0.2">
      <c r="P481">
        <f t="shared" si="75"/>
        <v>478</v>
      </c>
      <c r="Q481">
        <f>Regression!C479</f>
        <v>42300</v>
      </c>
      <c r="R481">
        <f>Regression!D479</f>
        <v>6</v>
      </c>
      <c r="S481">
        <f>Regression!E479</f>
        <v>0</v>
      </c>
      <c r="T481">
        <f>Regression!F479</f>
        <v>1</v>
      </c>
      <c r="U481">
        <f>Regression!G479</f>
        <v>0</v>
      </c>
      <c r="V481">
        <f>Regression!H479</f>
        <v>0</v>
      </c>
      <c r="W481">
        <f>Regression!I479</f>
        <v>1</v>
      </c>
      <c r="X481">
        <f>Regression!B479</f>
        <v>855.64</v>
      </c>
      <c r="Y481">
        <v>752.15125081882002</v>
      </c>
      <c r="Z481">
        <f t="shared" si="67"/>
        <v>103.48874918117997</v>
      </c>
      <c r="AA481">
        <v>1.1558669049623882E-2</v>
      </c>
      <c r="AB481">
        <f t="shared" si="68"/>
        <v>0.18405262333032238</v>
      </c>
      <c r="AC481">
        <f t="shared" si="69"/>
        <v>316464.69391866447</v>
      </c>
      <c r="AD481">
        <f t="shared" si="70"/>
        <v>0.18503549947170075</v>
      </c>
      <c r="AE481">
        <f t="shared" si="71"/>
        <v>0.85323901451658846</v>
      </c>
      <c r="AF481">
        <f t="shared" si="72"/>
        <v>5.0095656486207613E-5</v>
      </c>
      <c r="AG481">
        <f t="shared" si="73"/>
        <v>2.0009374972048841E-2</v>
      </c>
      <c r="AH481" t="str">
        <f t="shared" si="74"/>
        <v/>
      </c>
    </row>
    <row r="482" spans="16:34" x14ac:dyDescent="0.2">
      <c r="P482">
        <f t="shared" si="75"/>
        <v>479</v>
      </c>
      <c r="Q482">
        <f>Regression!C480</f>
        <v>14900</v>
      </c>
      <c r="R482">
        <f>Regression!D480</f>
        <v>12</v>
      </c>
      <c r="S482">
        <f>Regression!E480</f>
        <v>0</v>
      </c>
      <c r="T482">
        <f>Regression!F480</f>
        <v>3</v>
      </c>
      <c r="U482">
        <f>Regression!G480</f>
        <v>0</v>
      </c>
      <c r="V482">
        <f>Regression!H480</f>
        <v>0</v>
      </c>
      <c r="W482">
        <f>Regression!I480</f>
        <v>0</v>
      </c>
      <c r="X482">
        <f>Regression!B480</f>
        <v>274.58499999999998</v>
      </c>
      <c r="Y482">
        <v>480.83276791775614</v>
      </c>
      <c r="Z482">
        <f t="shared" si="67"/>
        <v>-206.24776791775616</v>
      </c>
      <c r="AA482">
        <v>9.7806904123627497E-3</v>
      </c>
      <c r="AB482">
        <f t="shared" si="68"/>
        <v>-0.36680743599314708</v>
      </c>
      <c r="AC482">
        <f t="shared" si="69"/>
        <v>316432.27904238843</v>
      </c>
      <c r="AD482">
        <f t="shared" si="70"/>
        <v>-0.3684539121429059</v>
      </c>
      <c r="AE482">
        <f t="shared" si="71"/>
        <v>0.71261341781373</v>
      </c>
      <c r="AF482">
        <f t="shared" si="72"/>
        <v>1.6776177244142595E-4</v>
      </c>
      <c r="AG482">
        <f t="shared" si="73"/>
        <v>-3.6618641861413205E-2</v>
      </c>
      <c r="AH482" t="str">
        <f t="shared" si="74"/>
        <v/>
      </c>
    </row>
    <row r="483" spans="16:34" x14ac:dyDescent="0.2">
      <c r="P483">
        <f t="shared" si="75"/>
        <v>480</v>
      </c>
      <c r="Q483">
        <f>Regression!C481</f>
        <v>123800</v>
      </c>
      <c r="R483">
        <f>Regression!D481</f>
        <v>18</v>
      </c>
      <c r="S483">
        <f>Regression!E481</f>
        <v>0</v>
      </c>
      <c r="T483">
        <f>Regression!F481</f>
        <v>2</v>
      </c>
      <c r="U483">
        <f>Regression!G481</f>
        <v>1</v>
      </c>
      <c r="V483">
        <f>Regression!H481</f>
        <v>2</v>
      </c>
      <c r="W483">
        <f>Regression!I481</f>
        <v>1</v>
      </c>
      <c r="X483">
        <f>Regression!B481</f>
        <v>3536.9119999999998</v>
      </c>
      <c r="Y483">
        <v>2613.1764534540584</v>
      </c>
      <c r="Z483">
        <f t="shared" si="67"/>
        <v>923.73554654594136</v>
      </c>
      <c r="AA483">
        <v>1.2605481600176329E-2</v>
      </c>
      <c r="AB483">
        <f t="shared" si="68"/>
        <v>1.642844772503715</v>
      </c>
      <c r="AC483">
        <f t="shared" si="69"/>
        <v>315603.5984458506</v>
      </c>
      <c r="AD483">
        <f t="shared" si="70"/>
        <v>1.6547459509647922</v>
      </c>
      <c r="AE483">
        <f t="shared" si="71"/>
        <v>9.8292367206642459E-2</v>
      </c>
      <c r="AF483">
        <f t="shared" si="72"/>
        <v>4.3619541119175372E-3</v>
      </c>
      <c r="AG483">
        <f t="shared" si="73"/>
        <v>0.18696731555352056</v>
      </c>
      <c r="AH483" t="str">
        <f t="shared" si="74"/>
        <v/>
      </c>
    </row>
    <row r="484" spans="16:34" x14ac:dyDescent="0.2">
      <c r="P484">
        <f t="shared" si="75"/>
        <v>481</v>
      </c>
      <c r="Q484">
        <f>Regression!C482</f>
        <v>58700</v>
      </c>
      <c r="R484">
        <f>Regression!D482</f>
        <v>24</v>
      </c>
      <c r="S484">
        <f>Regression!E482</f>
        <v>0</v>
      </c>
      <c r="T484">
        <f>Regression!F482</f>
        <v>3</v>
      </c>
      <c r="U484">
        <f>Regression!G482</f>
        <v>1</v>
      </c>
      <c r="V484">
        <f>Regression!H482</f>
        <v>0</v>
      </c>
      <c r="W484">
        <f>Regression!I482</f>
        <v>0</v>
      </c>
      <c r="X484">
        <f>Regression!B482</f>
        <v>1479.4839999999999</v>
      </c>
      <c r="Y484">
        <v>1957.0431597250672</v>
      </c>
      <c r="Z484">
        <f t="shared" si="67"/>
        <v>-477.55915972506727</v>
      </c>
      <c r="AA484">
        <v>1.3337045381605997E-2</v>
      </c>
      <c r="AB484">
        <f t="shared" si="68"/>
        <v>-0.84932919605532797</v>
      </c>
      <c r="AC484">
        <f t="shared" si="69"/>
        <v>316242.38272948825</v>
      </c>
      <c r="AD484">
        <f t="shared" si="70"/>
        <v>-0.85493428040959873</v>
      </c>
      <c r="AE484">
        <f t="shared" si="71"/>
        <v>0.39279395698035013</v>
      </c>
      <c r="AF484">
        <f t="shared" si="72"/>
        <v>1.2353331729770657E-3</v>
      </c>
      <c r="AG484">
        <f t="shared" si="73"/>
        <v>-9.9398111839948761E-2</v>
      </c>
      <c r="AH484" t="str">
        <f t="shared" si="74"/>
        <v/>
      </c>
    </row>
    <row r="485" spans="16:34" x14ac:dyDescent="0.2">
      <c r="P485">
        <f t="shared" si="75"/>
        <v>482</v>
      </c>
      <c r="Q485">
        <f>Regression!C483</f>
        <v>15000</v>
      </c>
      <c r="R485">
        <f>Regression!D483</f>
        <v>12</v>
      </c>
      <c r="S485">
        <f>Regression!E483</f>
        <v>0</v>
      </c>
      <c r="T485">
        <f>Regression!F483</f>
        <v>1</v>
      </c>
      <c r="U485">
        <f>Regression!G483</f>
        <v>0</v>
      </c>
      <c r="V485">
        <f>Regression!H483</f>
        <v>2</v>
      </c>
      <c r="W485">
        <f>Regression!I483</f>
        <v>0</v>
      </c>
      <c r="X485">
        <f>Regression!B483</f>
        <v>340.80900000000003</v>
      </c>
      <c r="Y485">
        <v>64.958011409590881</v>
      </c>
      <c r="Z485">
        <f t="shared" si="67"/>
        <v>275.85098859040914</v>
      </c>
      <c r="AA485">
        <v>4.8259757429431355E-3</v>
      </c>
      <c r="AB485">
        <f t="shared" si="68"/>
        <v>0.4905953400735531</v>
      </c>
      <c r="AC485">
        <f t="shared" si="69"/>
        <v>316398.47029186768</v>
      </c>
      <c r="AD485">
        <f t="shared" si="70"/>
        <v>0.49159543498156327</v>
      </c>
      <c r="AE485">
        <f t="shared" si="71"/>
        <v>0.6231141230782844</v>
      </c>
      <c r="AF485">
        <f t="shared" si="72"/>
        <v>1.4660335925898167E-4</v>
      </c>
      <c r="AG485">
        <f t="shared" si="73"/>
        <v>3.4233467646816722E-2</v>
      </c>
      <c r="AH485" t="str">
        <f t="shared" si="74"/>
        <v/>
      </c>
    </row>
    <row r="486" spans="16:34" x14ac:dyDescent="0.2">
      <c r="P486">
        <f t="shared" si="75"/>
        <v>483</v>
      </c>
      <c r="Q486">
        <f>Regression!C484</f>
        <v>14100</v>
      </c>
      <c r="R486">
        <f>Regression!D484</f>
        <v>12</v>
      </c>
      <c r="S486">
        <f>Regression!E484</f>
        <v>1</v>
      </c>
      <c r="T486">
        <f>Regression!F484</f>
        <v>1</v>
      </c>
      <c r="U486">
        <f>Regression!G484</f>
        <v>1</v>
      </c>
      <c r="V486">
        <f>Regression!H484</f>
        <v>0</v>
      </c>
      <c r="W486">
        <f>Regression!I484</f>
        <v>0</v>
      </c>
      <c r="X486">
        <f>Regression!B484</f>
        <v>328.06900000000002</v>
      </c>
      <c r="Y486">
        <v>388.23222591225232</v>
      </c>
      <c r="Z486">
        <f t="shared" si="67"/>
        <v>-60.163225912252301</v>
      </c>
      <c r="AA486">
        <v>6.4090723728060326E-3</v>
      </c>
      <c r="AB486">
        <f t="shared" si="68"/>
        <v>-0.10699906651474525</v>
      </c>
      <c r="AC486">
        <f t="shared" si="69"/>
        <v>316471.95143581112</v>
      </c>
      <c r="AD486">
        <f t="shared" si="70"/>
        <v>-0.10729011075388119</v>
      </c>
      <c r="AE486">
        <f t="shared" si="71"/>
        <v>0.91458052394657274</v>
      </c>
      <c r="AF486">
        <f t="shared" si="72"/>
        <v>9.2907319802810661E-6</v>
      </c>
      <c r="AG486">
        <f t="shared" si="73"/>
        <v>-8.6169480131636014E-3</v>
      </c>
      <c r="AH486" t="str">
        <f t="shared" si="74"/>
        <v/>
      </c>
    </row>
    <row r="487" spans="16:34" x14ac:dyDescent="0.2">
      <c r="P487">
        <f t="shared" si="75"/>
        <v>484</v>
      </c>
      <c r="Q487">
        <f>Regression!C485</f>
        <v>17300</v>
      </c>
      <c r="R487">
        <f>Regression!D485</f>
        <v>18</v>
      </c>
      <c r="S487">
        <f>Regression!E485</f>
        <v>1</v>
      </c>
      <c r="T487">
        <f>Regression!F485</f>
        <v>1</v>
      </c>
      <c r="U487">
        <f>Regression!G485</f>
        <v>0</v>
      </c>
      <c r="V487">
        <f>Regression!H485</f>
        <v>1</v>
      </c>
      <c r="W487">
        <f>Regression!I485</f>
        <v>0</v>
      </c>
      <c r="X487">
        <f>Regression!B485</f>
        <v>380.892</v>
      </c>
      <c r="Y487">
        <v>584.31459771269579</v>
      </c>
      <c r="Z487">
        <f t="shared" si="67"/>
        <v>-203.42259771269579</v>
      </c>
      <c r="AA487">
        <v>4.9390971454216729E-3</v>
      </c>
      <c r="AB487">
        <f t="shared" si="68"/>
        <v>-0.36178292857847449</v>
      </c>
      <c r="AC487">
        <f t="shared" si="69"/>
        <v>316433.66365625139</v>
      </c>
      <c r="AD487">
        <f t="shared" si="70"/>
        <v>-0.36252087945854911</v>
      </c>
      <c r="AE487">
        <f t="shared" si="71"/>
        <v>0.71704004311081793</v>
      </c>
      <c r="AF487">
        <f t="shared" si="72"/>
        <v>8.1612070486335563E-5</v>
      </c>
      <c r="AG487">
        <f t="shared" si="73"/>
        <v>-2.5540651882380746E-2</v>
      </c>
      <c r="AH487" t="str">
        <f t="shared" si="74"/>
        <v/>
      </c>
    </row>
    <row r="488" spans="16:34" x14ac:dyDescent="0.2">
      <c r="P488">
        <f t="shared" si="75"/>
        <v>485</v>
      </c>
      <c r="Q488">
        <f>Regression!C486</f>
        <v>77800</v>
      </c>
      <c r="R488">
        <f>Regression!D486</f>
        <v>18</v>
      </c>
      <c r="S488">
        <f>Regression!E486</f>
        <v>3</v>
      </c>
      <c r="T488">
        <f>Regression!F486</f>
        <v>2</v>
      </c>
      <c r="U488">
        <f>Regression!G486</f>
        <v>1</v>
      </c>
      <c r="V488">
        <f>Regression!H486</f>
        <v>1</v>
      </c>
      <c r="W488">
        <f>Regression!I486</f>
        <v>1</v>
      </c>
      <c r="X488">
        <f>Regression!B486</f>
        <v>1813.0640000000001</v>
      </c>
      <c r="Y488">
        <v>1741.3007790718971</v>
      </c>
      <c r="Z488">
        <f t="shared" si="67"/>
        <v>71.76322092810301</v>
      </c>
      <c r="AA488">
        <v>4.4390164641047265E-3</v>
      </c>
      <c r="AB488">
        <f t="shared" si="68"/>
        <v>0.12762942034720079</v>
      </c>
      <c r="AC488">
        <f t="shared" si="69"/>
        <v>316470.40758030285</v>
      </c>
      <c r="AD488">
        <f t="shared" si="70"/>
        <v>0.12785020701144592</v>
      </c>
      <c r="AE488">
        <f t="shared" si="71"/>
        <v>0.89829342893081698</v>
      </c>
      <c r="AF488">
        <f t="shared" si="72"/>
        <v>9.1193235856077161E-6</v>
      </c>
      <c r="AG488">
        <f t="shared" si="73"/>
        <v>8.5371100415549822E-3</v>
      </c>
      <c r="AH488" t="str">
        <f t="shared" si="74"/>
        <v/>
      </c>
    </row>
    <row r="489" spans="16:34" x14ac:dyDescent="0.2">
      <c r="P489">
        <f t="shared" si="75"/>
        <v>486</v>
      </c>
      <c r="Q489">
        <f>Regression!C487</f>
        <v>65900</v>
      </c>
      <c r="R489">
        <f>Regression!D487</f>
        <v>12</v>
      </c>
      <c r="S489">
        <f>Regression!E487</f>
        <v>3</v>
      </c>
      <c r="T489">
        <f>Regression!F487</f>
        <v>3</v>
      </c>
      <c r="U489">
        <f>Regression!G487</f>
        <v>0</v>
      </c>
      <c r="V489">
        <f>Regression!H487</f>
        <v>0</v>
      </c>
      <c r="W489">
        <f>Regression!I487</f>
        <v>1</v>
      </c>
      <c r="X489">
        <f>Regression!B487</f>
        <v>777.32799999999997</v>
      </c>
      <c r="Y489">
        <v>1449.2271681116606</v>
      </c>
      <c r="Z489">
        <f t="shared" si="67"/>
        <v>-671.89916811166063</v>
      </c>
      <c r="AA489">
        <v>7.1516479904370203E-3</v>
      </c>
      <c r="AB489">
        <f t="shared" si="68"/>
        <v>-1.1949589253215323</v>
      </c>
      <c r="AC489">
        <f t="shared" si="69"/>
        <v>316016.79766468273</v>
      </c>
      <c r="AD489">
        <f t="shared" si="70"/>
        <v>-1.1995201831455644</v>
      </c>
      <c r="AE489">
        <f t="shared" si="71"/>
        <v>0.23061216001056831</v>
      </c>
      <c r="AF489">
        <f t="shared" si="72"/>
        <v>1.2949597184352371E-3</v>
      </c>
      <c r="AG489">
        <f t="shared" si="73"/>
        <v>-0.10180501334530986</v>
      </c>
      <c r="AH489" t="str">
        <f t="shared" si="74"/>
        <v/>
      </c>
    </row>
    <row r="490" spans="16:34" x14ac:dyDescent="0.2">
      <c r="P490">
        <f t="shared" si="75"/>
        <v>487</v>
      </c>
      <c r="Q490">
        <f>Regression!C488</f>
        <v>73200</v>
      </c>
      <c r="R490">
        <f>Regression!D488</f>
        <v>24</v>
      </c>
      <c r="S490">
        <f>Regression!E488</f>
        <v>3</v>
      </c>
      <c r="T490">
        <f>Regression!F488</f>
        <v>2</v>
      </c>
      <c r="U490">
        <f>Regression!G488</f>
        <v>1</v>
      </c>
      <c r="V490">
        <f>Regression!H488</f>
        <v>0</v>
      </c>
      <c r="W490">
        <f>Regression!I488</f>
        <v>0</v>
      </c>
      <c r="X490">
        <f>Regression!B488</f>
        <v>2176.837</v>
      </c>
      <c r="Y490">
        <v>2171.4418981877898</v>
      </c>
      <c r="Z490">
        <f t="shared" si="67"/>
        <v>5.3951018122102141</v>
      </c>
      <c r="AA490">
        <v>8.6975646936488654E-3</v>
      </c>
      <c r="AB490">
        <f t="shared" si="68"/>
        <v>9.5950782044242344E-3</v>
      </c>
      <c r="AC490">
        <f t="shared" si="69"/>
        <v>316475.59785281605</v>
      </c>
      <c r="AD490">
        <f t="shared" si="70"/>
        <v>9.6322211182588435E-3</v>
      </c>
      <c r="AE490">
        <f t="shared" si="71"/>
        <v>0.99231665501369282</v>
      </c>
      <c r="AF490">
        <f t="shared" si="72"/>
        <v>1.0185734979354178E-7</v>
      </c>
      <c r="AG490">
        <f t="shared" si="73"/>
        <v>9.0224023647812431E-4</v>
      </c>
      <c r="AH490" t="str">
        <f t="shared" si="74"/>
        <v/>
      </c>
    </row>
    <row r="491" spans="16:34" x14ac:dyDescent="0.2">
      <c r="P491">
        <f t="shared" si="75"/>
        <v>488</v>
      </c>
      <c r="Q491">
        <f>Regression!C489</f>
        <v>88100</v>
      </c>
      <c r="R491">
        <f>Regression!D489</f>
        <v>24</v>
      </c>
      <c r="S491">
        <f>Regression!E489</f>
        <v>2</v>
      </c>
      <c r="T491">
        <f>Regression!F489</f>
        <v>2</v>
      </c>
      <c r="U491">
        <f>Regression!G489</f>
        <v>1</v>
      </c>
      <c r="V491">
        <f>Regression!H489</f>
        <v>2</v>
      </c>
      <c r="W491">
        <f>Regression!I489</f>
        <v>1</v>
      </c>
      <c r="X491">
        <f>Regression!B489</f>
        <v>1078.499</v>
      </c>
      <c r="Y491">
        <v>2076.029269528357</v>
      </c>
      <c r="Z491">
        <f t="shared" si="67"/>
        <v>-997.53026952835694</v>
      </c>
      <c r="AA491">
        <v>5.8854176550858193E-3</v>
      </c>
      <c r="AB491">
        <f t="shared" si="68"/>
        <v>-1.7740871776956988</v>
      </c>
      <c r="AC491">
        <f t="shared" si="69"/>
        <v>315465.57935614994</v>
      </c>
      <c r="AD491">
        <f t="shared" si="70"/>
        <v>-1.7812786837018879</v>
      </c>
      <c r="AE491">
        <f t="shared" si="71"/>
        <v>7.5172830989505668E-2</v>
      </c>
      <c r="AF491">
        <f t="shared" si="72"/>
        <v>2.3429570426555381E-3</v>
      </c>
      <c r="AG491">
        <f t="shared" si="73"/>
        <v>-0.13705733800140535</v>
      </c>
      <c r="AH491" t="str">
        <f t="shared" si="74"/>
        <v/>
      </c>
    </row>
    <row r="492" spans="16:34" x14ac:dyDescent="0.2">
      <c r="P492">
        <f t="shared" si="75"/>
        <v>489</v>
      </c>
      <c r="Q492">
        <f>Regression!C490</f>
        <v>51900</v>
      </c>
      <c r="R492">
        <f>Regression!D490</f>
        <v>6</v>
      </c>
      <c r="S492">
        <f>Regression!E490</f>
        <v>1</v>
      </c>
      <c r="T492">
        <f>Regression!F490</f>
        <v>2</v>
      </c>
      <c r="U492">
        <f>Regression!G490</f>
        <v>0</v>
      </c>
      <c r="V492">
        <f>Regression!H490</f>
        <v>3</v>
      </c>
      <c r="W492">
        <f>Regression!I490</f>
        <v>1</v>
      </c>
      <c r="X492">
        <f>Regression!B490</f>
        <v>157.53100000000001</v>
      </c>
      <c r="Y492">
        <v>292.41757234233756</v>
      </c>
      <c r="Z492">
        <f t="shared" si="67"/>
        <v>-134.88657234233756</v>
      </c>
      <c r="AA492">
        <v>9.5772922975084895E-3</v>
      </c>
      <c r="AB492">
        <f t="shared" si="68"/>
        <v>-0.23989300951138878</v>
      </c>
      <c r="AC492">
        <f t="shared" si="69"/>
        <v>316457.09032217215</v>
      </c>
      <c r="AD492">
        <f t="shared" si="70"/>
        <v>-0.24093561888469869</v>
      </c>
      <c r="AE492">
        <f t="shared" si="71"/>
        <v>0.80965480195024453</v>
      </c>
      <c r="AF492">
        <f t="shared" si="72"/>
        <v>7.0233896434691238E-5</v>
      </c>
      <c r="AG492">
        <f t="shared" si="73"/>
        <v>-2.3692565262759032E-2</v>
      </c>
      <c r="AH492" t="str">
        <f t="shared" si="74"/>
        <v/>
      </c>
    </row>
    <row r="493" spans="16:34" x14ac:dyDescent="0.2">
      <c r="P493">
        <f t="shared" si="75"/>
        <v>490</v>
      </c>
      <c r="Q493">
        <f>Regression!C491</f>
        <v>47500</v>
      </c>
      <c r="R493">
        <f>Regression!D491</f>
        <v>6</v>
      </c>
      <c r="S493">
        <f>Regression!E491</f>
        <v>3</v>
      </c>
      <c r="T493">
        <f>Regression!F491</f>
        <v>3</v>
      </c>
      <c r="U493">
        <f>Regression!G491</f>
        <v>0</v>
      </c>
      <c r="V493">
        <f>Regression!H491</f>
        <v>0</v>
      </c>
      <c r="W493">
        <f>Regression!I491</f>
        <v>0</v>
      </c>
      <c r="X493">
        <f>Regression!B491</f>
        <v>754.84</v>
      </c>
      <c r="Y493">
        <v>789.14636589752604</v>
      </c>
      <c r="Z493">
        <f t="shared" si="67"/>
        <v>-34.306365897526007</v>
      </c>
      <c r="AA493">
        <v>1.0722720580739694E-2</v>
      </c>
      <c r="AB493">
        <f t="shared" si="68"/>
        <v>-6.1013169937103082E-2</v>
      </c>
      <c r="AC493">
        <f t="shared" si="69"/>
        <v>316474.42699421092</v>
      </c>
      <c r="AD493">
        <f t="shared" si="70"/>
        <v>-6.1312127585860923E-2</v>
      </c>
      <c r="AE493">
        <f t="shared" si="71"/>
        <v>0.95112298273153084</v>
      </c>
      <c r="AF493">
        <f t="shared" si="72"/>
        <v>5.0983084983693378E-6</v>
      </c>
      <c r="AG493">
        <f t="shared" si="73"/>
        <v>-6.3832207509901297E-3</v>
      </c>
      <c r="AH493" t="str">
        <f t="shared" si="74"/>
        <v/>
      </c>
    </row>
    <row r="494" spans="16:34" x14ac:dyDescent="0.2">
      <c r="P494">
        <f t="shared" si="75"/>
        <v>491</v>
      </c>
      <c r="Q494">
        <f>Regression!C492</f>
        <v>74500</v>
      </c>
      <c r="R494">
        <f>Regression!D492</f>
        <v>6</v>
      </c>
      <c r="S494">
        <f>Regression!E492</f>
        <v>3</v>
      </c>
      <c r="T494">
        <f>Regression!F492</f>
        <v>2</v>
      </c>
      <c r="U494">
        <f>Regression!G492</f>
        <v>1</v>
      </c>
      <c r="V494">
        <f>Regression!H492</f>
        <v>0</v>
      </c>
      <c r="W494">
        <f>Regression!I492</f>
        <v>1</v>
      </c>
      <c r="X494">
        <f>Regression!B492</f>
        <v>1481</v>
      </c>
      <c r="Y494">
        <v>1296.7705040027561</v>
      </c>
      <c r="Z494">
        <f t="shared" si="67"/>
        <v>184.22949599724393</v>
      </c>
      <c r="AA494">
        <v>7.9911230331974926E-3</v>
      </c>
      <c r="AB494">
        <f t="shared" si="68"/>
        <v>0.32764838981436084</v>
      </c>
      <c r="AC494">
        <f t="shared" si="69"/>
        <v>316441.10284545767</v>
      </c>
      <c r="AD494">
        <f t="shared" si="70"/>
        <v>0.32881751285552546</v>
      </c>
      <c r="AE494">
        <f t="shared" si="71"/>
        <v>0.74236302726291625</v>
      </c>
      <c r="AF494">
        <f t="shared" si="72"/>
        <v>1.0896895582304402E-4</v>
      </c>
      <c r="AG494">
        <f t="shared" si="73"/>
        <v>2.9512164939606848E-2</v>
      </c>
      <c r="AH494" t="str">
        <f t="shared" si="74"/>
        <v/>
      </c>
    </row>
    <row r="495" spans="16:34" x14ac:dyDescent="0.2">
      <c r="P495">
        <f t="shared" si="75"/>
        <v>492</v>
      </c>
      <c r="Q495">
        <f>Regression!C493</f>
        <v>27900</v>
      </c>
      <c r="R495">
        <f>Regression!D493</f>
        <v>18</v>
      </c>
      <c r="S495">
        <f>Regression!E493</f>
        <v>2</v>
      </c>
      <c r="T495">
        <f>Regression!F493</f>
        <v>1</v>
      </c>
      <c r="U495">
        <f>Regression!G493</f>
        <v>0</v>
      </c>
      <c r="V495">
        <f>Regression!H493</f>
        <v>0</v>
      </c>
      <c r="W495">
        <f>Regression!I493</f>
        <v>0</v>
      </c>
      <c r="X495">
        <f>Regression!B493</f>
        <v>1184.0540000000001</v>
      </c>
      <c r="Y495">
        <v>989.20916093866413</v>
      </c>
      <c r="Z495">
        <f t="shared" si="67"/>
        <v>194.84483906133596</v>
      </c>
      <c r="AA495">
        <v>7.4110586152725359E-3</v>
      </c>
      <c r="AB495">
        <f t="shared" si="68"/>
        <v>0.34652756029381993</v>
      </c>
      <c r="AC495">
        <f t="shared" si="69"/>
        <v>316437.03215478879</v>
      </c>
      <c r="AD495">
        <f t="shared" si="70"/>
        <v>0.34766465393080431</v>
      </c>
      <c r="AE495">
        <f t="shared" si="71"/>
        <v>0.72816579727698727</v>
      </c>
      <c r="AF495">
        <f t="shared" si="72"/>
        <v>1.1290858336303229E-4</v>
      </c>
      <c r="AG495">
        <f t="shared" si="73"/>
        <v>3.0041108052346374E-2</v>
      </c>
      <c r="AH495" t="str">
        <f t="shared" si="74"/>
        <v/>
      </c>
    </row>
    <row r="496" spans="16:34" x14ac:dyDescent="0.2">
      <c r="P496">
        <f t="shared" si="75"/>
        <v>493</v>
      </c>
      <c r="Q496">
        <f>Regression!C494</f>
        <v>58300</v>
      </c>
      <c r="R496">
        <f>Regression!D494</f>
        <v>24</v>
      </c>
      <c r="S496">
        <f>Regression!E494</f>
        <v>2</v>
      </c>
      <c r="T496">
        <f>Regression!F494</f>
        <v>3</v>
      </c>
      <c r="U496">
        <f>Regression!G494</f>
        <v>1</v>
      </c>
      <c r="V496">
        <f>Regression!H494</f>
        <v>0</v>
      </c>
      <c r="W496">
        <f>Regression!I494</f>
        <v>1</v>
      </c>
      <c r="X496">
        <f>Regression!B494</f>
        <v>1472.2629999999999</v>
      </c>
      <c r="Y496">
        <v>1857.4756191599658</v>
      </c>
      <c r="Z496">
        <f t="shared" si="67"/>
        <v>-385.21261915996593</v>
      </c>
      <c r="AA496">
        <v>8.7562187362141032E-3</v>
      </c>
      <c r="AB496">
        <f t="shared" si="68"/>
        <v>-0.68509276281048725</v>
      </c>
      <c r="AC496">
        <f t="shared" si="69"/>
        <v>316324.56838603289</v>
      </c>
      <c r="AD496">
        <f t="shared" si="70"/>
        <v>-0.68792929787448676</v>
      </c>
      <c r="AE496">
        <f t="shared" si="71"/>
        <v>0.49165812626762473</v>
      </c>
      <c r="AF496">
        <f t="shared" si="72"/>
        <v>5.2283472349411034E-4</v>
      </c>
      <c r="AG496">
        <f t="shared" si="73"/>
        <v>-6.4656451964562114E-2</v>
      </c>
      <c r="AH496" t="str">
        <f t="shared" si="74"/>
        <v/>
      </c>
    </row>
    <row r="497" spans="16:34" x14ac:dyDescent="0.2">
      <c r="P497">
        <f t="shared" si="75"/>
        <v>494</v>
      </c>
      <c r="Q497">
        <f>Regression!C495</f>
        <v>81200</v>
      </c>
      <c r="R497">
        <f>Regression!D495</f>
        <v>24</v>
      </c>
      <c r="S497">
        <f>Regression!E495</f>
        <v>3</v>
      </c>
      <c r="T497">
        <f>Regression!F495</f>
        <v>2</v>
      </c>
      <c r="U497">
        <f>Regression!G495</f>
        <v>1</v>
      </c>
      <c r="V497">
        <f>Regression!H495</f>
        <v>0</v>
      </c>
      <c r="W497">
        <f>Regression!I495</f>
        <v>1</v>
      </c>
      <c r="X497">
        <f>Regression!B495</f>
        <v>1855.633</v>
      </c>
      <c r="Y497">
        <v>2316.7007022453718</v>
      </c>
      <c r="Z497">
        <f t="shared" si="67"/>
        <v>-461.06770224537172</v>
      </c>
      <c r="AA497">
        <v>5.5483362262489276E-3</v>
      </c>
      <c r="AB497">
        <f t="shared" si="68"/>
        <v>-0.81999947629647307</v>
      </c>
      <c r="AC497">
        <f t="shared" si="69"/>
        <v>316259.91659291758</v>
      </c>
      <c r="AD497">
        <f t="shared" si="70"/>
        <v>-0.82214947843132824</v>
      </c>
      <c r="AE497">
        <f t="shared" si="71"/>
        <v>0.4111893908589026</v>
      </c>
      <c r="AF497">
        <f t="shared" si="72"/>
        <v>4.7155524184029391E-4</v>
      </c>
      <c r="AG497">
        <f t="shared" si="73"/>
        <v>-6.1410174559393259E-2</v>
      </c>
      <c r="AH497" t="str">
        <f t="shared" si="74"/>
        <v/>
      </c>
    </row>
    <row r="498" spans="16:34" x14ac:dyDescent="0.2">
      <c r="P498">
        <f t="shared" si="75"/>
        <v>495</v>
      </c>
      <c r="Q498">
        <f>Regression!C496</f>
        <v>104100</v>
      </c>
      <c r="R498">
        <f>Regression!D496</f>
        <v>24</v>
      </c>
      <c r="S498">
        <f>Regression!E496</f>
        <v>3</v>
      </c>
      <c r="T498">
        <f>Regression!F496</f>
        <v>2</v>
      </c>
      <c r="U498">
        <f>Regression!G496</f>
        <v>1</v>
      </c>
      <c r="V498">
        <f>Regression!H496</f>
        <v>0</v>
      </c>
      <c r="W498">
        <f>Regression!I496</f>
        <v>1</v>
      </c>
      <c r="X498">
        <f>Regression!B496</f>
        <v>2636.239</v>
      </c>
      <c r="Y498">
        <v>2806.9810995351372</v>
      </c>
      <c r="Z498">
        <f t="shared" si="67"/>
        <v>-170.74209953513719</v>
      </c>
      <c r="AA498">
        <v>6.6057753766898888E-3</v>
      </c>
      <c r="AB498">
        <f t="shared" si="68"/>
        <v>-0.30366133112065802</v>
      </c>
      <c r="AC498">
        <f t="shared" si="69"/>
        <v>316446.01424040017</v>
      </c>
      <c r="AD498">
        <f t="shared" si="70"/>
        <v>-0.30452993309241339</v>
      </c>
      <c r="AE498">
        <f t="shared" si="71"/>
        <v>0.760788064729231</v>
      </c>
      <c r="AF498">
        <f t="shared" si="72"/>
        <v>7.7155970114156557E-5</v>
      </c>
      <c r="AG498">
        <f t="shared" si="73"/>
        <v>-2.4833107731435152E-2</v>
      </c>
      <c r="AH498" t="str">
        <f t="shared" si="74"/>
        <v/>
      </c>
    </row>
    <row r="499" spans="16:34" x14ac:dyDescent="0.2">
      <c r="P499">
        <f t="shared" si="75"/>
        <v>496</v>
      </c>
      <c r="Q499">
        <f>Regression!C497</f>
        <v>87200</v>
      </c>
      <c r="R499">
        <f>Regression!D497</f>
        <v>18</v>
      </c>
      <c r="S499">
        <f>Regression!E497</f>
        <v>3</v>
      </c>
      <c r="T499">
        <f>Regression!F497</f>
        <v>2</v>
      </c>
      <c r="U499">
        <f>Regression!G497</f>
        <v>0</v>
      </c>
      <c r="V499">
        <f>Regression!H497</f>
        <v>0</v>
      </c>
      <c r="W499">
        <f>Regression!I497</f>
        <v>1</v>
      </c>
      <c r="X499">
        <f>Regression!B497</f>
        <v>3603.9189999999999</v>
      </c>
      <c r="Y499">
        <v>2198.8515074250395</v>
      </c>
      <c r="Z499">
        <f t="shared" si="67"/>
        <v>1405.0674925749604</v>
      </c>
      <c r="AA499">
        <v>6.5259579366375832E-3</v>
      </c>
      <c r="AB499">
        <f t="shared" si="68"/>
        <v>2.4988837918200368</v>
      </c>
      <c r="AC499">
        <f t="shared" si="69"/>
        <v>314470.39748106571</v>
      </c>
      <c r="AD499">
        <f t="shared" si="70"/>
        <v>2.5137902604432414</v>
      </c>
      <c r="AE499">
        <f t="shared" si="71"/>
        <v>1.2101569356864447E-2</v>
      </c>
      <c r="AF499">
        <f t="shared" si="72"/>
        <v>5.1609940121831168E-3</v>
      </c>
      <c r="AG499">
        <f t="shared" si="73"/>
        <v>0.20373840986984521</v>
      </c>
      <c r="AH499" t="str">
        <f t="shared" si="74"/>
        <v>*</v>
      </c>
    </row>
    <row r="500" spans="16:34" x14ac:dyDescent="0.2">
      <c r="P500">
        <f t="shared" si="75"/>
        <v>497</v>
      </c>
      <c r="Q500">
        <f>Regression!C498</f>
        <v>76400</v>
      </c>
      <c r="R500">
        <f>Regression!D498</f>
        <v>18</v>
      </c>
      <c r="S500">
        <f>Regression!E498</f>
        <v>2</v>
      </c>
      <c r="T500">
        <f>Regression!F498</f>
        <v>2</v>
      </c>
      <c r="U500">
        <f>Regression!G498</f>
        <v>1</v>
      </c>
      <c r="V500">
        <f>Regression!H498</f>
        <v>2</v>
      </c>
      <c r="W500">
        <f>Regression!I498</f>
        <v>1</v>
      </c>
      <c r="X500">
        <f>Regression!B498</f>
        <v>880.63699999999994</v>
      </c>
      <c r="Y500">
        <v>1533.3747597352676</v>
      </c>
      <c r="Z500">
        <f t="shared" si="67"/>
        <v>-652.73775973526767</v>
      </c>
      <c r="AA500">
        <v>4.6860674967178608E-3</v>
      </c>
      <c r="AB500">
        <f t="shared" si="68"/>
        <v>-1.1608807525125784</v>
      </c>
      <c r="AC500">
        <f t="shared" si="69"/>
        <v>316043.66728027561</v>
      </c>
      <c r="AD500">
        <f t="shared" si="70"/>
        <v>-1.1638182110273181</v>
      </c>
      <c r="AE500">
        <f t="shared" si="71"/>
        <v>0.24477753036337593</v>
      </c>
      <c r="AF500">
        <f t="shared" si="72"/>
        <v>7.9684455100388727E-4</v>
      </c>
      <c r="AG500">
        <f t="shared" si="73"/>
        <v>-7.9856335435418285E-2</v>
      </c>
      <c r="AH500" t="str">
        <f t="shared" si="74"/>
        <v/>
      </c>
    </row>
    <row r="501" spans="16:34" x14ac:dyDescent="0.2">
      <c r="P501">
        <f t="shared" si="75"/>
        <v>498</v>
      </c>
      <c r="Q501">
        <f>Regression!C499</f>
        <v>64300</v>
      </c>
      <c r="R501">
        <f>Regression!D499</f>
        <v>6</v>
      </c>
      <c r="S501">
        <f>Regression!E499</f>
        <v>1</v>
      </c>
      <c r="T501">
        <f>Regression!F499</f>
        <v>1</v>
      </c>
      <c r="U501">
        <f>Regression!G499</f>
        <v>1</v>
      </c>
      <c r="V501">
        <f>Regression!H499</f>
        <v>3</v>
      </c>
      <c r="W501">
        <f>Regression!I499</f>
        <v>1</v>
      </c>
      <c r="X501">
        <f>Regression!B499</f>
        <v>239.19399999999999</v>
      </c>
      <c r="Y501">
        <v>513.47938577372156</v>
      </c>
      <c r="Z501">
        <f t="shared" si="67"/>
        <v>-274.2853857737216</v>
      </c>
      <c r="AA501">
        <v>1.0143492297329231E-2</v>
      </c>
      <c r="AB501">
        <f t="shared" si="68"/>
        <v>-0.48781094749189957</v>
      </c>
      <c r="AC501">
        <f t="shared" si="69"/>
        <v>316398.9338262002</v>
      </c>
      <c r="AD501">
        <f t="shared" si="70"/>
        <v>-0.49011618179352967</v>
      </c>
      <c r="AE501">
        <f t="shared" si="71"/>
        <v>0.62416006454888018</v>
      </c>
      <c r="AF501">
        <f t="shared" si="72"/>
        <v>3.0793291739887645E-4</v>
      </c>
      <c r="AG501">
        <f t="shared" si="73"/>
        <v>-4.9614277577335018E-2</v>
      </c>
      <c r="AH501" t="str">
        <f t="shared" si="74"/>
        <v/>
      </c>
    </row>
    <row r="502" spans="16:34" x14ac:dyDescent="0.2">
      <c r="P502">
        <f t="shared" si="75"/>
        <v>499</v>
      </c>
      <c r="Q502">
        <f>Regression!C500</f>
        <v>119800</v>
      </c>
      <c r="R502">
        <f>Regression!D500</f>
        <v>24</v>
      </c>
      <c r="S502">
        <f>Regression!E500</f>
        <v>2</v>
      </c>
      <c r="T502">
        <f>Regression!F500</f>
        <v>2</v>
      </c>
      <c r="U502">
        <f>Regression!G500</f>
        <v>1</v>
      </c>
      <c r="V502">
        <f>Regression!H500</f>
        <v>2</v>
      </c>
      <c r="W502">
        <f>Regression!I500</f>
        <v>1</v>
      </c>
      <c r="X502">
        <f>Regression!B500</f>
        <v>2089.6170000000002</v>
      </c>
      <c r="Y502">
        <v>2754.7143609731415</v>
      </c>
      <c r="Z502">
        <f t="shared" si="67"/>
        <v>-665.09736097314135</v>
      </c>
      <c r="AA502">
        <v>8.3737452650974563E-3</v>
      </c>
      <c r="AB502">
        <f t="shared" si="68"/>
        <v>-1.1828620504714975</v>
      </c>
      <c r="AC502">
        <f t="shared" si="69"/>
        <v>316025.48626793548</v>
      </c>
      <c r="AD502">
        <f t="shared" si="70"/>
        <v>-1.1880922475756934</v>
      </c>
      <c r="AE502">
        <f t="shared" si="71"/>
        <v>0.2350814373648476</v>
      </c>
      <c r="AF502">
        <f t="shared" si="72"/>
        <v>1.4893676685192212E-3</v>
      </c>
      <c r="AG502">
        <f t="shared" si="73"/>
        <v>-0.10917822422896369</v>
      </c>
      <c r="AH502" t="str">
        <f t="shared" si="74"/>
        <v/>
      </c>
    </row>
    <row r="503" spans="16:34" x14ac:dyDescent="0.2">
      <c r="P503">
        <f t="shared" si="75"/>
        <v>500</v>
      </c>
      <c r="Q503">
        <f>Regression!C501</f>
        <v>56300</v>
      </c>
      <c r="R503">
        <f>Regression!D501</f>
        <v>6</v>
      </c>
      <c r="S503">
        <f>Regression!E501</f>
        <v>1</v>
      </c>
      <c r="T503">
        <f>Regression!F501</f>
        <v>2</v>
      </c>
      <c r="U503">
        <f>Regression!G501</f>
        <v>1</v>
      </c>
      <c r="V503">
        <f>Regression!H501</f>
        <v>3</v>
      </c>
      <c r="W503">
        <f>Regression!I501</f>
        <v>0</v>
      </c>
      <c r="X503">
        <f>Regression!B501</f>
        <v>320.75799999999998</v>
      </c>
      <c r="Y503">
        <v>366.78314581950684</v>
      </c>
      <c r="Z503">
        <f t="shared" si="67"/>
        <v>-46.025145819506861</v>
      </c>
      <c r="AA503">
        <v>1.0300870360969298E-2</v>
      </c>
      <c r="AB503">
        <f t="shared" si="68"/>
        <v>-8.1854780295106386E-2</v>
      </c>
      <c r="AC503">
        <f t="shared" si="69"/>
        <v>316473.46768215043</v>
      </c>
      <c r="AD503">
        <f t="shared" si="70"/>
        <v>-8.2238451852666261E-2</v>
      </c>
      <c r="AE503">
        <f t="shared" si="71"/>
        <v>0.93447368685431109</v>
      </c>
      <c r="AF503">
        <f t="shared" si="72"/>
        <v>8.8077636502057797E-6</v>
      </c>
      <c r="AG503">
        <f t="shared" si="73"/>
        <v>-8.389967773446718E-3</v>
      </c>
      <c r="AH503" t="str">
        <f t="shared" si="74"/>
        <v/>
      </c>
    </row>
    <row r="504" spans="16:34" x14ac:dyDescent="0.2">
      <c r="P504">
        <f t="shared" si="75"/>
        <v>501</v>
      </c>
      <c r="Q504">
        <f>Regression!C502</f>
        <v>67800</v>
      </c>
      <c r="R504">
        <f>Regression!D502</f>
        <v>12</v>
      </c>
      <c r="S504">
        <f>Regression!E502</f>
        <v>3</v>
      </c>
      <c r="T504">
        <f>Regression!F502</f>
        <v>1</v>
      </c>
      <c r="U504">
        <f>Regression!G502</f>
        <v>1</v>
      </c>
      <c r="V504">
        <f>Regression!H502</f>
        <v>0</v>
      </c>
      <c r="W504">
        <f>Regression!I502</f>
        <v>1</v>
      </c>
      <c r="X504">
        <f>Regression!B502</f>
        <v>1083.6769999999999</v>
      </c>
      <c r="Y504">
        <v>1446.9253619138021</v>
      </c>
      <c r="Z504">
        <f t="shared" si="67"/>
        <v>-363.24836191380223</v>
      </c>
      <c r="AA504">
        <v>9.7647711054742146E-3</v>
      </c>
      <c r="AB504">
        <f t="shared" si="68"/>
        <v>-0.64602978062504168</v>
      </c>
      <c r="AC504">
        <f t="shared" si="69"/>
        <v>316341.1668024775</v>
      </c>
      <c r="AD504">
        <f t="shared" si="70"/>
        <v>-0.64901782099218464</v>
      </c>
      <c r="AE504">
        <f t="shared" si="71"/>
        <v>0.51647708209002352</v>
      </c>
      <c r="AF504">
        <f t="shared" si="72"/>
        <v>5.1951777569110829E-4</v>
      </c>
      <c r="AG504">
        <f t="shared" si="73"/>
        <v>-6.4449339265238104E-2</v>
      </c>
      <c r="AH504" t="str">
        <f t="shared" si="74"/>
        <v/>
      </c>
    </row>
    <row r="505" spans="16:34" x14ac:dyDescent="0.2">
      <c r="P505">
        <f t="shared" si="75"/>
        <v>502</v>
      </c>
      <c r="Q505">
        <f>Regression!C503</f>
        <v>66700</v>
      </c>
      <c r="R505">
        <f>Regression!D503</f>
        <v>18</v>
      </c>
      <c r="S505">
        <f>Regression!E503</f>
        <v>0</v>
      </c>
      <c r="T505">
        <f>Regression!F503</f>
        <v>1</v>
      </c>
      <c r="U505">
        <f>Regression!G503</f>
        <v>1</v>
      </c>
      <c r="V505">
        <f>Regression!H503</f>
        <v>0</v>
      </c>
      <c r="W505">
        <f>Regression!I503</f>
        <v>1</v>
      </c>
      <c r="X505">
        <f>Regression!B503</f>
        <v>1310.0129999999999</v>
      </c>
      <c r="Y505">
        <v>1813.014930511657</v>
      </c>
      <c r="Z505">
        <f t="shared" si="67"/>
        <v>-503.00193051165706</v>
      </c>
      <c r="AA505">
        <v>1.0088481803082926E-2</v>
      </c>
      <c r="AB505">
        <f t="shared" si="68"/>
        <v>-0.89457864341182902</v>
      </c>
      <c r="AC505">
        <f t="shared" si="69"/>
        <v>316217.71683452703</v>
      </c>
      <c r="AD505">
        <f t="shared" si="70"/>
        <v>-0.89903865241230985</v>
      </c>
      <c r="AE505">
        <f t="shared" si="71"/>
        <v>0.36885024292484547</v>
      </c>
      <c r="AF505">
        <f t="shared" si="72"/>
        <v>1.0298645869110759E-3</v>
      </c>
      <c r="AG505">
        <f t="shared" si="73"/>
        <v>-9.0759706438696533E-2</v>
      </c>
      <c r="AH505" t="str">
        <f t="shared" si="74"/>
        <v/>
      </c>
    </row>
    <row r="506" spans="16:34" x14ac:dyDescent="0.2">
      <c r="P506">
        <f t="shared" si="75"/>
        <v>503</v>
      </c>
      <c r="Q506">
        <f>Regression!C504</f>
        <v>91800</v>
      </c>
      <c r="R506">
        <f>Regression!D504</f>
        <v>24</v>
      </c>
      <c r="S506">
        <f>Regression!E504</f>
        <v>0</v>
      </c>
      <c r="T506">
        <f>Regression!F504</f>
        <v>3</v>
      </c>
      <c r="U506">
        <f>Regression!G504</f>
        <v>0</v>
      </c>
      <c r="V506">
        <f>Regression!H504</f>
        <v>0</v>
      </c>
      <c r="W506">
        <f>Regression!I504</f>
        <v>1</v>
      </c>
      <c r="X506">
        <f>Regression!B504</f>
        <v>2451.6080000000002</v>
      </c>
      <c r="Y506">
        <v>2685.5384988403089</v>
      </c>
      <c r="Z506">
        <f t="shared" si="67"/>
        <v>-233.9304988403087</v>
      </c>
      <c r="AA506">
        <v>1.4306290987564045E-2</v>
      </c>
      <c r="AB506">
        <f t="shared" si="68"/>
        <v>-0.41604060662818071</v>
      </c>
      <c r="AC506">
        <f t="shared" si="69"/>
        <v>316419.60555352445</v>
      </c>
      <c r="AD506">
        <f t="shared" si="70"/>
        <v>-0.41887473118672641</v>
      </c>
      <c r="AE506">
        <f t="shared" si="71"/>
        <v>0.67539836192035485</v>
      </c>
      <c r="AF506">
        <f t="shared" si="72"/>
        <v>3.1858442464051845E-4</v>
      </c>
      <c r="AG506">
        <f t="shared" si="73"/>
        <v>-5.0463421947792943E-2</v>
      </c>
      <c r="AH506" t="str">
        <f t="shared" si="74"/>
        <v/>
      </c>
    </row>
    <row r="507" spans="16:34" x14ac:dyDescent="0.2">
      <c r="P507">
        <f t="shared" si="75"/>
        <v>504</v>
      </c>
      <c r="Q507">
        <f>Regression!C505</f>
        <v>17700</v>
      </c>
      <c r="R507">
        <f>Regression!D505</f>
        <v>12</v>
      </c>
      <c r="S507">
        <f>Regression!E505</f>
        <v>1</v>
      </c>
      <c r="T507">
        <f>Regression!F505</f>
        <v>1</v>
      </c>
      <c r="U507">
        <f>Regression!G505</f>
        <v>1</v>
      </c>
      <c r="V507">
        <f>Regression!H505</f>
        <v>1</v>
      </c>
      <c r="W507">
        <f>Regression!I505</f>
        <v>0</v>
      </c>
      <c r="X507">
        <f>Regression!B505</f>
        <v>268.20800000000003</v>
      </c>
      <c r="Y507">
        <v>254.8615781536185</v>
      </c>
      <c r="Z507">
        <f t="shared" si="67"/>
        <v>13.346421846381531</v>
      </c>
      <c r="AA507">
        <v>5.2928219342692172E-3</v>
      </c>
      <c r="AB507">
        <f t="shared" si="68"/>
        <v>2.3736338223579227E-2</v>
      </c>
      <c r="AC507">
        <f t="shared" si="69"/>
        <v>316475.44678088743</v>
      </c>
      <c r="AD507">
        <f t="shared" si="70"/>
        <v>2.3787412888868823E-2</v>
      </c>
      <c r="AE507">
        <f t="shared" si="71"/>
        <v>0.98102696418604463</v>
      </c>
      <c r="AF507">
        <f t="shared" si="72"/>
        <v>3.7673349608082959E-7</v>
      </c>
      <c r="AG507">
        <f t="shared" si="73"/>
        <v>1.7351747792122363E-3</v>
      </c>
      <c r="AH507" t="str">
        <f t="shared" si="74"/>
        <v/>
      </c>
    </row>
    <row r="508" spans="16:34" x14ac:dyDescent="0.2">
      <c r="P508">
        <f t="shared" si="75"/>
        <v>505</v>
      </c>
      <c r="Q508">
        <f>Regression!C506</f>
        <v>97900</v>
      </c>
      <c r="R508">
        <f>Regression!D506</f>
        <v>24</v>
      </c>
      <c r="S508">
        <f>Regression!E506</f>
        <v>3</v>
      </c>
      <c r="T508">
        <f>Regression!F506</f>
        <v>2</v>
      </c>
      <c r="U508">
        <f>Regression!G506</f>
        <v>0</v>
      </c>
      <c r="V508">
        <f>Regression!H506</f>
        <v>0</v>
      </c>
      <c r="W508">
        <f>Regression!I506</f>
        <v>1</v>
      </c>
      <c r="X508">
        <f>Regression!B506</f>
        <v>2149.223</v>
      </c>
      <c r="Y508">
        <v>2720.0963928823317</v>
      </c>
      <c r="Z508">
        <f t="shared" si="67"/>
        <v>-570.8733928823317</v>
      </c>
      <c r="AA508">
        <v>8.7728144081530603E-3</v>
      </c>
      <c r="AB508">
        <f t="shared" si="68"/>
        <v>-1.0152866507790652</v>
      </c>
      <c r="AC508">
        <f t="shared" si="69"/>
        <v>316143.86081869632</v>
      </c>
      <c r="AD508">
        <f t="shared" si="70"/>
        <v>-1.0197901746443505</v>
      </c>
      <c r="AE508">
        <f t="shared" si="71"/>
        <v>0.3080766208382309</v>
      </c>
      <c r="AF508">
        <f t="shared" si="72"/>
        <v>1.150482183971463E-3</v>
      </c>
      <c r="AG508">
        <f t="shared" si="73"/>
        <v>-9.5938669655532258E-2</v>
      </c>
      <c r="AH508" t="str">
        <f t="shared" si="74"/>
        <v/>
      </c>
    </row>
    <row r="509" spans="16:34" x14ac:dyDescent="0.2">
      <c r="P509">
        <f t="shared" si="75"/>
        <v>506</v>
      </c>
      <c r="Q509">
        <f>Regression!C507</f>
        <v>76200</v>
      </c>
      <c r="R509">
        <f>Regression!D507</f>
        <v>12</v>
      </c>
      <c r="S509">
        <f>Regression!E507</f>
        <v>3</v>
      </c>
      <c r="T509">
        <f>Regression!F507</f>
        <v>1</v>
      </c>
      <c r="U509">
        <f>Regression!G507</f>
        <v>0</v>
      </c>
      <c r="V509">
        <f>Regression!H507</f>
        <v>0</v>
      </c>
      <c r="W509">
        <f>Regression!I507</f>
        <v>1</v>
      </c>
      <c r="X509">
        <f>Regression!B507</f>
        <v>979.21799999999996</v>
      </c>
      <c r="Y509">
        <v>1672.6211705636415</v>
      </c>
      <c r="Z509">
        <f t="shared" si="67"/>
        <v>-693.40317056364154</v>
      </c>
      <c r="AA509">
        <v>1.2038933501087767E-2</v>
      </c>
      <c r="AB509">
        <f t="shared" si="68"/>
        <v>-1.233203353771041</v>
      </c>
      <c r="AC509">
        <f t="shared" si="69"/>
        <v>315984.54079431127</v>
      </c>
      <c r="AD509">
        <f t="shared" si="70"/>
        <v>-1.2410320291132098</v>
      </c>
      <c r="AE509">
        <f t="shared" si="71"/>
        <v>0.21488731260226007</v>
      </c>
      <c r="AF509">
        <f t="shared" si="72"/>
        <v>2.3447025853934465E-3</v>
      </c>
      <c r="AG509">
        <f t="shared" si="73"/>
        <v>-0.13699574635569867</v>
      </c>
      <c r="AH509" t="str">
        <f t="shared" si="74"/>
        <v/>
      </c>
    </row>
    <row r="510" spans="16:34" x14ac:dyDescent="0.2">
      <c r="P510">
        <f t="shared" si="75"/>
        <v>507</v>
      </c>
      <c r="Q510">
        <f>Regression!C508</f>
        <v>47200</v>
      </c>
      <c r="R510">
        <f>Regression!D508</f>
        <v>18</v>
      </c>
      <c r="S510">
        <f>Regression!E508</f>
        <v>2</v>
      </c>
      <c r="T510">
        <f>Regression!F508</f>
        <v>2</v>
      </c>
      <c r="U510">
        <f>Regression!G508</f>
        <v>1</v>
      </c>
      <c r="V510">
        <f>Regression!H508</f>
        <v>0</v>
      </c>
      <c r="W510">
        <f>Regression!I508</f>
        <v>0</v>
      </c>
      <c r="X510">
        <f>Regression!B508</f>
        <v>1587.3710000000001</v>
      </c>
      <c r="Y510">
        <v>1355.1225104937862</v>
      </c>
      <c r="Z510">
        <f t="shared" si="67"/>
        <v>232.2484895062139</v>
      </c>
      <c r="AA510">
        <v>4.3656206478038129E-3</v>
      </c>
      <c r="AB510">
        <f t="shared" si="68"/>
        <v>0.41304918743666791</v>
      </c>
      <c r="AC510">
        <f t="shared" si="69"/>
        <v>316420.95959885209</v>
      </c>
      <c r="AD510">
        <f t="shared" si="70"/>
        <v>0.41378079936565981</v>
      </c>
      <c r="AE510">
        <f t="shared" si="71"/>
        <v>0.67912408720530015</v>
      </c>
      <c r="AF510">
        <f t="shared" si="72"/>
        <v>9.3920367504522957E-5</v>
      </c>
      <c r="AG510">
        <f t="shared" si="73"/>
        <v>2.7399547431280275E-2</v>
      </c>
      <c r="AH510" t="str">
        <f t="shared" si="74"/>
        <v/>
      </c>
    </row>
    <row r="511" spans="16:34" x14ac:dyDescent="0.2">
      <c r="P511">
        <f t="shared" si="75"/>
        <v>508</v>
      </c>
      <c r="Q511">
        <f>Regression!C509</f>
        <v>21700</v>
      </c>
      <c r="R511">
        <f>Regression!D509</f>
        <v>18</v>
      </c>
      <c r="S511">
        <f>Regression!E509</f>
        <v>0</v>
      </c>
      <c r="T511">
        <f>Regression!F509</f>
        <v>1</v>
      </c>
      <c r="U511">
        <f>Regression!G509</f>
        <v>1</v>
      </c>
      <c r="V511">
        <f>Regression!H509</f>
        <v>1</v>
      </c>
      <c r="W511">
        <f>Regression!I509</f>
        <v>0</v>
      </c>
      <c r="X511">
        <f>Regression!B509</f>
        <v>773.96900000000005</v>
      </c>
      <c r="Y511">
        <v>665.15473066205777</v>
      </c>
      <c r="Z511">
        <f t="shared" si="67"/>
        <v>108.81426933794228</v>
      </c>
      <c r="AA511">
        <v>6.0023536923397994E-3</v>
      </c>
      <c r="AB511">
        <f t="shared" si="68"/>
        <v>0.19352395198397726</v>
      </c>
      <c r="AC511">
        <f t="shared" si="69"/>
        <v>316463.6072544143</v>
      </c>
      <c r="AD511">
        <f t="shared" si="70"/>
        <v>0.19401320280296627</v>
      </c>
      <c r="AE511">
        <f t="shared" si="71"/>
        <v>0.84620526468568613</v>
      </c>
      <c r="AF511">
        <f t="shared" si="72"/>
        <v>2.8440048477898296E-5</v>
      </c>
      <c r="AG511">
        <f t="shared" si="73"/>
        <v>1.5076460651688266E-2</v>
      </c>
      <c r="AH511" t="str">
        <f t="shared" si="74"/>
        <v/>
      </c>
    </row>
    <row r="512" spans="16:34" x14ac:dyDescent="0.2">
      <c r="P512">
        <f t="shared" si="75"/>
        <v>509</v>
      </c>
      <c r="Q512">
        <f>Regression!C510</f>
        <v>82400</v>
      </c>
      <c r="R512">
        <f>Regression!D510</f>
        <v>18</v>
      </c>
      <c r="S512">
        <f>Regression!E510</f>
        <v>3</v>
      </c>
      <c r="T512">
        <f>Regression!F510</f>
        <v>2</v>
      </c>
      <c r="U512">
        <f>Regression!G510</f>
        <v>1</v>
      </c>
      <c r="V512">
        <f>Regression!H510</f>
        <v>0</v>
      </c>
      <c r="W512">
        <f>Regression!I510</f>
        <v>1</v>
      </c>
      <c r="X512">
        <f>Regression!B510</f>
        <v>1779.03</v>
      </c>
      <c r="Y512">
        <v>2050.2303463840717</v>
      </c>
      <c r="Z512">
        <f t="shared" si="67"/>
        <v>-271.20034638407174</v>
      </c>
      <c r="AA512">
        <v>4.5379463183771538E-3</v>
      </c>
      <c r="AB512">
        <f t="shared" si="68"/>
        <v>-0.48232426804862638</v>
      </c>
      <c r="AC512">
        <f t="shared" si="69"/>
        <v>316401.07156508154</v>
      </c>
      <c r="AD512">
        <f t="shared" si="70"/>
        <v>-0.48323558989665882</v>
      </c>
      <c r="AE512">
        <f t="shared" si="71"/>
        <v>0.62903510238213589</v>
      </c>
      <c r="AF512">
        <f t="shared" si="72"/>
        <v>1.3316747820226902E-4</v>
      </c>
      <c r="AG512">
        <f t="shared" si="73"/>
        <v>-3.2626931746035322E-2</v>
      </c>
      <c r="AH512" t="str">
        <f t="shared" si="74"/>
        <v/>
      </c>
    </row>
    <row r="513" spans="16:34" x14ac:dyDescent="0.2">
      <c r="P513">
        <f t="shared" si="75"/>
        <v>510</v>
      </c>
      <c r="Q513">
        <f>Regression!C511</f>
        <v>35600</v>
      </c>
      <c r="R513">
        <f>Regression!D511</f>
        <v>18</v>
      </c>
      <c r="S513">
        <f>Regression!E511</f>
        <v>1</v>
      </c>
      <c r="T513">
        <f>Regression!F511</f>
        <v>2</v>
      </c>
      <c r="U513">
        <f>Regression!G511</f>
        <v>0</v>
      </c>
      <c r="V513">
        <f>Regression!H511</f>
        <v>3</v>
      </c>
      <c r="W513">
        <f>Regression!I511</f>
        <v>0</v>
      </c>
      <c r="X513">
        <f>Regression!B511</f>
        <v>865.08500000000004</v>
      </c>
      <c r="Y513">
        <v>553.78269642614964</v>
      </c>
      <c r="Z513">
        <f t="shared" si="67"/>
        <v>311.30230357385039</v>
      </c>
      <c r="AA513">
        <v>8.1926402596634619E-3</v>
      </c>
      <c r="AB513">
        <f t="shared" si="68"/>
        <v>0.55364477853752214</v>
      </c>
      <c r="AC513">
        <f t="shared" si="69"/>
        <v>316377.03048500174</v>
      </c>
      <c r="AD513">
        <f t="shared" si="70"/>
        <v>0.55573301525826169</v>
      </c>
      <c r="AE513">
        <f t="shared" si="71"/>
        <v>0.57851869331261452</v>
      </c>
      <c r="AF513">
        <f t="shared" si="72"/>
        <v>3.1911091690499431E-4</v>
      </c>
      <c r="AG513">
        <f t="shared" si="73"/>
        <v>5.0508500770319945E-2</v>
      </c>
      <c r="AH513" t="str">
        <f t="shared" si="74"/>
        <v/>
      </c>
    </row>
    <row r="514" spans="16:34" x14ac:dyDescent="0.2">
      <c r="P514">
        <f t="shared" si="75"/>
        <v>511</v>
      </c>
      <c r="Q514">
        <f>Regression!C512</f>
        <v>42800</v>
      </c>
      <c r="R514">
        <f>Regression!D512</f>
        <v>12</v>
      </c>
      <c r="S514">
        <f>Regression!E512</f>
        <v>2</v>
      </c>
      <c r="T514">
        <f>Regression!F512</f>
        <v>3</v>
      </c>
      <c r="U514">
        <f>Regression!G512</f>
        <v>1</v>
      </c>
      <c r="V514">
        <f>Regression!H512</f>
        <v>0</v>
      </c>
      <c r="W514">
        <f>Regression!I512</f>
        <v>0</v>
      </c>
      <c r="X514">
        <f>Regression!B512</f>
        <v>922.04700000000003</v>
      </c>
      <c r="Y514">
        <v>967.32082245538686</v>
      </c>
      <c r="Z514">
        <f t="shared" si="67"/>
        <v>-45.273822455386835</v>
      </c>
      <c r="AA514">
        <v>7.7042481961726245E-3</v>
      </c>
      <c r="AB514">
        <f t="shared" si="68"/>
        <v>-8.0518567061979393E-2</v>
      </c>
      <c r="AC514">
        <f t="shared" si="69"/>
        <v>316473.54308929999</v>
      </c>
      <c r="AD514">
        <f t="shared" si="70"/>
        <v>-8.07900529460054E-2</v>
      </c>
      <c r="AE514">
        <f t="shared" si="71"/>
        <v>0.93562521474802141</v>
      </c>
      <c r="AF514">
        <f t="shared" si="72"/>
        <v>6.3408880995810128E-6</v>
      </c>
      <c r="AG514">
        <f t="shared" si="73"/>
        <v>-7.1187289855638583E-3</v>
      </c>
      <c r="AH514" t="str">
        <f t="shared" si="74"/>
        <v/>
      </c>
    </row>
    <row r="515" spans="16:34" x14ac:dyDescent="0.2">
      <c r="P515">
        <f t="shared" si="75"/>
        <v>512</v>
      </c>
      <c r="Q515">
        <f>Regression!C513</f>
        <v>72000</v>
      </c>
      <c r="R515">
        <f>Regression!D513</f>
        <v>12</v>
      </c>
      <c r="S515">
        <f>Regression!E513</f>
        <v>3</v>
      </c>
      <c r="T515">
        <f>Regression!F513</f>
        <v>2</v>
      </c>
      <c r="U515">
        <f>Regression!G513</f>
        <v>1</v>
      </c>
      <c r="V515">
        <f>Regression!H513</f>
        <v>0</v>
      </c>
      <c r="W515">
        <f>Regression!I513</f>
        <v>0</v>
      </c>
      <c r="X515">
        <f>Regression!B513</f>
        <v>1474.787</v>
      </c>
      <c r="Y515">
        <v>1561.4265388563183</v>
      </c>
      <c r="Z515">
        <f t="shared" si="67"/>
        <v>-86.639538856318268</v>
      </c>
      <c r="AA515">
        <v>8.1011314798479141E-3</v>
      </c>
      <c r="AB515">
        <f t="shared" si="68"/>
        <v>-0.15408664745495534</v>
      </c>
      <c r="AC515">
        <f t="shared" si="69"/>
        <v>316467.99103721982</v>
      </c>
      <c r="AD515">
        <f t="shared" si="70"/>
        <v>-0.15463846838581435</v>
      </c>
      <c r="AE515">
        <f t="shared" si="71"/>
        <v>0.87713779716965856</v>
      </c>
      <c r="AF515">
        <f t="shared" si="72"/>
        <v>2.4437170347309263E-5</v>
      </c>
      <c r="AG515">
        <f t="shared" si="73"/>
        <v>-1.3975156581038707E-2</v>
      </c>
      <c r="AH515" t="str">
        <f t="shared" si="74"/>
        <v/>
      </c>
    </row>
    <row r="516" spans="16:34" x14ac:dyDescent="0.2">
      <c r="P516">
        <f t="shared" si="75"/>
        <v>513</v>
      </c>
      <c r="Q516">
        <f>Regression!C514</f>
        <v>90400</v>
      </c>
      <c r="R516">
        <f>Regression!D514</f>
        <v>18</v>
      </c>
      <c r="S516">
        <f>Regression!E514</f>
        <v>3</v>
      </c>
      <c r="T516">
        <f>Regression!F514</f>
        <v>2</v>
      </c>
      <c r="U516">
        <f>Regression!G514</f>
        <v>0</v>
      </c>
      <c r="V516">
        <f>Regression!H514</f>
        <v>1</v>
      </c>
      <c r="W516">
        <f>Regression!I514</f>
        <v>1</v>
      </c>
      <c r="X516">
        <f>Regression!B514</f>
        <v>2924.424</v>
      </c>
      <c r="Y516">
        <v>2056.9170099320872</v>
      </c>
      <c r="Z516">
        <f t="shared" si="67"/>
        <v>867.50699006791274</v>
      </c>
      <c r="AA516">
        <v>5.5868589919446203E-3</v>
      </c>
      <c r="AB516">
        <f t="shared" si="68"/>
        <v>1.5428434350854789</v>
      </c>
      <c r="AC516">
        <f t="shared" si="69"/>
        <v>315711.95796320617</v>
      </c>
      <c r="AD516">
        <f t="shared" si="70"/>
        <v>1.5482605202025015</v>
      </c>
      <c r="AE516">
        <f t="shared" si="71"/>
        <v>0.12187853478292281</v>
      </c>
      <c r="AF516">
        <f t="shared" si="72"/>
        <v>1.6810774688402654E-3</v>
      </c>
      <c r="AG516">
        <f t="shared" si="73"/>
        <v>0.1160498189844895</v>
      </c>
      <c r="AH516" t="str">
        <f t="shared" si="74"/>
        <v/>
      </c>
    </row>
    <row r="517" spans="16:34" x14ac:dyDescent="0.2">
      <c r="P517">
        <f t="shared" si="75"/>
        <v>514</v>
      </c>
      <c r="Q517">
        <f>Regression!C515</f>
        <v>37200</v>
      </c>
      <c r="R517">
        <f>Regression!D515</f>
        <v>6</v>
      </c>
      <c r="S517">
        <f>Regression!E515</f>
        <v>1</v>
      </c>
      <c r="T517">
        <f>Regression!F515</f>
        <v>1</v>
      </c>
      <c r="U517">
        <f>Regression!G515</f>
        <v>1</v>
      </c>
      <c r="V517">
        <f>Regression!H515</f>
        <v>1</v>
      </c>
      <c r="W517">
        <f>Regression!I515</f>
        <v>1</v>
      </c>
      <c r="X517">
        <f>Regression!B515</f>
        <v>247.00700000000001</v>
      </c>
      <c r="Y517">
        <v>354.16915700861608</v>
      </c>
      <c r="Z517">
        <f t="shared" ref="Z517:Z580" si="76">X517-Y517</f>
        <v>-107.16215700861608</v>
      </c>
      <c r="AA517">
        <v>9.6522848219595669E-3</v>
      </c>
      <c r="AB517">
        <f t="shared" ref="AB517:AB580" si="77">Z517/SQRT($AJ$6)</f>
        <v>-0.19058570400383687</v>
      </c>
      <c r="AC517">
        <f t="shared" ref="AC517:AC580" si="78">($AJ$6-Z517^2/((1-AA517)*$AJ$5))*$AJ$5/($AJ$5-1)</f>
        <v>316463.92652089993</v>
      </c>
      <c r="AD517">
        <f t="shared" ref="AD517:AD580" si="79">Z517/SQRT(AC517*(1-AA517))</f>
        <v>-0.19141919635635921</v>
      </c>
      <c r="AE517">
        <f t="shared" ref="AE517:AE580" si="80">_xlfn.T.DIST.2T(ABS(AD517),$AJ$5)</f>
        <v>0.84823635305889511</v>
      </c>
      <c r="AF517">
        <f t="shared" ref="AF517:AF580" si="81">(Z517^2/$AJ$6)*(AA517/(1-AA517)^2)/($AJ$7+1)</f>
        <v>4.4683313952370529E-5</v>
      </c>
      <c r="AG517">
        <f t="shared" ref="AG517:AG580" si="82">AD517*SQRT(AA517/(1-AA517))</f>
        <v>-1.8897602122572913E-2</v>
      </c>
      <c r="AH517" t="str">
        <f t="shared" ref="AH517:AH580" si="83">IF(OR(AE517&lt;0.05,AF517&gt;=1,ABS(AG517)&gt;=1),"*","")</f>
        <v/>
      </c>
    </row>
    <row r="518" spans="16:34" x14ac:dyDescent="0.2">
      <c r="P518">
        <f t="shared" ref="P518:P581" si="84">P517+1</f>
        <v>515</v>
      </c>
      <c r="Q518">
        <f>Regression!C516</f>
        <v>77000</v>
      </c>
      <c r="R518">
        <f>Regression!D516</f>
        <v>12</v>
      </c>
      <c r="S518">
        <f>Regression!E516</f>
        <v>3</v>
      </c>
      <c r="T518">
        <f>Regression!F516</f>
        <v>2</v>
      </c>
      <c r="U518">
        <f>Regression!G516</f>
        <v>1</v>
      </c>
      <c r="V518">
        <f>Regression!H516</f>
        <v>0</v>
      </c>
      <c r="W518">
        <f>Regression!I516</f>
        <v>1</v>
      </c>
      <c r="X518">
        <f>Regression!B516</f>
        <v>2103.614</v>
      </c>
      <c r="Y518">
        <v>1642.4564699065072</v>
      </c>
      <c r="Z518">
        <f t="shared" si="76"/>
        <v>461.15753009349282</v>
      </c>
      <c r="AA518">
        <v>5.3839773514693101E-3</v>
      </c>
      <c r="AB518">
        <f t="shared" si="77"/>
        <v>0.82015923328673168</v>
      </c>
      <c r="AC518">
        <f t="shared" si="78"/>
        <v>316259.86819247704</v>
      </c>
      <c r="AD518">
        <f t="shared" si="79"/>
        <v>0.82224177166122459</v>
      </c>
      <c r="AE518">
        <f t="shared" si="80"/>
        <v>0.41113689684718924</v>
      </c>
      <c r="AF518">
        <f t="shared" si="81"/>
        <v>4.5761335663923187E-4</v>
      </c>
      <c r="AG518">
        <f t="shared" si="82"/>
        <v>6.0495549047701283E-2</v>
      </c>
      <c r="AH518" t="str">
        <f t="shared" si="83"/>
        <v/>
      </c>
    </row>
    <row r="519" spans="16:34" x14ac:dyDescent="0.2">
      <c r="P519">
        <f t="shared" si="84"/>
        <v>516</v>
      </c>
      <c r="Q519">
        <f>Regression!C517</f>
        <v>71200</v>
      </c>
      <c r="R519">
        <f>Regression!D517</f>
        <v>12</v>
      </c>
      <c r="S519">
        <f>Regression!E517</f>
        <v>1</v>
      </c>
      <c r="T519">
        <f>Regression!F517</f>
        <v>1</v>
      </c>
      <c r="U519">
        <f>Regression!G517</f>
        <v>0</v>
      </c>
      <c r="V519">
        <f>Regression!H517</f>
        <v>3</v>
      </c>
      <c r="W519">
        <f>Regression!I517</f>
        <v>1</v>
      </c>
      <c r="X519">
        <f>Regression!B517</f>
        <v>392.37900000000002</v>
      </c>
      <c r="Y519">
        <v>999.2226629841216</v>
      </c>
      <c r="Z519">
        <f t="shared" si="76"/>
        <v>-606.84366298412158</v>
      </c>
      <c r="AA519">
        <v>8.1871828712119649E-3</v>
      </c>
      <c r="AB519">
        <f t="shared" si="77"/>
        <v>-1.0792590403046567</v>
      </c>
      <c r="AC519">
        <f t="shared" si="78"/>
        <v>316100.95631635224</v>
      </c>
      <c r="AD519">
        <f t="shared" si="79"/>
        <v>-1.0837997789586287</v>
      </c>
      <c r="AE519">
        <f t="shared" si="80"/>
        <v>0.27871692555023464</v>
      </c>
      <c r="AF519">
        <f t="shared" si="81"/>
        <v>1.2118153842815913E-3</v>
      </c>
      <c r="AG519">
        <f t="shared" si="82"/>
        <v>-9.8469434867437616E-2</v>
      </c>
      <c r="AH519" t="str">
        <f t="shared" si="83"/>
        <v/>
      </c>
    </row>
    <row r="520" spans="16:34" x14ac:dyDescent="0.2">
      <c r="P520">
        <f t="shared" si="84"/>
        <v>517</v>
      </c>
      <c r="Q520">
        <f>Regression!C518</f>
        <v>61000</v>
      </c>
      <c r="R520">
        <f>Regression!D518</f>
        <v>18</v>
      </c>
      <c r="S520">
        <f>Regression!E518</f>
        <v>0</v>
      </c>
      <c r="T520">
        <f>Regression!F518</f>
        <v>3</v>
      </c>
      <c r="U520">
        <f>Regression!G518</f>
        <v>0</v>
      </c>
      <c r="V520">
        <f>Regression!H518</f>
        <v>0</v>
      </c>
      <c r="W520">
        <f>Regression!I518</f>
        <v>1</v>
      </c>
      <c r="X520">
        <f>Regression!B518</f>
        <v>1849.538</v>
      </c>
      <c r="Y520">
        <v>1733.9601642334851</v>
      </c>
      <c r="Z520">
        <f t="shared" si="76"/>
        <v>115.57783576651491</v>
      </c>
      <c r="AA520">
        <v>1.0502489448211652E-2</v>
      </c>
      <c r="AB520">
        <f t="shared" si="77"/>
        <v>0.2055528165136693</v>
      </c>
      <c r="AC520">
        <f t="shared" si="78"/>
        <v>316462.00485843502</v>
      </c>
      <c r="AD520">
        <f t="shared" si="79"/>
        <v>0.20654106752843182</v>
      </c>
      <c r="AE520">
        <f t="shared" si="80"/>
        <v>0.83641067252074919</v>
      </c>
      <c r="AF520">
        <f t="shared" si="81"/>
        <v>5.6652583412448342E-5</v>
      </c>
      <c r="AG520">
        <f t="shared" si="82"/>
        <v>2.1278704885009977E-2</v>
      </c>
      <c r="AH520" t="str">
        <f t="shared" si="83"/>
        <v/>
      </c>
    </row>
    <row r="521" spans="16:34" x14ac:dyDescent="0.2">
      <c r="P521">
        <f t="shared" si="84"/>
        <v>518</v>
      </c>
      <c r="Q521">
        <f>Regression!C519</f>
        <v>37000</v>
      </c>
      <c r="R521">
        <f>Regression!D519</f>
        <v>12</v>
      </c>
      <c r="S521">
        <f>Regression!E519</f>
        <v>2</v>
      </c>
      <c r="T521">
        <f>Regression!F519</f>
        <v>3</v>
      </c>
      <c r="U521">
        <f>Regression!G519</f>
        <v>1</v>
      </c>
      <c r="V521">
        <f>Regression!H519</f>
        <v>0</v>
      </c>
      <c r="W521">
        <f>Regression!I519</f>
        <v>1</v>
      </c>
      <c r="X521">
        <f>Regression!B519</f>
        <v>849.67200000000003</v>
      </c>
      <c r="Y521">
        <v>817.12681067896165</v>
      </c>
      <c r="Z521">
        <f t="shared" si="76"/>
        <v>32.545189321038379</v>
      </c>
      <c r="AA521">
        <v>1.1981758402751536E-2</v>
      </c>
      <c r="AB521">
        <f t="shared" si="77"/>
        <v>5.7880953424533498E-2</v>
      </c>
      <c r="AC521">
        <f t="shared" si="78"/>
        <v>316474.5457118504</v>
      </c>
      <c r="AD521">
        <f t="shared" si="79"/>
        <v>5.8201600583968227E-2</v>
      </c>
      <c r="AE521">
        <f t="shared" si="80"/>
        <v>0.95359976725789408</v>
      </c>
      <c r="AF521">
        <f t="shared" si="81"/>
        <v>5.1401050863419846E-6</v>
      </c>
      <c r="AG521">
        <f t="shared" si="82"/>
        <v>6.4093313728903938E-3</v>
      </c>
      <c r="AH521" t="str">
        <f t="shared" si="83"/>
        <v/>
      </c>
    </row>
    <row r="522" spans="16:34" x14ac:dyDescent="0.2">
      <c r="P522">
        <f t="shared" si="84"/>
        <v>519</v>
      </c>
      <c r="Q522">
        <f>Regression!C520</f>
        <v>25300</v>
      </c>
      <c r="R522">
        <f>Regression!D520</f>
        <v>6</v>
      </c>
      <c r="S522">
        <f>Regression!E520</f>
        <v>0</v>
      </c>
      <c r="T522">
        <f>Regression!F520</f>
        <v>1</v>
      </c>
      <c r="U522">
        <f>Regression!G520</f>
        <v>0</v>
      </c>
      <c r="V522">
        <f>Regression!H520</f>
        <v>3</v>
      </c>
      <c r="W522">
        <f>Regression!I520</f>
        <v>0</v>
      </c>
      <c r="X522">
        <f>Regression!B520</f>
        <v>510.14800000000002</v>
      </c>
      <c r="Y522">
        <v>-217.13005836345593</v>
      </c>
      <c r="Z522">
        <f t="shared" si="76"/>
        <v>727.27805836345601</v>
      </c>
      <c r="AA522">
        <v>7.5305804792719028E-3</v>
      </c>
      <c r="AB522">
        <f t="shared" si="77"/>
        <v>1.2934491487381909</v>
      </c>
      <c r="AC522">
        <f t="shared" si="78"/>
        <v>315937.84062755434</v>
      </c>
      <c r="AD522">
        <f t="shared" si="79"/>
        <v>1.2987964580450622</v>
      </c>
      <c r="AE522">
        <f t="shared" si="80"/>
        <v>0.19431560614925861</v>
      </c>
      <c r="AF522">
        <f t="shared" si="81"/>
        <v>1.5988323168904083E-3</v>
      </c>
      <c r="AG522">
        <f t="shared" si="82"/>
        <v>0.11313494126303694</v>
      </c>
      <c r="AH522" t="str">
        <f t="shared" si="83"/>
        <v/>
      </c>
    </row>
    <row r="523" spans="16:34" x14ac:dyDescent="0.2">
      <c r="P523">
        <f t="shared" si="84"/>
        <v>520</v>
      </c>
      <c r="Q523">
        <f>Regression!C521</f>
        <v>53700</v>
      </c>
      <c r="R523">
        <f>Regression!D521</f>
        <v>24</v>
      </c>
      <c r="S523">
        <f>Regression!E521</f>
        <v>3</v>
      </c>
      <c r="T523">
        <f>Regression!F521</f>
        <v>1</v>
      </c>
      <c r="U523">
        <f>Regression!G521</f>
        <v>0</v>
      </c>
      <c r="V523">
        <f>Regression!H521</f>
        <v>0</v>
      </c>
      <c r="W523">
        <f>Regression!I521</f>
        <v>1</v>
      </c>
      <c r="X523">
        <f>Regression!B521</f>
        <v>2490.9740000000002</v>
      </c>
      <c r="Y523">
        <v>1775.2284331367091</v>
      </c>
      <c r="Z523">
        <f t="shared" si="76"/>
        <v>715.74556686329106</v>
      </c>
      <c r="AA523">
        <v>1.2269823895339173E-2</v>
      </c>
      <c r="AB523">
        <f t="shared" si="77"/>
        <v>1.2729388485274507</v>
      </c>
      <c r="AC523">
        <f t="shared" si="78"/>
        <v>315952.26166111534</v>
      </c>
      <c r="AD523">
        <f t="shared" si="79"/>
        <v>1.2812349338045188</v>
      </c>
      <c r="AE523">
        <f t="shared" si="80"/>
        <v>0.20041057951997091</v>
      </c>
      <c r="AF523">
        <f t="shared" si="81"/>
        <v>2.5473392066452097E-3</v>
      </c>
      <c r="AG523">
        <f t="shared" si="82"/>
        <v>0.14280018668841093</v>
      </c>
      <c r="AH523" t="str">
        <f t="shared" si="83"/>
        <v/>
      </c>
    </row>
    <row r="524" spans="16:34" x14ac:dyDescent="0.2">
      <c r="P524">
        <f t="shared" si="84"/>
        <v>521</v>
      </c>
      <c r="Q524">
        <f>Regression!C522</f>
        <v>48100</v>
      </c>
      <c r="R524">
        <f>Regression!D522</f>
        <v>12</v>
      </c>
      <c r="S524">
        <f>Regression!E522</f>
        <v>2</v>
      </c>
      <c r="T524">
        <f>Regression!F522</f>
        <v>2</v>
      </c>
      <c r="U524">
        <f>Regression!G522</f>
        <v>0</v>
      </c>
      <c r="V524">
        <f>Regression!H522</f>
        <v>0</v>
      </c>
      <c r="W524">
        <f>Regression!I522</f>
        <v>0</v>
      </c>
      <c r="X524">
        <f>Regression!B522</f>
        <v>781.61900000000003</v>
      </c>
      <c r="Y524">
        <v>1128.0842315608863</v>
      </c>
      <c r="Z524">
        <f t="shared" si="76"/>
        <v>-346.46523156088631</v>
      </c>
      <c r="AA524">
        <v>5.102596393535443E-3</v>
      </c>
      <c r="AB524">
        <f t="shared" si="77"/>
        <v>-0.61618132662797009</v>
      </c>
      <c r="AC524">
        <f t="shared" si="78"/>
        <v>316353.8779316842</v>
      </c>
      <c r="AD524">
        <f t="shared" si="79"/>
        <v>-0.61756678338153204</v>
      </c>
      <c r="AE524">
        <f t="shared" si="80"/>
        <v>0.53700268026816322</v>
      </c>
      <c r="AF524">
        <f t="shared" si="81"/>
        <v>2.4465928464343473E-4</v>
      </c>
      <c r="AG524">
        <f t="shared" si="82"/>
        <v>-4.4227296105165126E-2</v>
      </c>
      <c r="AH524" t="str">
        <f t="shared" si="83"/>
        <v/>
      </c>
    </row>
    <row r="525" spans="16:34" x14ac:dyDescent="0.2">
      <c r="P525">
        <f t="shared" si="84"/>
        <v>522</v>
      </c>
      <c r="Q525">
        <f>Regression!C523</f>
        <v>96300</v>
      </c>
      <c r="R525">
        <f>Regression!D523</f>
        <v>12</v>
      </c>
      <c r="S525">
        <f>Regression!E523</f>
        <v>3</v>
      </c>
      <c r="T525">
        <f>Regression!F523</f>
        <v>2</v>
      </c>
      <c r="U525">
        <f>Regression!G523</f>
        <v>1</v>
      </c>
      <c r="V525">
        <f>Regression!H523</f>
        <v>1</v>
      </c>
      <c r="W525">
        <f>Regression!I523</f>
        <v>1</v>
      </c>
      <c r="X525">
        <f>Regression!B523</f>
        <v>1081.269</v>
      </c>
      <c r="Y525">
        <v>1845.2169242198966</v>
      </c>
      <c r="Z525">
        <f t="shared" si="76"/>
        <v>-763.94792421989655</v>
      </c>
      <c r="AA525">
        <v>5.0843521894869638E-3</v>
      </c>
      <c r="AB525">
        <f t="shared" si="77"/>
        <v>-1.3586657550016694</v>
      </c>
      <c r="AC525">
        <f t="shared" si="78"/>
        <v>315883.70123944787</v>
      </c>
      <c r="AD525">
        <f t="shared" si="79"/>
        <v>-1.3627212097861348</v>
      </c>
      <c r="AE525">
        <f t="shared" si="80"/>
        <v>0.17327965710538637</v>
      </c>
      <c r="AF525">
        <f t="shared" si="81"/>
        <v>1.1852183719066446E-3</v>
      </c>
      <c r="AG525">
        <f t="shared" si="82"/>
        <v>-9.7416315114331589E-2</v>
      </c>
      <c r="AH525" t="str">
        <f t="shared" si="83"/>
        <v/>
      </c>
    </row>
    <row r="526" spans="16:34" x14ac:dyDescent="0.2">
      <c r="P526">
        <f t="shared" si="84"/>
        <v>523</v>
      </c>
      <c r="Q526">
        <f>Regression!C524</f>
        <v>75200</v>
      </c>
      <c r="R526">
        <f>Regression!D524</f>
        <v>24</v>
      </c>
      <c r="S526">
        <f>Regression!E524</f>
        <v>0</v>
      </c>
      <c r="T526">
        <f>Regression!F524</f>
        <v>2</v>
      </c>
      <c r="U526">
        <f>Regression!G524</f>
        <v>0</v>
      </c>
      <c r="V526">
        <f>Regression!H524</f>
        <v>1</v>
      </c>
      <c r="W526">
        <f>Regression!I524</f>
        <v>1</v>
      </c>
      <c r="X526">
        <f>Regression!B524</f>
        <v>2702.4549999999999</v>
      </c>
      <c r="Y526">
        <v>2121.1308753951962</v>
      </c>
      <c r="Z526">
        <f t="shared" si="76"/>
        <v>581.32412460480373</v>
      </c>
      <c r="AA526">
        <v>9.1500451664058256E-3</v>
      </c>
      <c r="AB526">
        <f t="shared" si="77"/>
        <v>1.0338730633549376</v>
      </c>
      <c r="AC526">
        <f t="shared" si="78"/>
        <v>316131.47164146043</v>
      </c>
      <c r="AD526">
        <f t="shared" si="79"/>
        <v>1.0386770428292376</v>
      </c>
      <c r="AE526">
        <f t="shared" si="80"/>
        <v>0.29920806061922739</v>
      </c>
      <c r="AF526">
        <f t="shared" si="81"/>
        <v>1.2452366764231413E-3</v>
      </c>
      <c r="AG526">
        <f t="shared" si="82"/>
        <v>9.9813251832174432E-2</v>
      </c>
      <c r="AH526" t="str">
        <f t="shared" si="83"/>
        <v/>
      </c>
    </row>
    <row r="527" spans="16:34" x14ac:dyDescent="0.2">
      <c r="P527">
        <f t="shared" si="84"/>
        <v>524</v>
      </c>
      <c r="Q527">
        <f>Regression!C525</f>
        <v>81500</v>
      </c>
      <c r="R527">
        <f>Regression!D525</f>
        <v>18</v>
      </c>
      <c r="S527">
        <f>Regression!E525</f>
        <v>3</v>
      </c>
      <c r="T527">
        <f>Regression!F525</f>
        <v>3</v>
      </c>
      <c r="U527">
        <f>Regression!G525</f>
        <v>0</v>
      </c>
      <c r="V527">
        <f>Regression!H525</f>
        <v>0</v>
      </c>
      <c r="W527">
        <f>Regression!I525</f>
        <v>1</v>
      </c>
      <c r="X527">
        <f>Regression!B525</f>
        <v>3655.4</v>
      </c>
      <c r="Y527">
        <v>2075.3792128143609</v>
      </c>
      <c r="Z527">
        <f t="shared" si="76"/>
        <v>1580.0207871856392</v>
      </c>
      <c r="AA527">
        <v>5.9834104104666943E-3</v>
      </c>
      <c r="AB527">
        <f t="shared" si="77"/>
        <v>2.8100346472333517</v>
      </c>
      <c r="AC527">
        <f t="shared" si="78"/>
        <v>313941.32578552811</v>
      </c>
      <c r="AD527">
        <f t="shared" si="79"/>
        <v>2.8284059384145315</v>
      </c>
      <c r="AE527">
        <f t="shared" si="80"/>
        <v>4.7722564110838864E-3</v>
      </c>
      <c r="AF527">
        <f t="shared" si="81"/>
        <v>5.977160117601573E-3</v>
      </c>
      <c r="AG527">
        <f t="shared" si="82"/>
        <v>0.21944178155727878</v>
      </c>
      <c r="AH527" t="str">
        <f t="shared" si="83"/>
        <v>*</v>
      </c>
    </row>
    <row r="528" spans="16:34" x14ac:dyDescent="0.2">
      <c r="P528">
        <f t="shared" si="84"/>
        <v>525</v>
      </c>
      <c r="Q528">
        <f>Regression!C526</f>
        <v>83500</v>
      </c>
      <c r="R528">
        <f>Regression!D526</f>
        <v>24</v>
      </c>
      <c r="S528">
        <f>Regression!E526</f>
        <v>3</v>
      </c>
      <c r="T528">
        <f>Regression!F526</f>
        <v>2</v>
      </c>
      <c r="U528">
        <f>Regression!G526</f>
        <v>1</v>
      </c>
      <c r="V528">
        <f>Regression!H526</f>
        <v>2</v>
      </c>
      <c r="W528">
        <f>Regression!I526</f>
        <v>1</v>
      </c>
      <c r="X528">
        <f>Regression!B526</f>
        <v>2098.2249999999999</v>
      </c>
      <c r="Y528">
        <v>1945.0522474826957</v>
      </c>
      <c r="Z528">
        <f t="shared" si="76"/>
        <v>153.17275251730416</v>
      </c>
      <c r="AA528">
        <v>7.351513786314815E-3</v>
      </c>
      <c r="AB528">
        <f t="shared" si="77"/>
        <v>0.27241460686881047</v>
      </c>
      <c r="AC528">
        <f t="shared" si="78"/>
        <v>316451.77717934066</v>
      </c>
      <c r="AD528">
        <f t="shared" si="79"/>
        <v>0.2732939419586265</v>
      </c>
      <c r="AE528">
        <f t="shared" si="80"/>
        <v>0.78468415769055977</v>
      </c>
      <c r="AF528">
        <f t="shared" si="81"/>
        <v>6.9208048160400478E-5</v>
      </c>
      <c r="AG528">
        <f t="shared" si="82"/>
        <v>2.3519097395815383E-2</v>
      </c>
      <c r="AH528" t="str">
        <f t="shared" si="83"/>
        <v/>
      </c>
    </row>
    <row r="529" spans="16:34" x14ac:dyDescent="0.2">
      <c r="P529">
        <f t="shared" si="84"/>
        <v>526</v>
      </c>
      <c r="Q529">
        <f>Regression!C527</f>
        <v>30900</v>
      </c>
      <c r="R529">
        <f>Regression!D527</f>
        <v>18</v>
      </c>
      <c r="S529">
        <f>Regression!E527</f>
        <v>2</v>
      </c>
      <c r="T529">
        <f>Regression!F527</f>
        <v>3</v>
      </c>
      <c r="U529">
        <f>Regression!G527</f>
        <v>0</v>
      </c>
      <c r="V529">
        <f>Regression!H527</f>
        <v>0</v>
      </c>
      <c r="W529">
        <f>Regression!I527</f>
        <v>0</v>
      </c>
      <c r="X529">
        <f>Regression!B527</f>
        <v>861.91899999999998</v>
      </c>
      <c r="Y529">
        <v>1050.5631621527916</v>
      </c>
      <c r="Z529">
        <f t="shared" si="76"/>
        <v>-188.64416215279164</v>
      </c>
      <c r="AA529">
        <v>7.1220728636153642E-3</v>
      </c>
      <c r="AB529">
        <f t="shared" si="77"/>
        <v>-0.33549978326036367</v>
      </c>
      <c r="AC529">
        <f t="shared" si="78"/>
        <v>316439.46008697379</v>
      </c>
      <c r="AD529">
        <f t="shared" si="79"/>
        <v>-0.33655041044107464</v>
      </c>
      <c r="AE529">
        <f t="shared" si="80"/>
        <v>0.736527024808315</v>
      </c>
      <c r="AF529">
        <f t="shared" si="81"/>
        <v>1.0165042565142553E-4</v>
      </c>
      <c r="AG529">
        <f t="shared" si="82"/>
        <v>-2.850397331893403E-2</v>
      </c>
      <c r="AH529" t="str">
        <f t="shared" si="83"/>
        <v/>
      </c>
    </row>
    <row r="530" spans="16:34" x14ac:dyDescent="0.2">
      <c r="P530">
        <f t="shared" si="84"/>
        <v>527</v>
      </c>
      <c r="Q530">
        <f>Regression!C528</f>
        <v>75600</v>
      </c>
      <c r="R530">
        <f>Regression!D528</f>
        <v>12</v>
      </c>
      <c r="S530">
        <f>Regression!E528</f>
        <v>0</v>
      </c>
      <c r="T530">
        <f>Regression!F528</f>
        <v>2</v>
      </c>
      <c r="U530">
        <f>Regression!G528</f>
        <v>0</v>
      </c>
      <c r="V530">
        <f>Regression!H528</f>
        <v>0</v>
      </c>
      <c r="W530">
        <f>Regression!I528</f>
        <v>1</v>
      </c>
      <c r="X530">
        <f>Regression!B528</f>
        <v>1540.8920000000001</v>
      </c>
      <c r="Y530">
        <v>1755.8162103685058</v>
      </c>
      <c r="Z530">
        <f t="shared" si="76"/>
        <v>-214.92421036850578</v>
      </c>
      <c r="AA530">
        <v>8.7410500132384071E-3</v>
      </c>
      <c r="AB530">
        <f t="shared" si="77"/>
        <v>-0.38223831139622372</v>
      </c>
      <c r="AC530">
        <f t="shared" si="78"/>
        <v>316428.6045284819</v>
      </c>
      <c r="AD530">
        <f t="shared" si="79"/>
        <v>-0.38375487986685874</v>
      </c>
      <c r="AE530">
        <f t="shared" si="80"/>
        <v>0.70124236589452282</v>
      </c>
      <c r="AF530">
        <f t="shared" si="81"/>
        <v>1.6246798818836386E-4</v>
      </c>
      <c r="AG530">
        <f t="shared" si="82"/>
        <v>-3.6036462560356197E-2</v>
      </c>
      <c r="AH530" t="str">
        <f t="shared" si="83"/>
        <v/>
      </c>
    </row>
    <row r="531" spans="16:34" x14ac:dyDescent="0.2">
      <c r="P531">
        <f t="shared" si="84"/>
        <v>528</v>
      </c>
      <c r="Q531">
        <f>Regression!C529</f>
        <v>25100</v>
      </c>
      <c r="R531">
        <f>Regression!D529</f>
        <v>12</v>
      </c>
      <c r="S531">
        <f>Regression!E529</f>
        <v>2</v>
      </c>
      <c r="T531">
        <f>Regression!F529</f>
        <v>1</v>
      </c>
      <c r="U531">
        <f>Regression!G529</f>
        <v>1</v>
      </c>
      <c r="V531">
        <f>Regression!H529</f>
        <v>0</v>
      </c>
      <c r="W531">
        <f>Regression!I529</f>
        <v>1</v>
      </c>
      <c r="X531">
        <f>Regression!B529</f>
        <v>592.072</v>
      </c>
      <c r="Y531">
        <v>565.22715287623555</v>
      </c>
      <c r="Z531">
        <f t="shared" si="76"/>
        <v>26.844847123764453</v>
      </c>
      <c r="AA531">
        <v>1.2303360982706013E-2</v>
      </c>
      <c r="AB531">
        <f t="shared" si="77"/>
        <v>4.7743011439632242E-2</v>
      </c>
      <c r="AC531">
        <f t="shared" si="78"/>
        <v>316474.89123311691</v>
      </c>
      <c r="AD531">
        <f t="shared" si="79"/>
        <v>4.8015285715064429E-2</v>
      </c>
      <c r="AE531">
        <f t="shared" si="80"/>
        <v>0.96171372521077458</v>
      </c>
      <c r="AF531">
        <f t="shared" si="81"/>
        <v>3.593405645896588E-6</v>
      </c>
      <c r="AG531">
        <f t="shared" si="82"/>
        <v>5.3589488614568751E-3</v>
      </c>
      <c r="AH531" t="str">
        <f t="shared" si="83"/>
        <v/>
      </c>
    </row>
    <row r="532" spans="16:34" x14ac:dyDescent="0.2">
      <c r="P532">
        <f t="shared" si="84"/>
        <v>529</v>
      </c>
      <c r="Q532">
        <f>Regression!C530</f>
        <v>41700</v>
      </c>
      <c r="R532">
        <f>Regression!D530</f>
        <v>18</v>
      </c>
      <c r="S532">
        <f>Regression!E530</f>
        <v>2</v>
      </c>
      <c r="T532">
        <f>Regression!F530</f>
        <v>3</v>
      </c>
      <c r="U532">
        <f>Regression!G530</f>
        <v>0</v>
      </c>
      <c r="V532">
        <f>Regression!H530</f>
        <v>0</v>
      </c>
      <c r="W532">
        <f>Regression!I530</f>
        <v>1</v>
      </c>
      <c r="X532">
        <f>Regression!B530</f>
        <v>1397.7159999999999</v>
      </c>
      <c r="Y532">
        <v>1255.768914350607</v>
      </c>
      <c r="Z532">
        <f t="shared" si="76"/>
        <v>141.94708564939287</v>
      </c>
      <c r="AA532">
        <v>8.6017465918498438E-3</v>
      </c>
      <c r="AB532">
        <f t="shared" si="77"/>
        <v>0.25244998798976531</v>
      </c>
      <c r="AC532">
        <f t="shared" si="78"/>
        <v>316455.11911138805</v>
      </c>
      <c r="AD532">
        <f t="shared" si="79"/>
        <v>0.25342318390949559</v>
      </c>
      <c r="AE532">
        <f t="shared" si="80"/>
        <v>0.7999937243426023</v>
      </c>
      <c r="AF532">
        <f t="shared" si="81"/>
        <v>6.9718986776458802E-5</v>
      </c>
      <c r="AG532">
        <f t="shared" si="82"/>
        <v>2.360562970707604E-2</v>
      </c>
      <c r="AH532" t="str">
        <f t="shared" si="83"/>
        <v/>
      </c>
    </row>
    <row r="533" spans="16:34" x14ac:dyDescent="0.2">
      <c r="P533">
        <f t="shared" si="84"/>
        <v>530</v>
      </c>
      <c r="Q533">
        <f>Regression!C531</f>
        <v>35300</v>
      </c>
      <c r="R533">
        <f>Regression!D531</f>
        <v>24</v>
      </c>
      <c r="S533">
        <f>Regression!E531</f>
        <v>2</v>
      </c>
      <c r="T533">
        <f>Regression!F531</f>
        <v>2</v>
      </c>
      <c r="U533">
        <f>Regression!G531</f>
        <v>0</v>
      </c>
      <c r="V533">
        <f>Regression!H531</f>
        <v>0</v>
      </c>
      <c r="W533">
        <f>Regression!I531</f>
        <v>1</v>
      </c>
      <c r="X533">
        <f>Regression!B531</f>
        <v>1092.528</v>
      </c>
      <c r="Y533">
        <v>1412.3466595623922</v>
      </c>
      <c r="Z533">
        <f t="shared" si="76"/>
        <v>-319.81865956239221</v>
      </c>
      <c r="AA533">
        <v>8.8458909316291266E-3</v>
      </c>
      <c r="AB533">
        <f t="shared" si="77"/>
        <v>-0.56879094344248038</v>
      </c>
      <c r="AC533">
        <f t="shared" si="78"/>
        <v>316371.49343251705</v>
      </c>
      <c r="AD533">
        <f t="shared" si="79"/>
        <v>-0.57112942186161786</v>
      </c>
      <c r="AE533">
        <f t="shared" si="80"/>
        <v>0.56804127735434928</v>
      </c>
      <c r="AF533">
        <f t="shared" si="81"/>
        <v>3.6414518117774893E-4</v>
      </c>
      <c r="AG533">
        <f t="shared" si="82"/>
        <v>-5.3955376920673224E-2</v>
      </c>
      <c r="AH533" t="str">
        <f t="shared" si="83"/>
        <v/>
      </c>
    </row>
    <row r="534" spans="16:34" x14ac:dyDescent="0.2">
      <c r="P534">
        <f t="shared" si="84"/>
        <v>531</v>
      </c>
      <c r="Q534">
        <f>Regression!C532</f>
        <v>35300</v>
      </c>
      <c r="R534">
        <f>Regression!D532</f>
        <v>18</v>
      </c>
      <c r="S534">
        <f>Regression!E532</f>
        <v>0</v>
      </c>
      <c r="T534">
        <f>Regression!F532</f>
        <v>2</v>
      </c>
      <c r="U534">
        <f>Regression!G532</f>
        <v>0</v>
      </c>
      <c r="V534">
        <f>Regression!H532</f>
        <v>0</v>
      </c>
      <c r="W534">
        <f>Regression!I532</f>
        <v>0</v>
      </c>
      <c r="X534">
        <f>Regression!B532</f>
        <v>1368.739</v>
      </c>
      <c r="Y534">
        <v>1211.1884453289174</v>
      </c>
      <c r="Z534">
        <f t="shared" si="76"/>
        <v>157.55055467108264</v>
      </c>
      <c r="AA534">
        <v>6.3148114997485351E-3</v>
      </c>
      <c r="AB534">
        <f t="shared" si="77"/>
        <v>0.28020043844180037</v>
      </c>
      <c r="AC534">
        <f t="shared" si="78"/>
        <v>316450.42070018005</v>
      </c>
      <c r="AD534">
        <f t="shared" si="79"/>
        <v>0.28095883251424875</v>
      </c>
      <c r="AE534">
        <f t="shared" si="80"/>
        <v>0.77880056330658776</v>
      </c>
      <c r="AF534">
        <f t="shared" si="81"/>
        <v>6.2763968003445544E-5</v>
      </c>
      <c r="AG534">
        <f t="shared" si="82"/>
        <v>2.2397444904872534E-2</v>
      </c>
      <c r="AH534" t="str">
        <f t="shared" si="83"/>
        <v/>
      </c>
    </row>
    <row r="535" spans="16:34" x14ac:dyDescent="0.2">
      <c r="P535">
        <f t="shared" si="84"/>
        <v>532</v>
      </c>
      <c r="Q535">
        <f>Regression!C533</f>
        <v>44400</v>
      </c>
      <c r="R535">
        <f>Regression!D533</f>
        <v>18</v>
      </c>
      <c r="S535">
        <f>Regression!E533</f>
        <v>2</v>
      </c>
      <c r="T535">
        <f>Regression!F533</f>
        <v>3</v>
      </c>
      <c r="U535">
        <f>Regression!G533</f>
        <v>1</v>
      </c>
      <c r="V535">
        <f>Regression!H533</f>
        <v>0</v>
      </c>
      <c r="W535">
        <f>Regression!I533</f>
        <v>0</v>
      </c>
      <c r="X535">
        <f>Regression!B533</f>
        <v>886.31399999999996</v>
      </c>
      <c r="Y535">
        <v>1293.7381264569203</v>
      </c>
      <c r="Z535">
        <f t="shared" si="76"/>
        <v>-407.42412645692036</v>
      </c>
      <c r="AA535">
        <v>7.4273938453671097E-3</v>
      </c>
      <c r="AB535">
        <f t="shared" si="77"/>
        <v>-0.72459547415322423</v>
      </c>
      <c r="AC535">
        <f t="shared" si="78"/>
        <v>316306.87213330081</v>
      </c>
      <c r="AD535">
        <f t="shared" si="79"/>
        <v>-0.72712870009294706</v>
      </c>
      <c r="AE535">
        <f t="shared" si="80"/>
        <v>0.46731867710329533</v>
      </c>
      <c r="AF535">
        <f t="shared" si="81"/>
        <v>4.9478113285482265E-4</v>
      </c>
      <c r="AG535">
        <f t="shared" si="82"/>
        <v>-6.2899670586927331E-2</v>
      </c>
      <c r="AH535" t="str">
        <f t="shared" si="83"/>
        <v/>
      </c>
    </row>
    <row r="536" spans="16:34" x14ac:dyDescent="0.2">
      <c r="P536">
        <f t="shared" si="84"/>
        <v>533</v>
      </c>
      <c r="Q536">
        <f>Regression!C534</f>
        <v>44200</v>
      </c>
      <c r="R536">
        <f>Regression!D534</f>
        <v>24</v>
      </c>
      <c r="S536">
        <f>Regression!E534</f>
        <v>3</v>
      </c>
      <c r="T536">
        <f>Regression!F534</f>
        <v>2</v>
      </c>
      <c r="U536">
        <f>Regression!G534</f>
        <v>0</v>
      </c>
      <c r="V536">
        <f>Regression!H534</f>
        <v>0</v>
      </c>
      <c r="W536">
        <f>Regression!I534</f>
        <v>1</v>
      </c>
      <c r="X536">
        <f>Regression!B534</f>
        <v>2524.4879999999998</v>
      </c>
      <c r="Y536">
        <v>1570.3995660499991</v>
      </c>
      <c r="Z536">
        <f t="shared" si="76"/>
        <v>954.08843395000076</v>
      </c>
      <c r="AA536">
        <v>9.0760943788506382E-3</v>
      </c>
      <c r="AB536">
        <f t="shared" si="77"/>
        <v>1.6968267618172255</v>
      </c>
      <c r="AC536">
        <f t="shared" si="78"/>
        <v>315548.66255568399</v>
      </c>
      <c r="AD536">
        <f t="shared" si="79"/>
        <v>1.7062210921236944</v>
      </c>
      <c r="AE536">
        <f t="shared" si="80"/>
        <v>8.8279921491232996E-2</v>
      </c>
      <c r="AF536">
        <f t="shared" si="81"/>
        <v>3.3266216921264543E-3</v>
      </c>
      <c r="AG536">
        <f t="shared" si="82"/>
        <v>0.16329190481491826</v>
      </c>
      <c r="AH536" t="str">
        <f t="shared" si="83"/>
        <v/>
      </c>
    </row>
    <row r="537" spans="16:34" x14ac:dyDescent="0.2">
      <c r="P537">
        <f t="shared" si="84"/>
        <v>534</v>
      </c>
      <c r="Q537">
        <f>Regression!C535</f>
        <v>57900</v>
      </c>
      <c r="R537">
        <f>Regression!D535</f>
        <v>12</v>
      </c>
      <c r="S537">
        <f>Regression!E535</f>
        <v>3</v>
      </c>
      <c r="T537">
        <f>Regression!F535</f>
        <v>3</v>
      </c>
      <c r="U537">
        <f>Regression!G535</f>
        <v>0</v>
      </c>
      <c r="V537">
        <f>Regression!H535</f>
        <v>0</v>
      </c>
      <c r="W537">
        <f>Regression!I535</f>
        <v>1</v>
      </c>
      <c r="X537">
        <f>Regression!B535</f>
        <v>1692.94</v>
      </c>
      <c r="Y537">
        <v>1277.9501734252797</v>
      </c>
      <c r="Z537">
        <f t="shared" si="76"/>
        <v>414.98982657472038</v>
      </c>
      <c r="AA537">
        <v>7.9088736663648872E-3</v>
      </c>
      <c r="AB537">
        <f t="shared" si="77"/>
        <v>0.73805091703981052</v>
      </c>
      <c r="AC537">
        <f t="shared" si="78"/>
        <v>316300.46153524792</v>
      </c>
      <c r="AD537">
        <f t="shared" si="79"/>
        <v>0.74081839015713913</v>
      </c>
      <c r="AE537">
        <f t="shared" si="80"/>
        <v>0.45897887814309501</v>
      </c>
      <c r="AF537">
        <f t="shared" si="81"/>
        <v>5.4713458692824343E-4</v>
      </c>
      <c r="AG537">
        <f t="shared" si="82"/>
        <v>6.6144431995145372E-2</v>
      </c>
      <c r="AH537" t="str">
        <f t="shared" si="83"/>
        <v/>
      </c>
    </row>
    <row r="538" spans="16:34" x14ac:dyDescent="0.2">
      <c r="P538">
        <f t="shared" si="84"/>
        <v>535</v>
      </c>
      <c r="Q538">
        <f>Regression!C536</f>
        <v>97100</v>
      </c>
      <c r="R538">
        <f>Regression!D536</f>
        <v>12</v>
      </c>
      <c r="S538">
        <f>Regression!E536</f>
        <v>0</v>
      </c>
      <c r="T538">
        <f>Regression!F536</f>
        <v>2</v>
      </c>
      <c r="U538">
        <f>Regression!G536</f>
        <v>1</v>
      </c>
      <c r="V538">
        <f>Regression!H536</f>
        <v>0</v>
      </c>
      <c r="W538">
        <f>Regression!I536</f>
        <v>1</v>
      </c>
      <c r="X538">
        <f>Regression!B536</f>
        <v>1473.127</v>
      </c>
      <c r="Y538">
        <v>2170.2681693590148</v>
      </c>
      <c r="Z538">
        <f t="shared" si="76"/>
        <v>-697.14116935901484</v>
      </c>
      <c r="AA538">
        <v>9.8156215022472369E-3</v>
      </c>
      <c r="AB538">
        <f t="shared" si="77"/>
        <v>-1.2398513081596823</v>
      </c>
      <c r="AC538">
        <f t="shared" si="78"/>
        <v>315980.34640409471</v>
      </c>
      <c r="AD538">
        <f t="shared" si="79"/>
        <v>-1.2463288836181907</v>
      </c>
      <c r="AE538">
        <f t="shared" si="80"/>
        <v>0.21293790957108735</v>
      </c>
      <c r="AF538">
        <f t="shared" si="81"/>
        <v>1.9236891016337812E-3</v>
      </c>
      <c r="AG538">
        <f t="shared" si="82"/>
        <v>-0.12408906903360381</v>
      </c>
      <c r="AH538" t="str">
        <f t="shared" si="83"/>
        <v/>
      </c>
    </row>
    <row r="539" spans="16:34" x14ac:dyDescent="0.2">
      <c r="P539">
        <f t="shared" si="84"/>
        <v>536</v>
      </c>
      <c r="Q539">
        <f>Regression!C537</f>
        <v>96400</v>
      </c>
      <c r="R539">
        <f>Regression!D537</f>
        <v>24</v>
      </c>
      <c r="S539">
        <f>Regression!E537</f>
        <v>3</v>
      </c>
      <c r="T539">
        <f>Regression!F537</f>
        <v>2</v>
      </c>
      <c r="U539">
        <f>Regression!G537</f>
        <v>1</v>
      </c>
      <c r="V539">
        <f>Regression!H537</f>
        <v>1</v>
      </c>
      <c r="W539">
        <f>Regression!I537</f>
        <v>1</v>
      </c>
      <c r="X539">
        <f>Regression!B537</f>
        <v>1822.3309999999999</v>
      </c>
      <c r="Y539">
        <v>2431.6816967819905</v>
      </c>
      <c r="Z539">
        <f t="shared" si="76"/>
        <v>-609.35069678199056</v>
      </c>
      <c r="AA539">
        <v>5.4050745847392546E-3</v>
      </c>
      <c r="AB539">
        <f t="shared" si="77"/>
        <v>-1.0837177486273144</v>
      </c>
      <c r="AC539">
        <f t="shared" si="78"/>
        <v>316098.91090556578</v>
      </c>
      <c r="AD539">
        <f t="shared" si="79"/>
        <v>-1.0867576169467612</v>
      </c>
      <c r="AE539">
        <f t="shared" si="80"/>
        <v>0.27740793483752346</v>
      </c>
      <c r="AF539">
        <f t="shared" si="81"/>
        <v>8.0214263120313299E-4</v>
      </c>
      <c r="AG539">
        <f t="shared" si="82"/>
        <v>-8.0114369444985845E-2</v>
      </c>
      <c r="AH539" t="str">
        <f t="shared" si="83"/>
        <v/>
      </c>
    </row>
    <row r="540" spans="16:34" x14ac:dyDescent="0.2">
      <c r="P540">
        <f t="shared" si="84"/>
        <v>537</v>
      </c>
      <c r="Q540">
        <f>Regression!C538</f>
        <v>23100</v>
      </c>
      <c r="R540">
        <f>Regression!D538</f>
        <v>12</v>
      </c>
      <c r="S540">
        <f>Regression!E538</f>
        <v>1</v>
      </c>
      <c r="T540">
        <f>Regression!F538</f>
        <v>1</v>
      </c>
      <c r="U540">
        <f>Regression!G538</f>
        <v>0</v>
      </c>
      <c r="V540">
        <f>Regression!H538</f>
        <v>2</v>
      </c>
      <c r="W540">
        <f>Regression!I538</f>
        <v>0</v>
      </c>
      <c r="X540">
        <f>Regression!B538</f>
        <v>457.00599999999997</v>
      </c>
      <c r="Y540">
        <v>205.88321842855981</v>
      </c>
      <c r="Z540">
        <f t="shared" si="76"/>
        <v>251.12278157144016</v>
      </c>
      <c r="AA540">
        <v>4.7771440004915258E-3</v>
      </c>
      <c r="AB540">
        <f t="shared" si="77"/>
        <v>0.4466167297598031</v>
      </c>
      <c r="AC540">
        <f t="shared" si="78"/>
        <v>316411.68665770738</v>
      </c>
      <c r="AD540">
        <f t="shared" si="79"/>
        <v>0.44750684709205407</v>
      </c>
      <c r="AE540">
        <f t="shared" si="80"/>
        <v>0.6546068448800062</v>
      </c>
      <c r="AF540">
        <f t="shared" si="81"/>
        <v>1.2025624460766508E-4</v>
      </c>
      <c r="AG540">
        <f t="shared" si="82"/>
        <v>3.1004424919332071E-2</v>
      </c>
      <c r="AH540" t="str">
        <f t="shared" si="83"/>
        <v/>
      </c>
    </row>
    <row r="541" spans="16:34" x14ac:dyDescent="0.2">
      <c r="P541">
        <f t="shared" si="84"/>
        <v>538</v>
      </c>
      <c r="Q541">
        <f>Regression!C539</f>
        <v>67700</v>
      </c>
      <c r="R541">
        <f>Regression!D539</f>
        <v>12</v>
      </c>
      <c r="S541">
        <f>Regression!E539</f>
        <v>3</v>
      </c>
      <c r="T541">
        <f>Regression!F539</f>
        <v>2</v>
      </c>
      <c r="U541">
        <f>Regression!G539</f>
        <v>1</v>
      </c>
      <c r="V541">
        <f>Regression!H539</f>
        <v>0</v>
      </c>
      <c r="W541">
        <f>Regression!I539</f>
        <v>0</v>
      </c>
      <c r="X541">
        <f>Regression!B539</f>
        <v>2226.3510000000001</v>
      </c>
      <c r="Y541">
        <v>1469.3651542123887</v>
      </c>
      <c r="Z541">
        <f t="shared" si="76"/>
        <v>756.98584578761142</v>
      </c>
      <c r="AA541">
        <v>7.6405101493748325E-3</v>
      </c>
      <c r="AB541">
        <f t="shared" si="77"/>
        <v>1.3462838409343714</v>
      </c>
      <c r="AC541">
        <f t="shared" si="78"/>
        <v>315892.94382597337</v>
      </c>
      <c r="AD541">
        <f t="shared" si="79"/>
        <v>1.3520205196739428</v>
      </c>
      <c r="AE541">
        <f t="shared" si="80"/>
        <v>0.17667691196837138</v>
      </c>
      <c r="AF541">
        <f t="shared" si="81"/>
        <v>1.7577923976666244E-3</v>
      </c>
      <c r="AG541">
        <f t="shared" si="82"/>
        <v>0.11863421143999493</v>
      </c>
      <c r="AH541" t="str">
        <f t="shared" si="83"/>
        <v/>
      </c>
    </row>
    <row r="542" spans="16:34" x14ac:dyDescent="0.2">
      <c r="P542">
        <f t="shared" si="84"/>
        <v>539</v>
      </c>
      <c r="Q542">
        <f>Regression!C540</f>
        <v>53900</v>
      </c>
      <c r="R542">
        <f>Regression!D540</f>
        <v>18</v>
      </c>
      <c r="S542">
        <f>Regression!E540</f>
        <v>3</v>
      </c>
      <c r="T542">
        <f>Regression!F540</f>
        <v>2</v>
      </c>
      <c r="U542">
        <f>Regression!G540</f>
        <v>0</v>
      </c>
      <c r="V542">
        <f>Regression!H540</f>
        <v>1</v>
      </c>
      <c r="W542">
        <f>Regression!I540</f>
        <v>1</v>
      </c>
      <c r="X542">
        <f>Regression!B540</f>
        <v>2177.34</v>
      </c>
      <c r="Y542">
        <v>1275.4657216754738</v>
      </c>
      <c r="Z542">
        <f t="shared" si="76"/>
        <v>901.87427832452636</v>
      </c>
      <c r="AA542">
        <v>6.3702041592046364E-3</v>
      </c>
      <c r="AB542">
        <f t="shared" si="77"/>
        <v>1.6039649541919194</v>
      </c>
      <c r="AC542">
        <f t="shared" si="78"/>
        <v>315649.6014367154</v>
      </c>
      <c r="AD542">
        <f t="shared" si="79"/>
        <v>1.6103900375725977</v>
      </c>
      <c r="AE542">
        <f t="shared" si="80"/>
        <v>0.1076308644079681</v>
      </c>
      <c r="AF542">
        <f t="shared" si="81"/>
        <v>2.07493215938852E-3</v>
      </c>
      <c r="AG542">
        <f t="shared" si="82"/>
        <v>0.12894231042723514</v>
      </c>
      <c r="AH542" t="str">
        <f t="shared" si="83"/>
        <v/>
      </c>
    </row>
    <row r="543" spans="16:34" x14ac:dyDescent="0.2">
      <c r="P543">
        <f t="shared" si="84"/>
        <v>540</v>
      </c>
      <c r="Q543">
        <f>Regression!C541</f>
        <v>42400</v>
      </c>
      <c r="R543">
        <f>Regression!D541</f>
        <v>18</v>
      </c>
      <c r="S543">
        <f>Regression!E541</f>
        <v>0</v>
      </c>
      <c r="T543">
        <f>Regression!F541</f>
        <v>1</v>
      </c>
      <c r="U543">
        <f>Regression!G541</f>
        <v>0</v>
      </c>
      <c r="V543">
        <f>Regression!H541</f>
        <v>1</v>
      </c>
      <c r="W543">
        <f>Regression!I541</f>
        <v>1</v>
      </c>
      <c r="X543">
        <f>Regression!B541</f>
        <v>1165.6089999999999</v>
      </c>
      <c r="Y543">
        <v>1128.1707280134092</v>
      </c>
      <c r="Z543">
        <f t="shared" si="76"/>
        <v>37.438271986590735</v>
      </c>
      <c r="AA543">
        <v>8.5376114761652258E-3</v>
      </c>
      <c r="AB543">
        <f t="shared" si="77"/>
        <v>6.6583200846524887E-2</v>
      </c>
      <c r="AC543">
        <f t="shared" si="78"/>
        <v>316474.2009494137</v>
      </c>
      <c r="AD543">
        <f t="shared" si="79"/>
        <v>6.6835702499610641E-2</v>
      </c>
      <c r="AE543">
        <f t="shared" si="80"/>
        <v>0.94672596797768138</v>
      </c>
      <c r="AF543">
        <f t="shared" si="81"/>
        <v>4.8130818927007432E-6</v>
      </c>
      <c r="AG543">
        <f t="shared" si="82"/>
        <v>6.2020974962408897E-3</v>
      </c>
      <c r="AH543" t="str">
        <f t="shared" si="83"/>
        <v/>
      </c>
    </row>
    <row r="544" spans="16:34" x14ac:dyDescent="0.2">
      <c r="P544">
        <f t="shared" si="84"/>
        <v>541</v>
      </c>
      <c r="Q544">
        <f>Regression!C542</f>
        <v>52700</v>
      </c>
      <c r="R544">
        <f>Regression!D542</f>
        <v>18</v>
      </c>
      <c r="S544">
        <f>Regression!E542</f>
        <v>1</v>
      </c>
      <c r="T544">
        <f>Regression!F542</f>
        <v>2</v>
      </c>
      <c r="U544">
        <f>Regression!G542</f>
        <v>0</v>
      </c>
      <c r="V544">
        <f>Regression!H542</f>
        <v>2</v>
      </c>
      <c r="W544">
        <f>Regression!I542</f>
        <v>0</v>
      </c>
      <c r="X544">
        <f>Regression!B542</f>
        <v>854.90099999999995</v>
      </c>
      <c r="Y544">
        <v>1130.3325679357938</v>
      </c>
      <c r="Z544">
        <f t="shared" si="76"/>
        <v>-275.43156793579385</v>
      </c>
      <c r="AA544">
        <v>5.2023338067675711E-3</v>
      </c>
      <c r="AB544">
        <f t="shared" si="77"/>
        <v>-0.48984940901948543</v>
      </c>
      <c r="AC544">
        <f t="shared" si="78"/>
        <v>316398.67564059282</v>
      </c>
      <c r="AD544">
        <f t="shared" si="79"/>
        <v>-0.4909406655637753</v>
      </c>
      <c r="AE544">
        <f t="shared" si="80"/>
        <v>0.62357699975200886</v>
      </c>
      <c r="AF544">
        <f t="shared" si="81"/>
        <v>1.5767538117724078E-4</v>
      </c>
      <c r="AG544">
        <f t="shared" si="82"/>
        <v>-3.5502647118320504E-2</v>
      </c>
      <c r="AH544" t="str">
        <f t="shared" si="83"/>
        <v/>
      </c>
    </row>
    <row r="545" spans="16:34" x14ac:dyDescent="0.2">
      <c r="P545">
        <f t="shared" si="84"/>
        <v>542</v>
      </c>
      <c r="Q545">
        <f>Regression!C543</f>
        <v>47000</v>
      </c>
      <c r="R545">
        <f>Regression!D543</f>
        <v>12</v>
      </c>
      <c r="S545">
        <f>Regression!E543</f>
        <v>2</v>
      </c>
      <c r="T545">
        <f>Regression!F543</f>
        <v>2</v>
      </c>
      <c r="U545">
        <f>Regression!G543</f>
        <v>1</v>
      </c>
      <c r="V545">
        <f>Regression!H543</f>
        <v>1</v>
      </c>
      <c r="W545">
        <f>Regression!I543</f>
        <v>0</v>
      </c>
      <c r="X545">
        <f>Regression!B543</f>
        <v>584.09699999999998</v>
      </c>
      <c r="Y545">
        <v>848.23338519486424</v>
      </c>
      <c r="Z545">
        <f t="shared" si="76"/>
        <v>-264.13638519486426</v>
      </c>
      <c r="AA545">
        <v>4.3868014346540611E-3</v>
      </c>
      <c r="AB545">
        <f t="shared" si="77"/>
        <v>-0.46976115758237624</v>
      </c>
      <c r="AC545">
        <f t="shared" si="78"/>
        <v>316404.91563838051</v>
      </c>
      <c r="AD545">
        <f t="shared" si="79"/>
        <v>-0.47061015726312899</v>
      </c>
      <c r="AE545">
        <f t="shared" si="80"/>
        <v>0.63802260877141692</v>
      </c>
      <c r="AF545">
        <f t="shared" si="81"/>
        <v>1.220761733978633E-4</v>
      </c>
      <c r="AG545">
        <f t="shared" si="82"/>
        <v>-3.1238484914052234E-2</v>
      </c>
      <c r="AH545" t="str">
        <f t="shared" si="83"/>
        <v/>
      </c>
    </row>
    <row r="546" spans="16:34" x14ac:dyDescent="0.2">
      <c r="P546">
        <f t="shared" si="84"/>
        <v>543</v>
      </c>
      <c r="Q546">
        <f>Regression!C544</f>
        <v>14800</v>
      </c>
      <c r="R546">
        <f>Regression!D544</f>
        <v>6</v>
      </c>
      <c r="S546">
        <f>Regression!E544</f>
        <v>1</v>
      </c>
      <c r="T546">
        <f>Regression!F544</f>
        <v>1</v>
      </c>
      <c r="U546">
        <f>Regression!G544</f>
        <v>0</v>
      </c>
      <c r="V546">
        <f>Regression!H544</f>
        <v>1</v>
      </c>
      <c r="W546">
        <f>Regression!I544</f>
        <v>0</v>
      </c>
      <c r="X546">
        <f>Regression!B544</f>
        <v>208.505</v>
      </c>
      <c r="Y546">
        <v>-53.533273255312395</v>
      </c>
      <c r="Z546">
        <f t="shared" si="76"/>
        <v>262.03827325531239</v>
      </c>
      <c r="AA546">
        <v>5.6978014960949123E-3</v>
      </c>
      <c r="AB546">
        <f t="shared" si="77"/>
        <v>0.46602970841934566</v>
      </c>
      <c r="AC546">
        <f t="shared" si="78"/>
        <v>316405.94278696511</v>
      </c>
      <c r="AD546">
        <f t="shared" si="79"/>
        <v>0.46717889286077335</v>
      </c>
      <c r="AE546">
        <f t="shared" si="80"/>
        <v>0.64047448958636444</v>
      </c>
      <c r="AF546">
        <f t="shared" si="81"/>
        <v>1.5646158823278639E-4</v>
      </c>
      <c r="AG546">
        <f t="shared" si="82"/>
        <v>3.5365326403033581E-2</v>
      </c>
      <c r="AH546" t="str">
        <f t="shared" si="83"/>
        <v/>
      </c>
    </row>
    <row r="547" spans="16:34" x14ac:dyDescent="0.2">
      <c r="P547">
        <f t="shared" si="84"/>
        <v>544</v>
      </c>
      <c r="Q547">
        <f>Regression!C545</f>
        <v>12700</v>
      </c>
      <c r="R547">
        <f>Regression!D545</f>
        <v>12</v>
      </c>
      <c r="S547">
        <f>Regression!E545</f>
        <v>1</v>
      </c>
      <c r="T547">
        <f>Regression!F545</f>
        <v>1</v>
      </c>
      <c r="U547">
        <f>Regression!G545</f>
        <v>0</v>
      </c>
      <c r="V547">
        <f>Regression!H545</f>
        <v>3</v>
      </c>
      <c r="W547">
        <f>Regression!I545</f>
        <v>0</v>
      </c>
      <c r="X547">
        <f>Regression!B545</f>
        <v>87.448999999999998</v>
      </c>
      <c r="Y547">
        <v>-227.22217003124052</v>
      </c>
      <c r="Z547">
        <f t="shared" si="76"/>
        <v>314.67117003124054</v>
      </c>
      <c r="AA547">
        <v>8.270990086588402E-3</v>
      </c>
      <c r="AB547">
        <f t="shared" si="77"/>
        <v>0.55963623861446876</v>
      </c>
      <c r="AC547">
        <f t="shared" si="78"/>
        <v>316374.87697549473</v>
      </c>
      <c r="AD547">
        <f t="shared" si="79"/>
        <v>0.56177117533489362</v>
      </c>
      <c r="AE547">
        <f t="shared" si="80"/>
        <v>0.57439882911720985</v>
      </c>
      <c r="AF547">
        <f t="shared" si="81"/>
        <v>3.2922525034736539E-4</v>
      </c>
      <c r="AG547">
        <f t="shared" si="82"/>
        <v>5.1302873768393438E-2</v>
      </c>
      <c r="AH547" t="str">
        <f t="shared" si="83"/>
        <v/>
      </c>
    </row>
    <row r="548" spans="16:34" x14ac:dyDescent="0.2">
      <c r="P548">
        <f t="shared" si="84"/>
        <v>545</v>
      </c>
      <c r="Q548">
        <f>Regression!C546</f>
        <v>96200</v>
      </c>
      <c r="R548">
        <f>Regression!D546</f>
        <v>12</v>
      </c>
      <c r="S548">
        <f>Regression!E546</f>
        <v>3</v>
      </c>
      <c r="T548">
        <f>Regression!F546</f>
        <v>3</v>
      </c>
      <c r="U548">
        <f>Regression!G546</f>
        <v>0</v>
      </c>
      <c r="V548">
        <f>Regression!H546</f>
        <v>0</v>
      </c>
      <c r="W548">
        <f>Regression!I546</f>
        <v>1</v>
      </c>
      <c r="X548">
        <f>Regression!B546</f>
        <v>1457.0329999999999</v>
      </c>
      <c r="Y548">
        <v>2097.9387854863285</v>
      </c>
      <c r="Z548">
        <f t="shared" si="76"/>
        <v>-640.90578548632857</v>
      </c>
      <c r="AA548">
        <v>7.3246746519494907E-3</v>
      </c>
      <c r="AB548">
        <f t="shared" si="77"/>
        <v>-1.139837828359717</v>
      </c>
      <c r="AC548">
        <f t="shared" si="78"/>
        <v>316058.07842937816</v>
      </c>
      <c r="AD548">
        <f t="shared" si="79"/>
        <v>-1.1442136670402128</v>
      </c>
      <c r="AE548">
        <f t="shared" si="80"/>
        <v>0.25281104990253844</v>
      </c>
      <c r="AF548">
        <f t="shared" si="81"/>
        <v>1.2071744368057236E-3</v>
      </c>
      <c r="AG548">
        <f t="shared" si="82"/>
        <v>-9.8287363810808673E-2</v>
      </c>
      <c r="AH548" t="str">
        <f t="shared" si="83"/>
        <v/>
      </c>
    </row>
    <row r="549" spans="16:34" x14ac:dyDescent="0.2">
      <c r="P549">
        <f t="shared" si="84"/>
        <v>546</v>
      </c>
      <c r="Q549">
        <f>Regression!C547</f>
        <v>15100</v>
      </c>
      <c r="R549">
        <f>Regression!D547</f>
        <v>6</v>
      </c>
      <c r="S549">
        <f>Regression!E547</f>
        <v>1</v>
      </c>
      <c r="T549">
        <f>Regression!F547</f>
        <v>1</v>
      </c>
      <c r="U549">
        <f>Regression!G547</f>
        <v>0</v>
      </c>
      <c r="V549">
        <f>Regression!H547</f>
        <v>0</v>
      </c>
      <c r="W549">
        <f>Regression!I547</f>
        <v>0</v>
      </c>
      <c r="X549">
        <f>Regression!B547</f>
        <v>273.83499999999998</v>
      </c>
      <c r="Y549">
        <v>163.33490941293195</v>
      </c>
      <c r="Z549">
        <f t="shared" si="76"/>
        <v>110.50009058706803</v>
      </c>
      <c r="AA549">
        <v>7.3380832943898515E-3</v>
      </c>
      <c r="AB549">
        <f t="shared" si="77"/>
        <v>0.19652215058839156</v>
      </c>
      <c r="AC549">
        <f t="shared" si="78"/>
        <v>316463.21523945086</v>
      </c>
      <c r="AD549">
        <f t="shared" si="79"/>
        <v>0.19715161348675767</v>
      </c>
      <c r="AE549">
        <f t="shared" si="80"/>
        <v>0.84374928041502861</v>
      </c>
      <c r="AF549">
        <f t="shared" si="81"/>
        <v>3.5951163083075285E-5</v>
      </c>
      <c r="AG549">
        <f t="shared" si="82"/>
        <v>1.6950830218608312E-2</v>
      </c>
      <c r="AH549" t="str">
        <f t="shared" si="83"/>
        <v/>
      </c>
    </row>
    <row r="550" spans="16:34" x14ac:dyDescent="0.2">
      <c r="P550">
        <f t="shared" si="84"/>
        <v>547</v>
      </c>
      <c r="Q550">
        <f>Regression!C548</f>
        <v>43700</v>
      </c>
      <c r="R550">
        <f>Regression!D548</f>
        <v>12</v>
      </c>
      <c r="S550">
        <f>Regression!E548</f>
        <v>0</v>
      </c>
      <c r="T550">
        <f>Regression!F548</f>
        <v>1</v>
      </c>
      <c r="U550">
        <f>Regression!G548</f>
        <v>1</v>
      </c>
      <c r="V550">
        <f>Regression!H548</f>
        <v>1</v>
      </c>
      <c r="W550">
        <f>Regression!I548</f>
        <v>1</v>
      </c>
      <c r="X550">
        <f>Regression!B548</f>
        <v>926.71299999999997</v>
      </c>
      <c r="Y550">
        <v>817.98637035654951</v>
      </c>
      <c r="Z550">
        <f t="shared" si="76"/>
        <v>108.72662964345045</v>
      </c>
      <c r="AA550">
        <v>8.2006578877219689E-3</v>
      </c>
      <c r="AB550">
        <f t="shared" si="77"/>
        <v>0.19336808658018492</v>
      </c>
      <c r="AC550">
        <f t="shared" si="78"/>
        <v>316463.60000924568</v>
      </c>
      <c r="AD550">
        <f t="shared" si="79"/>
        <v>0.19407166675563312</v>
      </c>
      <c r="AE550">
        <f t="shared" si="80"/>
        <v>0.84615949956938763</v>
      </c>
      <c r="AF550">
        <f t="shared" si="81"/>
        <v>3.8965537860807383E-5</v>
      </c>
      <c r="AG550">
        <f t="shared" si="82"/>
        <v>1.7647149913985073E-2</v>
      </c>
      <c r="AH550" t="str">
        <f t="shared" si="83"/>
        <v/>
      </c>
    </row>
    <row r="551" spans="16:34" x14ac:dyDescent="0.2">
      <c r="P551">
        <f t="shared" si="84"/>
        <v>548</v>
      </c>
      <c r="Q551">
        <f>Regression!C549</f>
        <v>43300</v>
      </c>
      <c r="R551">
        <f>Regression!D549</f>
        <v>12</v>
      </c>
      <c r="S551">
        <f>Regression!E549</f>
        <v>0</v>
      </c>
      <c r="T551">
        <f>Regression!F549</f>
        <v>3</v>
      </c>
      <c r="U551">
        <f>Regression!G549</f>
        <v>0</v>
      </c>
      <c r="V551">
        <f>Regression!H549</f>
        <v>0</v>
      </c>
      <c r="W551">
        <f>Regression!I549</f>
        <v>0</v>
      </c>
      <c r="X551">
        <f>Regression!B549</f>
        <v>1584.3019999999999</v>
      </c>
      <c r="Y551">
        <v>1088.8660990544086</v>
      </c>
      <c r="Z551">
        <f t="shared" si="76"/>
        <v>495.43590094559136</v>
      </c>
      <c r="AA551">
        <v>9.3181914174449709E-3</v>
      </c>
      <c r="AB551">
        <f t="shared" si="77"/>
        <v>0.88112261460824171</v>
      </c>
      <c r="AC551">
        <f t="shared" si="78"/>
        <v>316225.61188369058</v>
      </c>
      <c r="AD551">
        <f t="shared" si="79"/>
        <v>0.88516016050309287</v>
      </c>
      <c r="AE551">
        <f t="shared" si="80"/>
        <v>0.37628475678017137</v>
      </c>
      <c r="AF551">
        <f t="shared" si="81"/>
        <v>9.2139523015795062E-4</v>
      </c>
      <c r="AG551">
        <f t="shared" si="82"/>
        <v>8.5846101706173711E-2</v>
      </c>
      <c r="AH551" t="str">
        <f t="shared" si="83"/>
        <v/>
      </c>
    </row>
    <row r="552" spans="16:34" x14ac:dyDescent="0.2">
      <c r="P552">
        <f t="shared" si="84"/>
        <v>549</v>
      </c>
      <c r="Q552">
        <f>Regression!C550</f>
        <v>36700</v>
      </c>
      <c r="R552">
        <f>Regression!D550</f>
        <v>6</v>
      </c>
      <c r="S552">
        <f>Regression!E550</f>
        <v>0</v>
      </c>
      <c r="T552">
        <f>Regression!F550</f>
        <v>2</v>
      </c>
      <c r="U552">
        <f>Regression!G550</f>
        <v>0</v>
      </c>
      <c r="V552">
        <f>Regression!H550</f>
        <v>1</v>
      </c>
      <c r="W552">
        <f>Regression!I550</f>
        <v>0</v>
      </c>
      <c r="X552">
        <f>Regression!B550</f>
        <v>529.34699999999998</v>
      </c>
      <c r="Y552">
        <v>446.39281390301454</v>
      </c>
      <c r="Z552">
        <f t="shared" si="76"/>
        <v>82.954186096985438</v>
      </c>
      <c r="AA552">
        <v>5.2202075050088222E-3</v>
      </c>
      <c r="AB552">
        <f t="shared" si="77"/>
        <v>0.1475323229644222</v>
      </c>
      <c r="AC552">
        <f t="shared" si="78"/>
        <v>316468.64715119003</v>
      </c>
      <c r="AD552">
        <f t="shared" si="79"/>
        <v>0.14784596763612956</v>
      </c>
      <c r="AE552">
        <f t="shared" si="80"/>
        <v>0.88249437561871291</v>
      </c>
      <c r="AF552">
        <f t="shared" si="81"/>
        <v>1.4352191871119935E-5</v>
      </c>
      <c r="AG552">
        <f t="shared" si="82"/>
        <v>1.0710010338788765E-2</v>
      </c>
      <c r="AH552" t="str">
        <f t="shared" si="83"/>
        <v/>
      </c>
    </row>
    <row r="553" spans="16:34" x14ac:dyDescent="0.2">
      <c r="P553">
        <f t="shared" si="84"/>
        <v>550</v>
      </c>
      <c r="Q553">
        <f>Regression!C551</f>
        <v>28500</v>
      </c>
      <c r="R553">
        <f>Regression!D551</f>
        <v>24</v>
      </c>
      <c r="S553">
        <f>Regression!E551</f>
        <v>1</v>
      </c>
      <c r="T553">
        <f>Regression!F551</f>
        <v>3</v>
      </c>
      <c r="U553">
        <f>Regression!G551</f>
        <v>0</v>
      </c>
      <c r="V553">
        <f>Regression!H551</f>
        <v>0</v>
      </c>
      <c r="W553">
        <f>Regression!I551</f>
        <v>0</v>
      </c>
      <c r="X553">
        <f>Regression!B551</f>
        <v>621.16499999999996</v>
      </c>
      <c r="Y553">
        <v>1323.8347189121264</v>
      </c>
      <c r="Z553">
        <f t="shared" si="76"/>
        <v>-702.66971891212643</v>
      </c>
      <c r="AA553">
        <v>9.6141795207649195E-3</v>
      </c>
      <c r="AB553">
        <f t="shared" si="77"/>
        <v>-1.2496837204413347</v>
      </c>
      <c r="AC553">
        <f t="shared" si="78"/>
        <v>315972.56212835072</v>
      </c>
      <c r="AD553">
        <f t="shared" si="79"/>
        <v>-1.2561003756853673</v>
      </c>
      <c r="AE553">
        <f t="shared" si="80"/>
        <v>0.20937532032164674</v>
      </c>
      <c r="AF553">
        <f t="shared" si="81"/>
        <v>1.9134346629760858E-3</v>
      </c>
      <c r="AG553">
        <f t="shared" si="82"/>
        <v>-0.12375941624500052</v>
      </c>
      <c r="AH553" t="str">
        <f t="shared" si="83"/>
        <v/>
      </c>
    </row>
    <row r="554" spans="16:34" x14ac:dyDescent="0.2">
      <c r="P554">
        <f t="shared" si="84"/>
        <v>551</v>
      </c>
      <c r="Q554">
        <f>Regression!C552</f>
        <v>32100</v>
      </c>
      <c r="R554">
        <f>Regression!D552</f>
        <v>24</v>
      </c>
      <c r="S554">
        <f>Regression!E552</f>
        <v>1</v>
      </c>
      <c r="T554">
        <f>Regression!F552</f>
        <v>2</v>
      </c>
      <c r="U554">
        <f>Regression!G552</f>
        <v>0</v>
      </c>
      <c r="V554">
        <f>Regression!H552</f>
        <v>2</v>
      </c>
      <c r="W554">
        <f>Regression!I552</f>
        <v>0</v>
      </c>
      <c r="X554">
        <f>Regression!B552</f>
        <v>404.82299999999998</v>
      </c>
      <c r="Y554">
        <v>981.45621168262028</v>
      </c>
      <c r="Z554">
        <f t="shared" si="76"/>
        <v>-576.6332116826203</v>
      </c>
      <c r="AA554">
        <v>7.1817212982971208E-3</v>
      </c>
      <c r="AB554">
        <f t="shared" si="77"/>
        <v>-1.0255303706857042</v>
      </c>
      <c r="AC554">
        <f t="shared" si="78"/>
        <v>316137.67480893893</v>
      </c>
      <c r="AD554">
        <f t="shared" si="79"/>
        <v>-1.0292636678280815</v>
      </c>
      <c r="AE554">
        <f t="shared" si="80"/>
        <v>0.30360667847099632</v>
      </c>
      <c r="AF554">
        <f t="shared" si="81"/>
        <v>9.578468701537076E-4</v>
      </c>
      <c r="AG554">
        <f t="shared" si="82"/>
        <v>-8.7539897617327028E-2</v>
      </c>
      <c r="AH554" t="str">
        <f t="shared" si="83"/>
        <v/>
      </c>
    </row>
    <row r="555" spans="16:34" x14ac:dyDescent="0.2">
      <c r="P555">
        <f t="shared" si="84"/>
        <v>552</v>
      </c>
      <c r="Q555">
        <f>Regression!C553</f>
        <v>92900</v>
      </c>
      <c r="R555">
        <f>Regression!D553</f>
        <v>6</v>
      </c>
      <c r="S555">
        <f>Regression!E553</f>
        <v>0</v>
      </c>
      <c r="T555">
        <f>Regression!F553</f>
        <v>2</v>
      </c>
      <c r="U555">
        <f>Regression!G553</f>
        <v>1</v>
      </c>
      <c r="V555">
        <f>Regression!H553</f>
        <v>1</v>
      </c>
      <c r="W555">
        <f>Regression!I553</f>
        <v>1</v>
      </c>
      <c r="X555">
        <f>Regression!B553</f>
        <v>1704.6679999999999</v>
      </c>
      <c r="Y555">
        <v>1577.7405467169026</v>
      </c>
      <c r="Z555">
        <f t="shared" si="76"/>
        <v>126.92745328309729</v>
      </c>
      <c r="AA555">
        <v>8.6202363336236772E-3</v>
      </c>
      <c r="AB555">
        <f t="shared" si="77"/>
        <v>0.22573787908569476</v>
      </c>
      <c r="AC555">
        <f t="shared" si="78"/>
        <v>316459.2292348076</v>
      </c>
      <c r="AD555">
        <f t="shared" si="79"/>
        <v>0.2266087412718619</v>
      </c>
      <c r="AE555">
        <f t="shared" si="80"/>
        <v>0.82077468040660195</v>
      </c>
      <c r="AF555">
        <f t="shared" si="81"/>
        <v>5.5867336529164038E-5</v>
      </c>
      <c r="AG555">
        <f t="shared" si="82"/>
        <v>2.1130813644232159E-2</v>
      </c>
      <c r="AH555" t="str">
        <f t="shared" si="83"/>
        <v/>
      </c>
    </row>
    <row r="556" spans="16:34" x14ac:dyDescent="0.2">
      <c r="P556">
        <f t="shared" si="84"/>
        <v>553</v>
      </c>
      <c r="Q556">
        <f>Regression!C554</f>
        <v>40100</v>
      </c>
      <c r="R556">
        <f>Regression!D554</f>
        <v>12</v>
      </c>
      <c r="S556">
        <f>Regression!E554</f>
        <v>2</v>
      </c>
      <c r="T556">
        <f>Regression!F554</f>
        <v>3</v>
      </c>
      <c r="U556">
        <f>Regression!G554</f>
        <v>0</v>
      </c>
      <c r="V556">
        <f>Regression!H554</f>
        <v>0</v>
      </c>
      <c r="W556">
        <f>Regression!I554</f>
        <v>1</v>
      </c>
      <c r="X556">
        <f>Regression!B554</f>
        <v>1383.8789999999999</v>
      </c>
      <c r="Y556">
        <v>929.35161034907355</v>
      </c>
      <c r="Z556">
        <f t="shared" si="76"/>
        <v>454.52738965092635</v>
      </c>
      <c r="AA556">
        <v>9.0022749392091039E-3</v>
      </c>
      <c r="AB556">
        <f t="shared" si="77"/>
        <v>0.80836766414363159</v>
      </c>
      <c r="AC556">
        <f t="shared" si="78"/>
        <v>316265.26232656062</v>
      </c>
      <c r="AD556">
        <f t="shared" si="79"/>
        <v>0.81189147932537087</v>
      </c>
      <c r="AE556">
        <f t="shared" si="80"/>
        <v>0.41704867628462183</v>
      </c>
      <c r="AF556">
        <f t="shared" si="81"/>
        <v>7.4874655324935009E-4</v>
      </c>
      <c r="AG556">
        <f t="shared" si="82"/>
        <v>7.7381615297438353E-2</v>
      </c>
      <c r="AH556" t="str">
        <f t="shared" si="83"/>
        <v/>
      </c>
    </row>
    <row r="557" spans="16:34" x14ac:dyDescent="0.2">
      <c r="P557">
        <f t="shared" si="84"/>
        <v>554</v>
      </c>
      <c r="Q557">
        <f>Regression!C555</f>
        <v>21400</v>
      </c>
      <c r="R557">
        <f>Regression!D555</f>
        <v>18</v>
      </c>
      <c r="S557">
        <f>Regression!E555</f>
        <v>1</v>
      </c>
      <c r="T557">
        <f>Regression!F555</f>
        <v>3</v>
      </c>
      <c r="U557">
        <f>Regression!G555</f>
        <v>0</v>
      </c>
      <c r="V557">
        <f>Regression!H555</f>
        <v>0</v>
      </c>
      <c r="W557">
        <f>Regression!I555</f>
        <v>0</v>
      </c>
      <c r="X557">
        <f>Regression!B555</f>
        <v>497.73599999999999</v>
      </c>
      <c r="Y557">
        <v>879.66448106370581</v>
      </c>
      <c r="Z557">
        <f t="shared" si="76"/>
        <v>-381.92848106370582</v>
      </c>
      <c r="AA557">
        <v>7.9729479591224908E-3</v>
      </c>
      <c r="AB557">
        <f t="shared" si="77"/>
        <v>-0.67925199039050665</v>
      </c>
      <c r="AC557">
        <f t="shared" si="78"/>
        <v>316327.25036731834</v>
      </c>
      <c r="AD557">
        <f t="shared" si="79"/>
        <v>-0.68179213164938479</v>
      </c>
      <c r="AE557">
        <f t="shared" si="80"/>
        <v>0.49552954439350649</v>
      </c>
      <c r="AF557">
        <f t="shared" si="81"/>
        <v>4.6724401935682247E-4</v>
      </c>
      <c r="AG557">
        <f t="shared" si="82"/>
        <v>-6.1122300529561427E-2</v>
      </c>
      <c r="AH557" t="str">
        <f t="shared" si="83"/>
        <v/>
      </c>
    </row>
    <row r="558" spans="16:34" x14ac:dyDescent="0.2">
      <c r="P558">
        <f t="shared" si="84"/>
        <v>555</v>
      </c>
      <c r="Q558">
        <f>Regression!C556</f>
        <v>72200</v>
      </c>
      <c r="R558">
        <f>Regression!D556</f>
        <v>24</v>
      </c>
      <c r="S558">
        <f>Regression!E556</f>
        <v>3</v>
      </c>
      <c r="T558">
        <f>Regression!F556</f>
        <v>2</v>
      </c>
      <c r="U558">
        <f>Regression!G556</f>
        <v>1</v>
      </c>
      <c r="V558">
        <f>Regression!H556</f>
        <v>0</v>
      </c>
      <c r="W558">
        <f>Regression!I556</f>
        <v>1</v>
      </c>
      <c r="X558">
        <f>Regression!B556</f>
        <v>2491.6799999999998</v>
      </c>
      <c r="Y558">
        <v>2124.0140832231928</v>
      </c>
      <c r="Z558">
        <f t="shared" si="76"/>
        <v>367.66591677680708</v>
      </c>
      <c r="AA558">
        <v>5.8850831707899388E-3</v>
      </c>
      <c r="AB558">
        <f t="shared" si="77"/>
        <v>0.65388631157816224</v>
      </c>
      <c r="AC558">
        <f t="shared" si="78"/>
        <v>316338.41409049055</v>
      </c>
      <c r="AD558">
        <f t="shared" si="79"/>
        <v>0.65563044169837226</v>
      </c>
      <c r="AE558">
        <f t="shared" si="80"/>
        <v>0.51221395291757355</v>
      </c>
      <c r="AF558">
        <f t="shared" si="81"/>
        <v>3.1826869897682512E-4</v>
      </c>
      <c r="AG558">
        <f t="shared" si="82"/>
        <v>5.0444882800392832E-2</v>
      </c>
      <c r="AH558" t="str">
        <f t="shared" si="83"/>
        <v/>
      </c>
    </row>
    <row r="559" spans="16:34" x14ac:dyDescent="0.2">
      <c r="P559">
        <f t="shared" si="84"/>
        <v>556</v>
      </c>
      <c r="Q559">
        <f>Regression!C557</f>
        <v>67900</v>
      </c>
      <c r="R559">
        <f>Regression!D557</f>
        <v>24</v>
      </c>
      <c r="S559">
        <f>Regression!E557</f>
        <v>3</v>
      </c>
      <c r="T559">
        <f>Regression!F557</f>
        <v>3</v>
      </c>
      <c r="U559">
        <f>Regression!G557</f>
        <v>0</v>
      </c>
      <c r="V559">
        <f>Regression!H557</f>
        <v>0</v>
      </c>
      <c r="W559">
        <f>Regression!I557</f>
        <v>1</v>
      </c>
      <c r="X559">
        <f>Regression!B557</f>
        <v>2924.53</v>
      </c>
      <c r="Y559">
        <v>2076.3702269117703</v>
      </c>
      <c r="Z559">
        <f t="shared" si="76"/>
        <v>848.15977308822994</v>
      </c>
      <c r="AA559">
        <v>7.6285474333861649E-3</v>
      </c>
      <c r="AB559">
        <f t="shared" si="77"/>
        <v>1.508434805476695</v>
      </c>
      <c r="AC559">
        <f t="shared" si="78"/>
        <v>315744.13911401905</v>
      </c>
      <c r="AD559">
        <f t="shared" si="79"/>
        <v>1.5152102184651743</v>
      </c>
      <c r="AE559">
        <f t="shared" si="80"/>
        <v>0.1300377328004024</v>
      </c>
      <c r="AF559">
        <f t="shared" si="81"/>
        <v>2.2032127107494124E-3</v>
      </c>
      <c r="AG559">
        <f t="shared" si="82"/>
        <v>0.13284850906403919</v>
      </c>
      <c r="AH559" t="str">
        <f t="shared" si="83"/>
        <v/>
      </c>
    </row>
    <row r="560" spans="16:34" x14ac:dyDescent="0.2">
      <c r="P560">
        <f t="shared" si="84"/>
        <v>557</v>
      </c>
      <c r="Q560">
        <f>Regression!C558</f>
        <v>21100</v>
      </c>
      <c r="R560">
        <f>Regression!D558</f>
        <v>6</v>
      </c>
      <c r="S560">
        <f>Regression!E558</f>
        <v>1</v>
      </c>
      <c r="T560">
        <f>Regression!F558</f>
        <v>1</v>
      </c>
      <c r="U560">
        <f>Regression!G558</f>
        <v>0</v>
      </c>
      <c r="V560">
        <f>Regression!H558</f>
        <v>1</v>
      </c>
      <c r="W560">
        <f>Regression!I558</f>
        <v>0</v>
      </c>
      <c r="X560">
        <f>Regression!B558</f>
        <v>470.03899999999999</v>
      </c>
      <c r="Y560">
        <v>81.347360060212566</v>
      </c>
      <c r="Z560">
        <f t="shared" si="76"/>
        <v>388.69163993978742</v>
      </c>
      <c r="AA560">
        <v>5.5723084866252746E-3</v>
      </c>
      <c r="AB560">
        <f t="shared" si="77"/>
        <v>0.69128013009643074</v>
      </c>
      <c r="AC560">
        <f t="shared" si="78"/>
        <v>316322.31993464468</v>
      </c>
      <c r="AD560">
        <f t="shared" si="79"/>
        <v>0.69303261977454789</v>
      </c>
      <c r="AE560">
        <f t="shared" si="80"/>
        <v>0.48845129666260845</v>
      </c>
      <c r="AF560">
        <f t="shared" si="81"/>
        <v>3.3659440527311884E-4</v>
      </c>
      <c r="AG560">
        <f t="shared" si="82"/>
        <v>5.1878169935819354E-2</v>
      </c>
      <c r="AH560" t="str">
        <f t="shared" si="83"/>
        <v/>
      </c>
    </row>
    <row r="561" spans="16:34" x14ac:dyDescent="0.2">
      <c r="P561">
        <f t="shared" si="84"/>
        <v>558</v>
      </c>
      <c r="Q561">
        <f>Regression!C559</f>
        <v>93000</v>
      </c>
      <c r="R561">
        <f>Regression!D559</f>
        <v>6</v>
      </c>
      <c r="S561">
        <f>Regression!E559</f>
        <v>3</v>
      </c>
      <c r="T561">
        <f>Regression!F559</f>
        <v>2</v>
      </c>
      <c r="U561">
        <f>Regression!G559</f>
        <v>1</v>
      </c>
      <c r="V561">
        <f>Regression!H559</f>
        <v>3</v>
      </c>
      <c r="W561">
        <f>Regression!I559</f>
        <v>1</v>
      </c>
      <c r="X561">
        <f>Regression!B559</f>
        <v>1045.96</v>
      </c>
      <c r="Y561">
        <v>1061.5126681124966</v>
      </c>
      <c r="Z561">
        <f t="shared" si="76"/>
        <v>-15.552668112496576</v>
      </c>
      <c r="AA561">
        <v>1.2417850612389798E-2</v>
      </c>
      <c r="AB561">
        <f t="shared" si="77"/>
        <v>-2.7660102074278544E-2</v>
      </c>
      <c r="AC561">
        <f t="shared" si="78"/>
        <v>316475.38033067086</v>
      </c>
      <c r="AD561">
        <f t="shared" si="79"/>
        <v>-2.7819436157173104E-2</v>
      </c>
      <c r="AE561">
        <f t="shared" si="80"/>
        <v>0.97781175953260435</v>
      </c>
      <c r="AF561">
        <f t="shared" si="81"/>
        <v>1.2176361633626851E-6</v>
      </c>
      <c r="AG561">
        <f t="shared" si="82"/>
        <v>-3.1194995207650933E-3</v>
      </c>
      <c r="AH561" t="str">
        <f t="shared" si="83"/>
        <v/>
      </c>
    </row>
    <row r="562" spans="16:34" x14ac:dyDescent="0.2">
      <c r="P562">
        <f t="shared" si="84"/>
        <v>559</v>
      </c>
      <c r="Q562">
        <f>Regression!C560</f>
        <v>40900</v>
      </c>
      <c r="R562">
        <f>Regression!D560</f>
        <v>18</v>
      </c>
      <c r="S562">
        <f>Regression!E560</f>
        <v>1</v>
      </c>
      <c r="T562">
        <f>Regression!F560</f>
        <v>1</v>
      </c>
      <c r="U562">
        <f>Regression!G560</f>
        <v>0</v>
      </c>
      <c r="V562">
        <f>Regression!H560</f>
        <v>2</v>
      </c>
      <c r="W562">
        <f>Regression!I560</f>
        <v>1</v>
      </c>
      <c r="X562">
        <f>Regression!B560</f>
        <v>575.60199999999998</v>
      </c>
      <c r="Y562">
        <v>853.11824604121557</v>
      </c>
      <c r="Z562">
        <f t="shared" si="76"/>
        <v>-277.5162460412156</v>
      </c>
      <c r="AA562">
        <v>7.7108521708127466E-3</v>
      </c>
      <c r="AB562">
        <f t="shared" si="77"/>
        <v>-0.49355696638333396</v>
      </c>
      <c r="AC562">
        <f t="shared" si="78"/>
        <v>316397.30887971126</v>
      </c>
      <c r="AD562">
        <f t="shared" si="79"/>
        <v>-0.49528240611908264</v>
      </c>
      <c r="AE562">
        <f t="shared" si="80"/>
        <v>0.6205104771575598</v>
      </c>
      <c r="AF562">
        <f t="shared" si="81"/>
        <v>2.3845722139660599E-4</v>
      </c>
      <c r="AG562">
        <f t="shared" si="82"/>
        <v>-4.3660124372919183E-2</v>
      </c>
      <c r="AH562" t="str">
        <f t="shared" si="83"/>
        <v/>
      </c>
    </row>
    <row r="563" spans="16:34" x14ac:dyDescent="0.2">
      <c r="P563">
        <f t="shared" si="84"/>
        <v>560</v>
      </c>
      <c r="Q563">
        <f>Regression!C561</f>
        <v>61300</v>
      </c>
      <c r="R563">
        <f>Regression!D561</f>
        <v>24</v>
      </c>
      <c r="S563">
        <f>Regression!E561</f>
        <v>3</v>
      </c>
      <c r="T563">
        <f>Regression!F561</f>
        <v>2</v>
      </c>
      <c r="U563">
        <f>Regression!G561</f>
        <v>1</v>
      </c>
      <c r="V563">
        <f>Regression!H561</f>
        <v>2</v>
      </c>
      <c r="W563">
        <f>Regression!I561</f>
        <v>0</v>
      </c>
      <c r="X563">
        <f>Regression!B561</f>
        <v>1241.394</v>
      </c>
      <c r="Y563">
        <v>1495.7767778567872</v>
      </c>
      <c r="Z563">
        <f t="shared" si="76"/>
        <v>-254.38277785678724</v>
      </c>
      <c r="AA563">
        <v>1.0220680702549827E-2</v>
      </c>
      <c r="AB563">
        <f t="shared" si="77"/>
        <v>-0.45241456646294831</v>
      </c>
      <c r="AC563">
        <f t="shared" si="78"/>
        <v>316409.65491523454</v>
      </c>
      <c r="AD563">
        <f t="shared" si="79"/>
        <v>-0.4545625516985885</v>
      </c>
      <c r="AE563">
        <f t="shared" si="80"/>
        <v>0.64952343036347071</v>
      </c>
      <c r="AF563">
        <f t="shared" si="81"/>
        <v>2.6692315064772251E-4</v>
      </c>
      <c r="AG563">
        <f t="shared" si="82"/>
        <v>-4.6191745863339358E-2</v>
      </c>
      <c r="AH563" t="str">
        <f t="shared" si="83"/>
        <v/>
      </c>
    </row>
    <row r="564" spans="16:34" x14ac:dyDescent="0.2">
      <c r="P564">
        <f t="shared" si="84"/>
        <v>561</v>
      </c>
      <c r="Q564">
        <f>Regression!C562</f>
        <v>110700</v>
      </c>
      <c r="R564">
        <f>Regression!D562</f>
        <v>12</v>
      </c>
      <c r="S564">
        <f>Regression!E562</f>
        <v>3</v>
      </c>
      <c r="T564">
        <f>Regression!F562</f>
        <v>3</v>
      </c>
      <c r="U564">
        <f>Regression!G562</f>
        <v>0</v>
      </c>
      <c r="V564">
        <f>Regression!H562</f>
        <v>0</v>
      </c>
      <c r="W564">
        <f>Regression!I562</f>
        <v>1</v>
      </c>
      <c r="X564">
        <f>Regression!B562</f>
        <v>2457.674</v>
      </c>
      <c r="Y564">
        <v>2408.3783383553941</v>
      </c>
      <c r="Z564">
        <f t="shared" si="76"/>
        <v>49.295661644605843</v>
      </c>
      <c r="AA564">
        <v>9.1097277241994467E-3</v>
      </c>
      <c r="AB564">
        <f t="shared" si="77"/>
        <v>8.7671325784500223E-2</v>
      </c>
      <c r="AC564">
        <f t="shared" si="78"/>
        <v>316473.1528069285</v>
      </c>
      <c r="AD564">
        <f t="shared" si="79"/>
        <v>8.802934710557471E-2</v>
      </c>
      <c r="AE564">
        <f t="shared" si="80"/>
        <v>0.92987111791511046</v>
      </c>
      <c r="AF564">
        <f t="shared" si="81"/>
        <v>8.914139540590452E-6</v>
      </c>
      <c r="AG564">
        <f t="shared" si="82"/>
        <v>8.4404848898854811E-3</v>
      </c>
      <c r="AH564" t="str">
        <f t="shared" si="83"/>
        <v/>
      </c>
    </row>
    <row r="565" spans="16:34" x14ac:dyDescent="0.2">
      <c r="P565">
        <f t="shared" si="84"/>
        <v>562</v>
      </c>
      <c r="Q565">
        <f>Regression!C563</f>
        <v>81800</v>
      </c>
      <c r="R565">
        <f>Regression!D563</f>
        <v>18</v>
      </c>
      <c r="S565">
        <f>Regression!E563</f>
        <v>3</v>
      </c>
      <c r="T565">
        <f>Regression!F563</f>
        <v>2</v>
      </c>
      <c r="U565">
        <f>Regression!G563</f>
        <v>1</v>
      </c>
      <c r="V565">
        <f>Regression!H563</f>
        <v>1</v>
      </c>
      <c r="W565">
        <f>Regression!I563</f>
        <v>1</v>
      </c>
      <c r="X565">
        <f>Regression!B563</f>
        <v>1837.867</v>
      </c>
      <c r="Y565">
        <v>1826.939276415088</v>
      </c>
      <c r="Z565">
        <f t="shared" si="76"/>
        <v>10.927723584911973</v>
      </c>
      <c r="AA565">
        <v>4.2680231742216477E-3</v>
      </c>
      <c r="AB565">
        <f t="shared" si="77"/>
        <v>1.9434732845311515E-2</v>
      </c>
      <c r="AC565">
        <f t="shared" si="78"/>
        <v>316475.50646584516</v>
      </c>
      <c r="AD565">
        <f t="shared" si="79"/>
        <v>1.9466524566182874E-2</v>
      </c>
      <c r="AE565">
        <f t="shared" si="80"/>
        <v>0.98447285607849011</v>
      </c>
      <c r="AF565">
        <f t="shared" si="81"/>
        <v>2.0323992387578415E-7</v>
      </c>
      <c r="AG565">
        <f t="shared" si="82"/>
        <v>1.2744728245301696E-3</v>
      </c>
      <c r="AH565" t="str">
        <f t="shared" si="83"/>
        <v/>
      </c>
    </row>
    <row r="566" spans="16:34" x14ac:dyDescent="0.2">
      <c r="P566">
        <f t="shared" si="84"/>
        <v>563</v>
      </c>
      <c r="Q566">
        <f>Regression!C564</f>
        <v>19100</v>
      </c>
      <c r="R566">
        <f>Regression!D564</f>
        <v>6</v>
      </c>
      <c r="S566">
        <f>Regression!E564</f>
        <v>0</v>
      </c>
      <c r="T566">
        <f>Regression!F564</f>
        <v>1</v>
      </c>
      <c r="U566">
        <f>Regression!G564</f>
        <v>1</v>
      </c>
      <c r="V566">
        <f>Regression!H564</f>
        <v>0</v>
      </c>
      <c r="W566">
        <f>Regression!I564</f>
        <v>0</v>
      </c>
      <c r="X566">
        <f>Regression!B564</f>
        <v>175.999</v>
      </c>
      <c r="Y566">
        <v>235.61119262797496</v>
      </c>
      <c r="Z566">
        <f t="shared" si="76"/>
        <v>-59.612192627974963</v>
      </c>
      <c r="AA566">
        <v>7.9230456271681873E-3</v>
      </c>
      <c r="AB566">
        <f t="shared" si="77"/>
        <v>-0.10601906509124741</v>
      </c>
      <c r="AC566">
        <f t="shared" si="78"/>
        <v>316472.01295745332</v>
      </c>
      <c r="AD566">
        <f t="shared" si="79"/>
        <v>-0.10638851839906913</v>
      </c>
      <c r="AE566">
        <f t="shared" si="80"/>
        <v>0.91529561225318412</v>
      </c>
      <c r="AF566">
        <f t="shared" si="81"/>
        <v>1.1310437072645007E-5</v>
      </c>
      <c r="AG566">
        <f t="shared" si="82"/>
        <v>-9.5075399434936432E-3</v>
      </c>
      <c r="AH566" t="str">
        <f t="shared" si="83"/>
        <v/>
      </c>
    </row>
    <row r="567" spans="16:34" x14ac:dyDescent="0.2">
      <c r="P567">
        <f t="shared" si="84"/>
        <v>564</v>
      </c>
      <c r="Q567">
        <f>Regression!C565</f>
        <v>73600</v>
      </c>
      <c r="R567">
        <f>Regression!D565</f>
        <v>6</v>
      </c>
      <c r="S567">
        <f>Regression!E565</f>
        <v>2</v>
      </c>
      <c r="T567">
        <f>Regression!F565</f>
        <v>1</v>
      </c>
      <c r="U567">
        <f>Regression!G565</f>
        <v>0</v>
      </c>
      <c r="V567">
        <f>Regression!H565</f>
        <v>1</v>
      </c>
      <c r="W567">
        <f>Regression!I565</f>
        <v>1</v>
      </c>
      <c r="X567">
        <f>Regression!B565</f>
        <v>646.81299999999999</v>
      </c>
      <c r="Y567">
        <v>1146.841696959797</v>
      </c>
      <c r="Z567">
        <f t="shared" si="76"/>
        <v>-500.028696959797</v>
      </c>
      <c r="AA567">
        <v>9.5315185111632447E-3</v>
      </c>
      <c r="AB567">
        <f t="shared" si="77"/>
        <v>-0.88929080836383234</v>
      </c>
      <c r="AC567">
        <f t="shared" si="78"/>
        <v>316220.9001514035</v>
      </c>
      <c r="AD567">
        <f t="shared" si="79"/>
        <v>-0.89346864086926647</v>
      </c>
      <c r="AE567">
        <f t="shared" si="80"/>
        <v>0.37182295894420037</v>
      </c>
      <c r="AF567">
        <f t="shared" si="81"/>
        <v>9.6045803821252502E-4</v>
      </c>
      <c r="AG567">
        <f t="shared" si="82"/>
        <v>-8.7647600682889085E-2</v>
      </c>
      <c r="AH567" t="str">
        <f t="shared" si="83"/>
        <v/>
      </c>
    </row>
    <row r="568" spans="16:34" x14ac:dyDescent="0.2">
      <c r="P568">
        <f t="shared" si="84"/>
        <v>565</v>
      </c>
      <c r="Q568">
        <f>Regression!C566</f>
        <v>62500</v>
      </c>
      <c r="R568">
        <f>Regression!D566</f>
        <v>6</v>
      </c>
      <c r="S568">
        <f>Regression!E566</f>
        <v>0</v>
      </c>
      <c r="T568">
        <f>Regression!F566</f>
        <v>2</v>
      </c>
      <c r="U568">
        <f>Regression!G566</f>
        <v>0</v>
      </c>
      <c r="V568">
        <f>Regression!H566</f>
        <v>3</v>
      </c>
      <c r="W568">
        <f>Regression!I566</f>
        <v>0</v>
      </c>
      <c r="X568">
        <f>Regression!B566</f>
        <v>921.45799999999997</v>
      </c>
      <c r="Y568">
        <v>577.87053103158314</v>
      </c>
      <c r="Z568">
        <f t="shared" si="76"/>
        <v>343.58746896841683</v>
      </c>
      <c r="AA568">
        <v>1.0227781052194879E-2</v>
      </c>
      <c r="AB568">
        <f t="shared" si="77"/>
        <v>0.61106328472818261</v>
      </c>
      <c r="AC568">
        <f t="shared" si="78"/>
        <v>316355.27204386116</v>
      </c>
      <c r="AD568">
        <f t="shared" si="79"/>
        <v>0.61401947806152135</v>
      </c>
      <c r="AE568">
        <f t="shared" si="80"/>
        <v>0.53934323765989189</v>
      </c>
      <c r="AF568">
        <f t="shared" si="81"/>
        <v>4.8729650476126368E-4</v>
      </c>
      <c r="AG568">
        <f t="shared" si="82"/>
        <v>6.2417336088737063E-2</v>
      </c>
      <c r="AH568" t="str">
        <f t="shared" si="83"/>
        <v/>
      </c>
    </row>
    <row r="569" spans="16:34" x14ac:dyDescent="0.2">
      <c r="P569">
        <f t="shared" si="84"/>
        <v>566</v>
      </c>
      <c r="Q569">
        <f>Regression!C567</f>
        <v>48600</v>
      </c>
      <c r="R569">
        <f>Regression!D567</f>
        <v>24</v>
      </c>
      <c r="S569">
        <f>Regression!E567</f>
        <v>2</v>
      </c>
      <c r="T569">
        <f>Regression!F567</f>
        <v>2</v>
      </c>
      <c r="U569">
        <f>Regression!G567</f>
        <v>0</v>
      </c>
      <c r="V569">
        <f>Regression!H567</f>
        <v>0</v>
      </c>
      <c r="W569">
        <f>Regression!I567</f>
        <v>1</v>
      </c>
      <c r="X569">
        <f>Regression!B567</f>
        <v>1583.0640000000001</v>
      </c>
      <c r="Y569">
        <v>1697.0946632285004</v>
      </c>
      <c r="Z569">
        <f t="shared" si="76"/>
        <v>-114.03066322850032</v>
      </c>
      <c r="AA569">
        <v>7.0986721774463383E-3</v>
      </c>
      <c r="AB569">
        <f t="shared" si="77"/>
        <v>-0.20280120180560396</v>
      </c>
      <c r="AC569">
        <f t="shared" si="78"/>
        <v>316462.4125919186</v>
      </c>
      <c r="AD569">
        <f t="shared" si="79"/>
        <v>-0.20342650477338281</v>
      </c>
      <c r="AE569">
        <f t="shared" si="80"/>
        <v>0.83884340501554955</v>
      </c>
      <c r="AF569">
        <f t="shared" si="81"/>
        <v>3.7018259814593068E-5</v>
      </c>
      <c r="AG569">
        <f t="shared" si="82"/>
        <v>-1.7200578426737917E-2</v>
      </c>
      <c r="AH569" t="str">
        <f t="shared" si="83"/>
        <v/>
      </c>
    </row>
    <row r="570" spans="16:34" x14ac:dyDescent="0.2">
      <c r="P570">
        <f t="shared" si="84"/>
        <v>567</v>
      </c>
      <c r="Q570">
        <f>Regression!C568</f>
        <v>69800</v>
      </c>
      <c r="R570">
        <f>Regression!D568</f>
        <v>24</v>
      </c>
      <c r="S570">
        <f>Regression!E568</f>
        <v>3</v>
      </c>
      <c r="T570">
        <f>Regression!F568</f>
        <v>3</v>
      </c>
      <c r="U570">
        <f>Regression!G568</f>
        <v>1</v>
      </c>
      <c r="V570">
        <f>Regression!H568</f>
        <v>0</v>
      </c>
      <c r="W570">
        <f>Regression!I568</f>
        <v>1</v>
      </c>
      <c r="X570">
        <f>Regression!B568</f>
        <v>2763.596</v>
      </c>
      <c r="Y570">
        <v>2071.1935489206462</v>
      </c>
      <c r="Z570">
        <f t="shared" si="76"/>
        <v>692.4024510793538</v>
      </c>
      <c r="AA570">
        <v>7.6375394635321576E-3</v>
      </c>
      <c r="AB570">
        <f t="shared" si="77"/>
        <v>1.231423594640138</v>
      </c>
      <c r="AC570">
        <f t="shared" si="78"/>
        <v>315988.1290631374</v>
      </c>
      <c r="AD570">
        <f t="shared" si="79"/>
        <v>1.2364827137306376</v>
      </c>
      <c r="AE570">
        <f t="shared" si="80"/>
        <v>0.21657185493054149</v>
      </c>
      <c r="AF570">
        <f t="shared" si="81"/>
        <v>1.4700691607436988E-3</v>
      </c>
      <c r="AG570">
        <f t="shared" si="82"/>
        <v>0.10847499011601901</v>
      </c>
      <c r="AH570" t="str">
        <f t="shared" si="83"/>
        <v/>
      </c>
    </row>
    <row r="571" spans="16:34" x14ac:dyDescent="0.2">
      <c r="P571">
        <f t="shared" si="84"/>
        <v>568</v>
      </c>
      <c r="Q571">
        <f>Regression!C569</f>
        <v>90300</v>
      </c>
      <c r="R571">
        <f>Regression!D569</f>
        <v>24</v>
      </c>
      <c r="S571">
        <f>Regression!E569</f>
        <v>3</v>
      </c>
      <c r="T571">
        <f>Regression!F569</f>
        <v>2</v>
      </c>
      <c r="U571">
        <f>Regression!G569</f>
        <v>1</v>
      </c>
      <c r="V571">
        <f>Regression!H569</f>
        <v>0</v>
      </c>
      <c r="W571">
        <f>Regression!I569</f>
        <v>1</v>
      </c>
      <c r="X571">
        <f>Regression!B569</f>
        <v>1944.145</v>
      </c>
      <c r="Y571">
        <v>2511.52828370113</v>
      </c>
      <c r="Z571">
        <f t="shared" si="76"/>
        <v>-567.38328370113004</v>
      </c>
      <c r="AA571">
        <v>5.6394637977866388E-3</v>
      </c>
      <c r="AB571">
        <f t="shared" si="77"/>
        <v>-1.0090795629981044</v>
      </c>
      <c r="AC571">
        <f t="shared" si="78"/>
        <v>316148.93770945922</v>
      </c>
      <c r="AD571">
        <f t="shared" si="79"/>
        <v>-1.0119492504426615</v>
      </c>
      <c r="AE571">
        <f t="shared" si="80"/>
        <v>0.31180907555597298</v>
      </c>
      <c r="AF571">
        <f t="shared" si="81"/>
        <v>7.2595698326315139E-4</v>
      </c>
      <c r="AG571">
        <f t="shared" si="82"/>
        <v>-7.620890115737057E-2</v>
      </c>
      <c r="AH571" t="str">
        <f t="shared" si="83"/>
        <v/>
      </c>
    </row>
    <row r="572" spans="16:34" x14ac:dyDescent="0.2">
      <c r="P572">
        <f t="shared" si="84"/>
        <v>569</v>
      </c>
      <c r="Q572">
        <f>Regression!C570</f>
        <v>74500</v>
      </c>
      <c r="R572">
        <f>Regression!D570</f>
        <v>12</v>
      </c>
      <c r="S572">
        <f>Regression!E570</f>
        <v>2</v>
      </c>
      <c r="T572">
        <f>Regression!F570</f>
        <v>2</v>
      </c>
      <c r="U572">
        <f>Regression!G570</f>
        <v>1</v>
      </c>
      <c r="V572">
        <f>Regression!H570</f>
        <v>2</v>
      </c>
      <c r="W572">
        <f>Regression!I570</f>
        <v>1</v>
      </c>
      <c r="X572">
        <f>Regression!B570</f>
        <v>823.58199999999999</v>
      </c>
      <c r="Y572">
        <v>1200.534568432995</v>
      </c>
      <c r="Z572">
        <f t="shared" si="76"/>
        <v>-376.95256843299501</v>
      </c>
      <c r="AA572">
        <v>4.9724759786140384E-3</v>
      </c>
      <c r="AB572">
        <f t="shared" si="77"/>
        <v>-0.67040243156994883</v>
      </c>
      <c r="AC572">
        <f t="shared" si="78"/>
        <v>316331.52725499024</v>
      </c>
      <c r="AD572">
        <f t="shared" si="79"/>
        <v>-0.67188960283386745</v>
      </c>
      <c r="AE572">
        <f t="shared" si="80"/>
        <v>0.50181042267590192</v>
      </c>
      <c r="AF572">
        <f t="shared" si="81"/>
        <v>2.8215235538845996E-4</v>
      </c>
      <c r="AG572">
        <f t="shared" si="82"/>
        <v>-4.7497059146537755E-2</v>
      </c>
      <c r="AH572" t="str">
        <f t="shared" si="83"/>
        <v/>
      </c>
    </row>
    <row r="573" spans="16:34" x14ac:dyDescent="0.2">
      <c r="P573">
        <f t="shared" si="84"/>
        <v>570</v>
      </c>
      <c r="Q573">
        <f>Regression!C571</f>
        <v>32000</v>
      </c>
      <c r="R573">
        <f>Regression!D571</f>
        <v>24</v>
      </c>
      <c r="S573">
        <f>Regression!E571</f>
        <v>0</v>
      </c>
      <c r="T573">
        <f>Regression!F571</f>
        <v>1</v>
      </c>
      <c r="U573">
        <f>Regression!G571</f>
        <v>0</v>
      </c>
      <c r="V573">
        <f>Regression!H571</f>
        <v>1</v>
      </c>
      <c r="W573">
        <f>Regression!I571</f>
        <v>0</v>
      </c>
      <c r="X573">
        <f>Regression!B571</f>
        <v>1319.7</v>
      </c>
      <c r="Y573">
        <v>1223.69073061417</v>
      </c>
      <c r="Z573">
        <f t="shared" si="76"/>
        <v>96.009269385830066</v>
      </c>
      <c r="AA573">
        <v>8.5138047924419834E-3</v>
      </c>
      <c r="AB573">
        <f t="shared" si="77"/>
        <v>0.17075052152338857</v>
      </c>
      <c r="AC573">
        <f t="shared" si="78"/>
        <v>316466.24611763237</v>
      </c>
      <c r="AD573">
        <f t="shared" si="79"/>
        <v>0.17139815044729878</v>
      </c>
      <c r="AE573">
        <f t="shared" si="80"/>
        <v>0.86394566436608444</v>
      </c>
      <c r="AF573">
        <f t="shared" si="81"/>
        <v>3.156344769857281E-5</v>
      </c>
      <c r="AG573">
        <f t="shared" si="82"/>
        <v>1.5882711213002214E-2</v>
      </c>
      <c r="AH573" t="str">
        <f t="shared" si="83"/>
        <v/>
      </c>
    </row>
    <row r="574" spans="16:34" x14ac:dyDescent="0.2">
      <c r="P574">
        <f t="shared" si="84"/>
        <v>571</v>
      </c>
      <c r="Q574">
        <f>Regression!C572</f>
        <v>68200</v>
      </c>
      <c r="R574">
        <f>Regression!D572</f>
        <v>6</v>
      </c>
      <c r="S574">
        <f>Regression!E572</f>
        <v>0</v>
      </c>
      <c r="T574">
        <f>Regression!F572</f>
        <v>2</v>
      </c>
      <c r="U574">
        <f>Regression!G572</f>
        <v>0</v>
      </c>
      <c r="V574">
        <f>Regression!H572</f>
        <v>1</v>
      </c>
      <c r="W574">
        <f>Regression!I572</f>
        <v>1</v>
      </c>
      <c r="X574">
        <f>Regression!B572</f>
        <v>817.74800000000005</v>
      </c>
      <c r="Y574">
        <v>1094.7777898518409</v>
      </c>
      <c r="Z574">
        <f t="shared" si="76"/>
        <v>-277.02978985184086</v>
      </c>
      <c r="AA574">
        <v>7.1804917730005201E-3</v>
      </c>
      <c r="AB574">
        <f t="shared" si="77"/>
        <v>-0.49269181400205486</v>
      </c>
      <c r="AC574">
        <f t="shared" si="78"/>
        <v>316397.62489822647</v>
      </c>
      <c r="AD574">
        <f t="shared" si="79"/>
        <v>-0.49428190764278085</v>
      </c>
      <c r="AE574">
        <f t="shared" si="80"/>
        <v>0.62121653507073948</v>
      </c>
      <c r="AF574">
        <f t="shared" si="81"/>
        <v>2.2104174011005861E-4</v>
      </c>
      <c r="AG574">
        <f t="shared" si="82"/>
        <v>-4.2035542581433188E-2</v>
      </c>
      <c r="AH574" t="str">
        <f t="shared" si="83"/>
        <v/>
      </c>
    </row>
    <row r="575" spans="16:34" x14ac:dyDescent="0.2">
      <c r="P575">
        <f t="shared" si="84"/>
        <v>572</v>
      </c>
      <c r="Q575">
        <f>Regression!C573</f>
        <v>21600</v>
      </c>
      <c r="R575">
        <f>Regression!D573</f>
        <v>12</v>
      </c>
      <c r="S575">
        <f>Regression!E573</f>
        <v>0</v>
      </c>
      <c r="T575">
        <f>Regression!F573</f>
        <v>1</v>
      </c>
      <c r="U575">
        <f>Regression!G573</f>
        <v>0</v>
      </c>
      <c r="V575">
        <f>Regression!H573</f>
        <v>2</v>
      </c>
      <c r="W575">
        <f>Regression!I573</f>
        <v>0</v>
      </c>
      <c r="X575">
        <f>Regression!B573</f>
        <v>490.97399999999999</v>
      </c>
      <c r="Y575">
        <v>206.26153202585516</v>
      </c>
      <c r="Z575">
        <f t="shared" si="76"/>
        <v>284.71246797414483</v>
      </c>
      <c r="AA575">
        <v>4.6714762612478748E-3</v>
      </c>
      <c r="AB575">
        <f t="shared" si="77"/>
        <v>0.50635529987661088</v>
      </c>
      <c r="AC575">
        <f t="shared" si="78"/>
        <v>316393.44620840444</v>
      </c>
      <c r="AD575">
        <f t="shared" si="79"/>
        <v>0.50735216907544423</v>
      </c>
      <c r="AE575">
        <f t="shared" si="80"/>
        <v>0.6120205091663361</v>
      </c>
      <c r="AF575">
        <f t="shared" si="81"/>
        <v>1.5112697136889872E-4</v>
      </c>
      <c r="AG575">
        <f t="shared" si="82"/>
        <v>3.4757887205355005E-2</v>
      </c>
      <c r="AH575" t="str">
        <f t="shared" si="83"/>
        <v/>
      </c>
    </row>
    <row r="576" spans="16:34" x14ac:dyDescent="0.2">
      <c r="P576">
        <f t="shared" si="84"/>
        <v>573</v>
      </c>
      <c r="Q576">
        <f>Regression!C574</f>
        <v>38200</v>
      </c>
      <c r="R576">
        <f>Regression!D574</f>
        <v>24</v>
      </c>
      <c r="S576">
        <f>Regression!E574</f>
        <v>2</v>
      </c>
      <c r="T576">
        <f>Regression!F574</f>
        <v>2</v>
      </c>
      <c r="U576">
        <f>Regression!G574</f>
        <v>0</v>
      </c>
      <c r="V576">
        <f>Regression!H574</f>
        <v>0</v>
      </c>
      <c r="W576">
        <f>Regression!I574</f>
        <v>0</v>
      </c>
      <c r="X576">
        <f>Regression!B574</f>
        <v>1475.806</v>
      </c>
      <c r="Y576">
        <v>1500.4527607650043</v>
      </c>
      <c r="Z576">
        <f t="shared" si="76"/>
        <v>-24.646760765004274</v>
      </c>
      <c r="AA576">
        <v>6.2943412144534474E-3</v>
      </c>
      <c r="AB576">
        <f t="shared" si="77"/>
        <v>-4.3833759817234821E-2</v>
      </c>
      <c r="AC576">
        <f t="shared" si="78"/>
        <v>316475.01061960927</v>
      </c>
      <c r="AD576">
        <f t="shared" si="79"/>
        <v>-4.3950240565210658E-2</v>
      </c>
      <c r="AE576">
        <f t="shared" si="80"/>
        <v>0.96495291269398775</v>
      </c>
      <c r="AF576">
        <f t="shared" si="81"/>
        <v>1.5309542633368676E-6</v>
      </c>
      <c r="AG576">
        <f t="shared" si="82"/>
        <v>-3.4979010206056373E-3</v>
      </c>
      <c r="AH576" t="str">
        <f t="shared" si="83"/>
        <v/>
      </c>
    </row>
    <row r="577" spans="16:34" x14ac:dyDescent="0.2">
      <c r="P577">
        <f t="shared" si="84"/>
        <v>574</v>
      </c>
      <c r="Q577">
        <f>Regression!C575</f>
        <v>91000</v>
      </c>
      <c r="R577">
        <f>Regression!D575</f>
        <v>6</v>
      </c>
      <c r="S577">
        <f>Regression!E575</f>
        <v>2</v>
      </c>
      <c r="T577">
        <f>Regression!F575</f>
        <v>2</v>
      </c>
      <c r="U577">
        <f>Regression!G575</f>
        <v>0</v>
      </c>
      <c r="V577">
        <f>Regression!H575</f>
        <v>2</v>
      </c>
      <c r="W577">
        <f>Regression!I575</f>
        <v>1</v>
      </c>
      <c r="X577">
        <f>Regression!B575</f>
        <v>708.24699999999996</v>
      </c>
      <c r="Y577">
        <v>1307.4864291385379</v>
      </c>
      <c r="Z577">
        <f t="shared" si="76"/>
        <v>-599.23942913853796</v>
      </c>
      <c r="AA577">
        <v>7.110237015086414E-3</v>
      </c>
      <c r="AB577">
        <f t="shared" si="77"/>
        <v>-1.0657350659714988</v>
      </c>
      <c r="AC577">
        <f t="shared" si="78"/>
        <v>316110.68360980903</v>
      </c>
      <c r="AD577">
        <f t="shared" si="79"/>
        <v>-1.0696218798469379</v>
      </c>
      <c r="AE577">
        <f t="shared" si="80"/>
        <v>0.28504973321613442</v>
      </c>
      <c r="AF577">
        <f t="shared" si="81"/>
        <v>1.0239777882335487E-3</v>
      </c>
      <c r="AG577">
        <f t="shared" si="82"/>
        <v>-9.0515259445852231E-2</v>
      </c>
      <c r="AH577" t="str">
        <f t="shared" si="83"/>
        <v/>
      </c>
    </row>
    <row r="578" spans="16:34" x14ac:dyDescent="0.2">
      <c r="P578">
        <f t="shared" si="84"/>
        <v>575</v>
      </c>
      <c r="Q578">
        <f>Regression!C576</f>
        <v>12000</v>
      </c>
      <c r="R578">
        <f>Regression!D576</f>
        <v>6</v>
      </c>
      <c r="S578">
        <f>Regression!E576</f>
        <v>1</v>
      </c>
      <c r="T578">
        <f>Regression!F576</f>
        <v>1</v>
      </c>
      <c r="U578">
        <f>Regression!G576</f>
        <v>0</v>
      </c>
      <c r="V578">
        <f>Regression!H576</f>
        <v>0</v>
      </c>
      <c r="W578">
        <f>Regression!I576</f>
        <v>0</v>
      </c>
      <c r="X578">
        <f>Regression!B576</f>
        <v>263.66399999999999</v>
      </c>
      <c r="Y578">
        <v>96.965073971959384</v>
      </c>
      <c r="Z578">
        <f t="shared" si="76"/>
        <v>166.6989260280406</v>
      </c>
      <c r="AA578">
        <v>7.3880984233748535E-3</v>
      </c>
      <c r="AB578">
        <f t="shared" si="77"/>
        <v>0.29647062975023197</v>
      </c>
      <c r="AC578">
        <f t="shared" si="78"/>
        <v>316447.37787103903</v>
      </c>
      <c r="AD578">
        <f t="shared" si="79"/>
        <v>0.29743516454337104</v>
      </c>
      <c r="AE578">
        <f t="shared" si="80"/>
        <v>0.76619657437439481</v>
      </c>
      <c r="AF578">
        <f t="shared" si="81"/>
        <v>8.2384797943402409E-5</v>
      </c>
      <c r="AG578">
        <f t="shared" si="82"/>
        <v>2.5660724217524748E-2</v>
      </c>
      <c r="AH578" t="str">
        <f t="shared" si="83"/>
        <v/>
      </c>
    </row>
    <row r="579" spans="16:34" x14ac:dyDescent="0.2">
      <c r="P579">
        <f t="shared" si="84"/>
        <v>576</v>
      </c>
      <c r="Q579">
        <f>Regression!C577</f>
        <v>18200</v>
      </c>
      <c r="R579">
        <f>Regression!D577</f>
        <v>12</v>
      </c>
      <c r="S579">
        <f>Regression!E577</f>
        <v>1</v>
      </c>
      <c r="T579">
        <f>Regression!F577</f>
        <v>1</v>
      </c>
      <c r="U579">
        <f>Regression!G577</f>
        <v>0</v>
      </c>
      <c r="V579">
        <f>Regression!H577</f>
        <v>2</v>
      </c>
      <c r="W579">
        <f>Regression!I577</f>
        <v>0</v>
      </c>
      <c r="X579">
        <f>Regression!B577</f>
        <v>322.46899999999999</v>
      </c>
      <c r="Y579">
        <v>100.97605918315145</v>
      </c>
      <c r="Z579">
        <f t="shared" si="76"/>
        <v>221.49294081684855</v>
      </c>
      <c r="AA579">
        <v>4.9627634588978193E-3</v>
      </c>
      <c r="AB579">
        <f t="shared" si="77"/>
        <v>0.39392066412087245</v>
      </c>
      <c r="AC579">
        <f t="shared" si="78"/>
        <v>316425.8759118953</v>
      </c>
      <c r="AD579">
        <f t="shared" si="79"/>
        <v>0.39473371983954031</v>
      </c>
      <c r="AE579">
        <f t="shared" si="80"/>
        <v>0.69312426691213846</v>
      </c>
      <c r="AF579">
        <f t="shared" si="81"/>
        <v>9.7223768111560915E-5</v>
      </c>
      <c r="AG579">
        <f t="shared" si="82"/>
        <v>2.7877020119444505E-2</v>
      </c>
      <c r="AH579" t="str">
        <f t="shared" si="83"/>
        <v/>
      </c>
    </row>
    <row r="580" spans="16:34" x14ac:dyDescent="0.2">
      <c r="P580">
        <f t="shared" si="84"/>
        <v>577</v>
      </c>
      <c r="Q580">
        <f>Regression!C578</f>
        <v>72100</v>
      </c>
      <c r="R580">
        <f>Regression!D578</f>
        <v>24</v>
      </c>
      <c r="S580">
        <f>Regression!E578</f>
        <v>3</v>
      </c>
      <c r="T580">
        <f>Regression!F578</f>
        <v>2</v>
      </c>
      <c r="U580">
        <f>Regression!G578</f>
        <v>0</v>
      </c>
      <c r="V580">
        <f>Regression!H578</f>
        <v>0</v>
      </c>
      <c r="W580">
        <f>Regression!I578</f>
        <v>1</v>
      </c>
      <c r="X580">
        <f>Regression!B578</f>
        <v>3052.4319999999998</v>
      </c>
      <c r="Y580">
        <v>2167.7280850187531</v>
      </c>
      <c r="Z580">
        <f t="shared" si="76"/>
        <v>884.70391498124673</v>
      </c>
      <c r="AA580">
        <v>7.0322640247717522E-3</v>
      </c>
      <c r="AB580">
        <f t="shared" si="77"/>
        <v>1.5734278142431826</v>
      </c>
      <c r="AC580">
        <f t="shared" si="78"/>
        <v>315680.2246987152</v>
      </c>
      <c r="AD580">
        <f t="shared" si="79"/>
        <v>1.5801804772572137</v>
      </c>
      <c r="AE580">
        <f t="shared" si="80"/>
        <v>0.11438432193831312</v>
      </c>
      <c r="AF580">
        <f t="shared" si="81"/>
        <v>2.2071332447442817E-3</v>
      </c>
      <c r="AG580">
        <f t="shared" si="82"/>
        <v>0.13298011589755274</v>
      </c>
      <c r="AH580" t="str">
        <f t="shared" si="83"/>
        <v/>
      </c>
    </row>
    <row r="581" spans="16:34" x14ac:dyDescent="0.2">
      <c r="P581">
        <f t="shared" si="84"/>
        <v>578</v>
      </c>
      <c r="Q581">
        <f>Regression!C579</f>
        <v>38400</v>
      </c>
      <c r="R581">
        <f>Regression!D579</f>
        <v>6</v>
      </c>
      <c r="S581">
        <f>Regression!E579</f>
        <v>1</v>
      </c>
      <c r="T581">
        <f>Regression!F579</f>
        <v>2</v>
      </c>
      <c r="U581">
        <f>Regression!G579</f>
        <v>1</v>
      </c>
      <c r="V581">
        <f>Regression!H579</f>
        <v>2</v>
      </c>
      <c r="W581">
        <f>Regression!I579</f>
        <v>1</v>
      </c>
      <c r="X581">
        <f>Regression!B579</f>
        <v>188.13200000000001</v>
      </c>
      <c r="Y581">
        <v>167.97797494743526</v>
      </c>
      <c r="Z581">
        <f t="shared" ref="Z581:Z644" si="85">X581-Y581</f>
        <v>20.154025052564748</v>
      </c>
      <c r="AA581">
        <v>1.0972230607962251E-2</v>
      </c>
      <c r="AB581">
        <f t="shared" ref="AB581:AB644" si="86">Z581/SQRT($AJ$6)</f>
        <v>3.5843521261383224E-2</v>
      </c>
      <c r="AC581">
        <f t="shared" ref="AC581:AC644" si="87">($AJ$6-Z581^2/((1-AA581)*$AJ$5))*$AJ$5/($AJ$5-1)</f>
        <v>316475.21306127671</v>
      </c>
      <c r="AD581">
        <f t="shared" ref="AD581:AD644" si="88">Z581/SQRT(AC581*(1-AA581))</f>
        <v>3.6023648867811793E-2</v>
      </c>
      <c r="AE581">
        <f t="shared" ref="AE581:AE644" si="89">_xlfn.T.DIST.2T(ABS(AD581),$AJ$5)</f>
        <v>0.97127074952772752</v>
      </c>
      <c r="AF581">
        <f t="shared" ref="AF581:AF644" si="90">(Z581^2/$AJ$6)*(AA581/(1-AA581)^2)/($AJ$7+1)</f>
        <v>1.8013964588276692E-6</v>
      </c>
      <c r="AG581">
        <f t="shared" ref="AG581:AG644" si="91">AD581*SQRT(AA581/(1-AA581))</f>
        <v>3.794293495773227E-3</v>
      </c>
      <c r="AH581" t="str">
        <f t="shared" ref="AH581:AH644" si="92">IF(OR(AE581&lt;0.05,AF581&gt;=1,ABS(AG581)&gt;=1),"*","")</f>
        <v/>
      </c>
    </row>
    <row r="582" spans="16:34" x14ac:dyDescent="0.2">
      <c r="P582">
        <f t="shared" ref="P582:P645" si="93">P581+1</f>
        <v>579</v>
      </c>
      <c r="Q582">
        <f>Regression!C580</f>
        <v>79700</v>
      </c>
      <c r="R582">
        <f>Regression!D580</f>
        <v>24</v>
      </c>
      <c r="S582">
        <f>Regression!E580</f>
        <v>3</v>
      </c>
      <c r="T582">
        <f>Regression!F580</f>
        <v>2</v>
      </c>
      <c r="U582">
        <f>Regression!G580</f>
        <v>1</v>
      </c>
      <c r="V582">
        <f>Regression!H580</f>
        <v>1</v>
      </c>
      <c r="W582">
        <f>Regression!I580</f>
        <v>1</v>
      </c>
      <c r="X582">
        <f>Regression!B580</f>
        <v>3383.6460000000002</v>
      </c>
      <c r="Y582">
        <v>2074.1409703741701</v>
      </c>
      <c r="Z582">
        <f t="shared" si="85"/>
        <v>1309.50502962583</v>
      </c>
      <c r="AA582">
        <v>5.4848593446305731E-3</v>
      </c>
      <c r="AB582">
        <f t="shared" si="86"/>
        <v>2.328927906403917</v>
      </c>
      <c r="AC582">
        <f t="shared" si="87"/>
        <v>314735.70745140495</v>
      </c>
      <c r="AD582">
        <f t="shared" si="88"/>
        <v>2.3406068004615279</v>
      </c>
      <c r="AE582">
        <f t="shared" si="89"/>
        <v>1.9449786304586075E-2</v>
      </c>
      <c r="AF582">
        <f t="shared" si="90"/>
        <v>3.759800480388085E-3</v>
      </c>
      <c r="AG582">
        <f t="shared" si="91"/>
        <v>0.17382230725980533</v>
      </c>
      <c r="AH582" t="str">
        <f t="shared" si="92"/>
        <v>*</v>
      </c>
    </row>
    <row r="583" spans="16:34" x14ac:dyDescent="0.2">
      <c r="P583">
        <f t="shared" si="93"/>
        <v>580</v>
      </c>
      <c r="Q583">
        <f>Regression!C581</f>
        <v>17700</v>
      </c>
      <c r="R583">
        <f>Regression!D581</f>
        <v>18</v>
      </c>
      <c r="S583">
        <f>Regression!E581</f>
        <v>1</v>
      </c>
      <c r="T583">
        <f>Regression!F581</f>
        <v>1</v>
      </c>
      <c r="U583">
        <f>Regression!G581</f>
        <v>1</v>
      </c>
      <c r="V583">
        <f>Regression!H581</f>
        <v>0</v>
      </c>
      <c r="W583">
        <f>Regression!I581</f>
        <v>0</v>
      </c>
      <c r="X583">
        <f>Regression!B581</f>
        <v>741.59799999999996</v>
      </c>
      <c r="Y583">
        <v>757.46877858538073</v>
      </c>
      <c r="Z583">
        <f t="shared" si="85"/>
        <v>-15.870778585380776</v>
      </c>
      <c r="AA583">
        <v>6.4478906863629616E-3</v>
      </c>
      <c r="AB583">
        <f t="shared" si="86"/>
        <v>-2.8225855042658551E-2</v>
      </c>
      <c r="AC583">
        <f t="shared" si="87"/>
        <v>316475.37166335876</v>
      </c>
      <c r="AD583">
        <f t="shared" si="88"/>
        <v>-2.830303110608396E-2</v>
      </c>
      <c r="AE583">
        <f t="shared" si="89"/>
        <v>0.9774261558232864</v>
      </c>
      <c r="AF583">
        <f t="shared" si="90"/>
        <v>6.5048995332394228E-7</v>
      </c>
      <c r="AG583">
        <f t="shared" si="91"/>
        <v>-2.2800609514110441E-3</v>
      </c>
      <c r="AH583" t="str">
        <f t="shared" si="92"/>
        <v/>
      </c>
    </row>
    <row r="584" spans="16:34" x14ac:dyDescent="0.2">
      <c r="P584">
        <f t="shared" si="93"/>
        <v>581</v>
      </c>
      <c r="Q584">
        <f>Regression!C582</f>
        <v>112900</v>
      </c>
      <c r="R584">
        <f>Regression!D582</f>
        <v>24</v>
      </c>
      <c r="S584">
        <f>Regression!E582</f>
        <v>3</v>
      </c>
      <c r="T584">
        <f>Regression!F582</f>
        <v>3</v>
      </c>
      <c r="U584">
        <f>Regression!G582</f>
        <v>1</v>
      </c>
      <c r="V584">
        <f>Regression!H582</f>
        <v>0</v>
      </c>
      <c r="W584">
        <f>Regression!I582</f>
        <v>1</v>
      </c>
      <c r="X584">
        <f>Regression!B582</f>
        <v>6217.3429999999998</v>
      </c>
      <c r="Y584">
        <v>2993.9483577935239</v>
      </c>
      <c r="Z584">
        <f t="shared" si="85"/>
        <v>3223.394642206476</v>
      </c>
      <c r="AA584">
        <v>7.1107907047374928E-3</v>
      </c>
      <c r="AB584">
        <f t="shared" si="86"/>
        <v>5.7327414295862233</v>
      </c>
      <c r="AC584">
        <f t="shared" si="87"/>
        <v>305915.90477189957</v>
      </c>
      <c r="AD584">
        <f t="shared" si="88"/>
        <v>5.8487365016175099</v>
      </c>
      <c r="AE584">
        <f t="shared" si="89"/>
        <v>6.7199145982513212E-9</v>
      </c>
      <c r="AF584">
        <f t="shared" si="90"/>
        <v>2.963132247346361E-2</v>
      </c>
      <c r="AG584">
        <f t="shared" si="91"/>
        <v>0.49496057609425487</v>
      </c>
      <c r="AH584" t="str">
        <f t="shared" si="92"/>
        <v>*</v>
      </c>
    </row>
    <row r="585" spans="16:34" x14ac:dyDescent="0.2">
      <c r="P585">
        <f t="shared" si="93"/>
        <v>582</v>
      </c>
      <c r="Q585">
        <f>Regression!C583</f>
        <v>17800</v>
      </c>
      <c r="R585">
        <f>Regression!D583</f>
        <v>6</v>
      </c>
      <c r="S585">
        <f>Regression!E583</f>
        <v>1</v>
      </c>
      <c r="T585">
        <f>Regression!F583</f>
        <v>1</v>
      </c>
      <c r="U585">
        <f>Regression!G583</f>
        <v>0</v>
      </c>
      <c r="V585">
        <f>Regression!H583</f>
        <v>1</v>
      </c>
      <c r="W585">
        <f>Regression!I583</f>
        <v>0</v>
      </c>
      <c r="X585">
        <f>Regression!B583</f>
        <v>216.06899999999999</v>
      </c>
      <c r="Y585">
        <v>10.695599752080454</v>
      </c>
      <c r="Z585">
        <f t="shared" si="85"/>
        <v>205.37340024791953</v>
      </c>
      <c r="AA585">
        <v>5.6121003552059932E-3</v>
      </c>
      <c r="AB585">
        <f t="shared" si="86"/>
        <v>0.36525239097944312</v>
      </c>
      <c r="AC585">
        <f t="shared" si="87"/>
        <v>316432.82599062432</v>
      </c>
      <c r="AD585">
        <f t="shared" si="88"/>
        <v>0.36612173618543919</v>
      </c>
      <c r="AE585">
        <f t="shared" si="89"/>
        <v>0.71435230363868119</v>
      </c>
      <c r="AF585">
        <f t="shared" si="90"/>
        <v>9.4647667307752652E-5</v>
      </c>
      <c r="AG585">
        <f t="shared" si="91"/>
        <v>2.7504915302724364E-2</v>
      </c>
      <c r="AH585" t="str">
        <f t="shared" si="92"/>
        <v/>
      </c>
    </row>
    <row r="586" spans="16:34" x14ac:dyDescent="0.2">
      <c r="P586">
        <f t="shared" si="93"/>
        <v>583</v>
      </c>
      <c r="Q586">
        <f>Regression!C584</f>
        <v>52300</v>
      </c>
      <c r="R586">
        <f>Regression!D584</f>
        <v>18</v>
      </c>
      <c r="S586">
        <f>Regression!E584</f>
        <v>3</v>
      </c>
      <c r="T586">
        <f>Regression!F584</f>
        <v>2</v>
      </c>
      <c r="U586">
        <f>Regression!G584</f>
        <v>0</v>
      </c>
      <c r="V586">
        <f>Regression!H584</f>
        <v>1</v>
      </c>
      <c r="W586">
        <f>Regression!I584</f>
        <v>1</v>
      </c>
      <c r="X586">
        <f>Regression!B584</f>
        <v>2034.4639999999999</v>
      </c>
      <c r="Y586">
        <v>1241.2103227381974</v>
      </c>
      <c r="Z586">
        <f t="shared" si="85"/>
        <v>793.25367726180252</v>
      </c>
      <c r="AA586">
        <v>6.5642858865270892E-3</v>
      </c>
      <c r="AB586">
        <f t="shared" si="86"/>
        <v>1.4107854372735107</v>
      </c>
      <c r="AC586">
        <f t="shared" si="87"/>
        <v>315836.46575033898</v>
      </c>
      <c r="AD586">
        <f t="shared" si="88"/>
        <v>1.4161559258608614</v>
      </c>
      <c r="AE586">
        <f t="shared" si="89"/>
        <v>0.15704376636330361</v>
      </c>
      <c r="AF586">
        <f t="shared" si="90"/>
        <v>1.6547786099321792E-3</v>
      </c>
      <c r="AG586">
        <f t="shared" si="91"/>
        <v>0.11511579923599681</v>
      </c>
      <c r="AH586" t="str">
        <f t="shared" si="92"/>
        <v/>
      </c>
    </row>
    <row r="587" spans="16:34" x14ac:dyDescent="0.2">
      <c r="P587">
        <f t="shared" si="93"/>
        <v>584</v>
      </c>
      <c r="Q587">
        <f>Regression!C585</f>
        <v>60200</v>
      </c>
      <c r="R587">
        <f>Regression!D585</f>
        <v>12</v>
      </c>
      <c r="S587">
        <f>Regression!E585</f>
        <v>3</v>
      </c>
      <c r="T587">
        <f>Regression!F585</f>
        <v>2</v>
      </c>
      <c r="U587">
        <f>Regression!G585</f>
        <v>1</v>
      </c>
      <c r="V587">
        <f>Regression!H585</f>
        <v>0</v>
      </c>
      <c r="W587">
        <f>Regression!I585</f>
        <v>0</v>
      </c>
      <c r="X587">
        <f>Regression!B585</f>
        <v>1955.135</v>
      </c>
      <c r="Y587">
        <v>1308.7929716939063</v>
      </c>
      <c r="Z587">
        <f t="shared" si="85"/>
        <v>646.34202830609365</v>
      </c>
      <c r="AA587">
        <v>7.0690116599333415E-3</v>
      </c>
      <c r="AB587">
        <f t="shared" si="86"/>
        <v>1.1495060750044486</v>
      </c>
      <c r="AC587">
        <f t="shared" si="87"/>
        <v>316051.07432534627</v>
      </c>
      <c r="AD587">
        <f t="shared" si="88"/>
        <v>1.153783247639302</v>
      </c>
      <c r="AE587">
        <f t="shared" si="89"/>
        <v>0.2488669436018654</v>
      </c>
      <c r="AF587">
        <f t="shared" si="90"/>
        <v>1.1842765314820493E-3</v>
      </c>
      <c r="AG587">
        <f t="shared" si="91"/>
        <v>9.7351813372953885E-2</v>
      </c>
      <c r="AH587" t="str">
        <f t="shared" si="92"/>
        <v/>
      </c>
    </row>
    <row r="588" spans="16:34" x14ac:dyDescent="0.2">
      <c r="P588">
        <f t="shared" si="93"/>
        <v>585</v>
      </c>
      <c r="Q588">
        <f>Regression!C586</f>
        <v>80800</v>
      </c>
      <c r="R588">
        <f>Regression!D586</f>
        <v>18</v>
      </c>
      <c r="S588">
        <f>Regression!E586</f>
        <v>0</v>
      </c>
      <c r="T588">
        <f>Regression!F586</f>
        <v>2</v>
      </c>
      <c r="U588">
        <f>Regression!G586</f>
        <v>0</v>
      </c>
      <c r="V588">
        <f>Regression!H586</f>
        <v>1</v>
      </c>
      <c r="W588">
        <f>Regression!I586</f>
        <v>1</v>
      </c>
      <c r="X588">
        <f>Regression!B586</f>
        <v>1598.2719999999999</v>
      </c>
      <c r="Y588">
        <v>1948.8628666114055</v>
      </c>
      <c r="Z588">
        <f t="shared" si="85"/>
        <v>-350.59086661140554</v>
      </c>
      <c r="AA588">
        <v>7.368272493745504E-3</v>
      </c>
      <c r="AB588">
        <f t="shared" si="86"/>
        <v>-0.62351868416644229</v>
      </c>
      <c r="AC588">
        <f t="shared" si="87"/>
        <v>316350.67658190272</v>
      </c>
      <c r="AD588">
        <f t="shared" si="88"/>
        <v>-0.62563658657573507</v>
      </c>
      <c r="AE588">
        <f t="shared" si="89"/>
        <v>0.53169724065600854</v>
      </c>
      <c r="AF588">
        <f t="shared" si="90"/>
        <v>3.6341121911825317E-4</v>
      </c>
      <c r="AG588">
        <f t="shared" si="91"/>
        <v>-5.3902747325047837E-2</v>
      </c>
      <c r="AH588" t="str">
        <f t="shared" si="92"/>
        <v/>
      </c>
    </row>
    <row r="589" spans="16:34" x14ac:dyDescent="0.2">
      <c r="P589">
        <f t="shared" si="93"/>
        <v>586</v>
      </c>
      <c r="Q589">
        <f>Regression!C587</f>
        <v>21900</v>
      </c>
      <c r="R589">
        <f>Regression!D587</f>
        <v>12</v>
      </c>
      <c r="S589">
        <f>Regression!E587</f>
        <v>0</v>
      </c>
      <c r="T589">
        <f>Regression!F587</f>
        <v>1</v>
      </c>
      <c r="U589">
        <f>Regression!G587</f>
        <v>0</v>
      </c>
      <c r="V589">
        <f>Regression!H587</f>
        <v>1</v>
      </c>
      <c r="W589">
        <f>Regression!I587</f>
        <v>0</v>
      </c>
      <c r="X589">
        <f>Regression!B587</f>
        <v>576.06600000000003</v>
      </c>
      <c r="Y589">
        <v>423.12971469409973</v>
      </c>
      <c r="Z589">
        <f t="shared" si="85"/>
        <v>152.9362853059003</v>
      </c>
      <c r="AA589">
        <v>4.6315584208550791E-3</v>
      </c>
      <c r="AB589">
        <f t="shared" si="86"/>
        <v>0.27199405477078198</v>
      </c>
      <c r="AC589">
        <f t="shared" si="87"/>
        <v>316451.91573495744</v>
      </c>
      <c r="AD589">
        <f t="shared" si="88"/>
        <v>0.27249889100374597</v>
      </c>
      <c r="AE589">
        <f t="shared" si="89"/>
        <v>0.78529515371294301</v>
      </c>
      <c r="AF589">
        <f t="shared" si="90"/>
        <v>4.3230299841491267E-5</v>
      </c>
      <c r="AG589">
        <f t="shared" si="91"/>
        <v>1.8588159003382128E-2</v>
      </c>
      <c r="AH589" t="str">
        <f t="shared" si="92"/>
        <v/>
      </c>
    </row>
    <row r="590" spans="16:34" x14ac:dyDescent="0.2">
      <c r="P590">
        <f t="shared" si="93"/>
        <v>587</v>
      </c>
      <c r="Q590">
        <f>Regression!C588</f>
        <v>102700</v>
      </c>
      <c r="R590">
        <f>Regression!D588</f>
        <v>18</v>
      </c>
      <c r="S590">
        <f>Regression!E588</f>
        <v>3</v>
      </c>
      <c r="T590">
        <f>Regression!F588</f>
        <v>2</v>
      </c>
      <c r="U590">
        <f>Regression!G588</f>
        <v>1</v>
      </c>
      <c r="V590">
        <f>Regression!H588</f>
        <v>1</v>
      </c>
      <c r="W590">
        <f>Regression!I588</f>
        <v>1</v>
      </c>
      <c r="X590">
        <f>Regression!B588</f>
        <v>3785.4250000000002</v>
      </c>
      <c r="Y590">
        <v>2274.4004250332587</v>
      </c>
      <c r="Z590">
        <f t="shared" si="85"/>
        <v>1511.0245749667415</v>
      </c>
      <c r="AA590">
        <v>4.7382973988400441E-3</v>
      </c>
      <c r="AB590">
        <f t="shared" si="86"/>
        <v>2.6873262952702661</v>
      </c>
      <c r="AC590">
        <f t="shared" si="87"/>
        <v>314160.72815861105</v>
      </c>
      <c r="AD590">
        <f t="shared" si="88"/>
        <v>2.7022587626111623</v>
      </c>
      <c r="AE590">
        <f t="shared" si="89"/>
        <v>7.0045821366776749E-3</v>
      </c>
      <c r="AF590">
        <f t="shared" si="90"/>
        <v>4.3181581728695085E-3</v>
      </c>
      <c r="AG590">
        <f t="shared" si="91"/>
        <v>0.18645302994047608</v>
      </c>
      <c r="AH590" t="str">
        <f t="shared" si="92"/>
        <v>*</v>
      </c>
    </row>
    <row r="591" spans="16:34" x14ac:dyDescent="0.2">
      <c r="P591">
        <f t="shared" si="93"/>
        <v>588</v>
      </c>
      <c r="Q591">
        <f>Regression!C589</f>
        <v>90500</v>
      </c>
      <c r="R591">
        <f>Regression!D589</f>
        <v>6</v>
      </c>
      <c r="S591">
        <f>Regression!E589</f>
        <v>3</v>
      </c>
      <c r="T591">
        <f>Regression!F589</f>
        <v>2</v>
      </c>
      <c r="U591">
        <f>Regression!G589</f>
        <v>0</v>
      </c>
      <c r="V591">
        <f>Regression!H589</f>
        <v>1</v>
      </c>
      <c r="W591">
        <f>Regression!I589</f>
        <v>1</v>
      </c>
      <c r="X591">
        <f>Regression!B589</f>
        <v>1116.002</v>
      </c>
      <c r="Y591">
        <v>1474.7341622371521</v>
      </c>
      <c r="Z591">
        <f t="shared" si="85"/>
        <v>-358.73216223715212</v>
      </c>
      <c r="AA591">
        <v>8.5243661136596115E-3</v>
      </c>
      <c r="AB591">
        <f t="shared" si="86"/>
        <v>-0.6379978118888483</v>
      </c>
      <c r="AC591">
        <f t="shared" si="87"/>
        <v>316344.65353051334</v>
      </c>
      <c r="AD591">
        <f t="shared" si="88"/>
        <v>-0.6405441112722623</v>
      </c>
      <c r="AE591">
        <f t="shared" si="89"/>
        <v>0.52196685053818337</v>
      </c>
      <c r="AF591">
        <f t="shared" si="90"/>
        <v>4.4121106377616144E-4</v>
      </c>
      <c r="AG591">
        <f t="shared" si="91"/>
        <v>-5.939352031505566E-2</v>
      </c>
      <c r="AH591" t="str">
        <f t="shared" si="92"/>
        <v/>
      </c>
    </row>
    <row r="592" spans="16:34" x14ac:dyDescent="0.2">
      <c r="P592">
        <f t="shared" si="93"/>
        <v>589</v>
      </c>
      <c r="Q592">
        <f>Regression!C590</f>
        <v>44600</v>
      </c>
      <c r="R592">
        <f>Regression!D590</f>
        <v>6</v>
      </c>
      <c r="S592">
        <f>Regression!E590</f>
        <v>1</v>
      </c>
      <c r="T592">
        <f>Regression!F590</f>
        <v>2</v>
      </c>
      <c r="U592">
        <f>Regression!G590</f>
        <v>1</v>
      </c>
      <c r="V592">
        <f>Regression!H590</f>
        <v>2</v>
      </c>
      <c r="W592">
        <f>Regression!I590</f>
        <v>0</v>
      </c>
      <c r="X592">
        <f>Regression!B590</f>
        <v>236.309</v>
      </c>
      <c r="Y592">
        <v>326.73583645817968</v>
      </c>
      <c r="Z592">
        <f t="shared" si="85"/>
        <v>-90.426836458179679</v>
      </c>
      <c r="AA592">
        <v>6.775128899922999E-3</v>
      </c>
      <c r="AB592">
        <f t="shared" si="86"/>
        <v>-0.16082227876242114</v>
      </c>
      <c r="AC592">
        <f t="shared" si="87"/>
        <v>316467.31992298149</v>
      </c>
      <c r="AD592">
        <f t="shared" si="88"/>
        <v>-0.16129061946571036</v>
      </c>
      <c r="AE592">
        <f t="shared" si="89"/>
        <v>0.87189735286153947</v>
      </c>
      <c r="AF592">
        <f t="shared" si="90"/>
        <v>2.2203673177394515E-5</v>
      </c>
      <c r="AG592">
        <f t="shared" si="91"/>
        <v>-1.332122298339517E-2</v>
      </c>
      <c r="AH592" t="str">
        <f t="shared" si="92"/>
        <v/>
      </c>
    </row>
    <row r="593" spans="16:34" x14ac:dyDescent="0.2">
      <c r="P593">
        <f t="shared" si="93"/>
        <v>590</v>
      </c>
      <c r="Q593">
        <f>Regression!C591</f>
        <v>85300</v>
      </c>
      <c r="R593">
        <f>Regression!D591</f>
        <v>12</v>
      </c>
      <c r="S593">
        <f>Regression!E591</f>
        <v>0</v>
      </c>
      <c r="T593">
        <f>Regression!F591</f>
        <v>3</v>
      </c>
      <c r="U593">
        <f>Regression!G591</f>
        <v>1</v>
      </c>
      <c r="V593">
        <f>Regression!H591</f>
        <v>0</v>
      </c>
      <c r="W593">
        <f>Regression!I591</f>
        <v>1</v>
      </c>
      <c r="X593">
        <f>Regression!B591</f>
        <v>2522.953</v>
      </c>
      <c r="Y593">
        <v>1916.1971662999704</v>
      </c>
      <c r="Z593">
        <f t="shared" si="85"/>
        <v>606.7558337000296</v>
      </c>
      <c r="AA593">
        <v>1.0525149916608818E-2</v>
      </c>
      <c r="AB593">
        <f t="shared" si="86"/>
        <v>1.079102837719639</v>
      </c>
      <c r="AC593">
        <f t="shared" si="87"/>
        <v>316100.17973143479</v>
      </c>
      <c r="AD593">
        <f t="shared" si="88"/>
        <v>1.0849237319190717</v>
      </c>
      <c r="AE593">
        <f t="shared" si="89"/>
        <v>0.27821902544560395</v>
      </c>
      <c r="AF593">
        <f t="shared" si="90"/>
        <v>1.5647842013040789E-3</v>
      </c>
      <c r="AG593">
        <f t="shared" si="91"/>
        <v>0.11189507569407713</v>
      </c>
      <c r="AH593" t="str">
        <f t="shared" si="92"/>
        <v/>
      </c>
    </row>
    <row r="594" spans="16:34" x14ac:dyDescent="0.2">
      <c r="P594">
        <f t="shared" si="93"/>
        <v>591</v>
      </c>
      <c r="Q594">
        <f>Regression!C592</f>
        <v>13000</v>
      </c>
      <c r="R594">
        <f>Regression!D592</f>
        <v>6</v>
      </c>
      <c r="S594">
        <f>Regression!E592</f>
        <v>1</v>
      </c>
      <c r="T594">
        <f>Regression!F592</f>
        <v>1</v>
      </c>
      <c r="U594">
        <f>Regression!G592</f>
        <v>1</v>
      </c>
      <c r="V594">
        <f>Regression!H592</f>
        <v>3</v>
      </c>
      <c r="W594">
        <f>Regression!I592</f>
        <v>0</v>
      </c>
      <c r="X594">
        <f>Regression!B592</f>
        <v>43.185000000000002</v>
      </c>
      <c r="Y594">
        <v>-558.81615202389776</v>
      </c>
      <c r="Z594">
        <f t="shared" si="85"/>
        <v>602.0011520238977</v>
      </c>
      <c r="AA594">
        <v>1.1995998247857071E-2</v>
      </c>
      <c r="AB594">
        <f t="shared" si="86"/>
        <v>1.0706467336260372</v>
      </c>
      <c r="AC594">
        <f t="shared" si="87"/>
        <v>316105.49066441879</v>
      </c>
      <c r="AD594">
        <f t="shared" si="88"/>
        <v>1.0772139050370853</v>
      </c>
      <c r="AE594">
        <f t="shared" si="89"/>
        <v>0.28164660083091725</v>
      </c>
      <c r="AF594">
        <f t="shared" si="90"/>
        <v>1.7608460690362103E-3</v>
      </c>
      <c r="AG594">
        <f t="shared" si="91"/>
        <v>0.11869728786707275</v>
      </c>
      <c r="AH594" t="str">
        <f t="shared" si="92"/>
        <v/>
      </c>
    </row>
    <row r="595" spans="16:34" x14ac:dyDescent="0.2">
      <c r="P595">
        <f t="shared" si="93"/>
        <v>592</v>
      </c>
      <c r="Q595">
        <f>Regression!C593</f>
        <v>32400</v>
      </c>
      <c r="R595">
        <f>Regression!D593</f>
        <v>24</v>
      </c>
      <c r="S595">
        <f>Regression!E593</f>
        <v>2</v>
      </c>
      <c r="T595">
        <f>Regression!F593</f>
        <v>1</v>
      </c>
      <c r="U595">
        <f>Regression!G593</f>
        <v>0</v>
      </c>
      <c r="V595">
        <f>Regression!H593</f>
        <v>1</v>
      </c>
      <c r="W595">
        <f>Regression!I593</f>
        <v>0</v>
      </c>
      <c r="X595">
        <f>Regression!B593</f>
        <v>919.96500000000003</v>
      </c>
      <c r="Y595">
        <v>1167.2690801465055</v>
      </c>
      <c r="Z595">
        <f t="shared" si="85"/>
        <v>-247.3040801465055</v>
      </c>
      <c r="AA595">
        <v>8.0798943798769864E-3</v>
      </c>
      <c r="AB595">
        <f t="shared" si="86"/>
        <v>-0.43982524739543533</v>
      </c>
      <c r="AC595">
        <f t="shared" si="87"/>
        <v>316413.41003082687</v>
      </c>
      <c r="AD595">
        <f t="shared" si="88"/>
        <v>-0.4414337094917386</v>
      </c>
      <c r="AE595">
        <f t="shared" si="89"/>
        <v>0.65899524239125262</v>
      </c>
      <c r="AF595">
        <f t="shared" si="90"/>
        <v>1.9857410854941625E-4</v>
      </c>
      <c r="AG595">
        <f t="shared" si="91"/>
        <v>-3.9840977897816592E-2</v>
      </c>
      <c r="AH595" t="str">
        <f t="shared" si="92"/>
        <v/>
      </c>
    </row>
    <row r="596" spans="16:34" x14ac:dyDescent="0.2">
      <c r="P596">
        <f t="shared" si="93"/>
        <v>593</v>
      </c>
      <c r="Q596">
        <f>Regression!C594</f>
        <v>46300</v>
      </c>
      <c r="R596">
        <f>Regression!D594</f>
        <v>18</v>
      </c>
      <c r="S596">
        <f>Regression!E594</f>
        <v>2</v>
      </c>
      <c r="T596">
        <f>Regression!F594</f>
        <v>1</v>
      </c>
      <c r="U596">
        <f>Regression!G594</f>
        <v>1</v>
      </c>
      <c r="V596">
        <f>Regression!H594</f>
        <v>1</v>
      </c>
      <c r="W596">
        <f>Regression!I594</f>
        <v>1</v>
      </c>
      <c r="X596">
        <f>Regression!B594</f>
        <v>1357.421</v>
      </c>
      <c r="Y596">
        <v>1100.8277984918968</v>
      </c>
      <c r="Z596">
        <f t="shared" si="85"/>
        <v>256.59320150810322</v>
      </c>
      <c r="AA596">
        <v>7.7855650854077914E-3</v>
      </c>
      <c r="AB596">
        <f t="shared" si="86"/>
        <v>0.45634575970776997</v>
      </c>
      <c r="AC596">
        <f t="shared" si="87"/>
        <v>316408.66815258854</v>
      </c>
      <c r="AD596">
        <f t="shared" si="88"/>
        <v>0.4579501321293914</v>
      </c>
      <c r="AE596">
        <f t="shared" si="89"/>
        <v>0.6470885606157778</v>
      </c>
      <c r="AF596">
        <f t="shared" si="90"/>
        <v>2.0586243705012538E-4</v>
      </c>
      <c r="AG596">
        <f t="shared" si="91"/>
        <v>4.0565841367107766E-2</v>
      </c>
      <c r="AH596" t="str">
        <f t="shared" si="92"/>
        <v/>
      </c>
    </row>
    <row r="597" spans="16:34" x14ac:dyDescent="0.2">
      <c r="P597">
        <f t="shared" si="93"/>
        <v>594</v>
      </c>
      <c r="Q597">
        <f>Regression!C595</f>
        <v>120800</v>
      </c>
      <c r="R597">
        <f>Regression!D595</f>
        <v>24</v>
      </c>
      <c r="S597">
        <f>Regression!E595</f>
        <v>3</v>
      </c>
      <c r="T597">
        <f>Regression!F595</f>
        <v>2</v>
      </c>
      <c r="U597">
        <f>Regression!G595</f>
        <v>0</v>
      </c>
      <c r="V597">
        <f>Regression!H595</f>
        <v>1</v>
      </c>
      <c r="W597">
        <f>Regression!I595</f>
        <v>1</v>
      </c>
      <c r="X597">
        <f>Regression!B595</f>
        <v>5829.6549999999997</v>
      </c>
      <c r="Y597">
        <v>2999.9314948045921</v>
      </c>
      <c r="Z597">
        <f t="shared" si="85"/>
        <v>2829.7235051954076</v>
      </c>
      <c r="AA597">
        <v>1.1314200569182243E-2</v>
      </c>
      <c r="AB597">
        <f t="shared" si="86"/>
        <v>5.0326053658150087</v>
      </c>
      <c r="AC597">
        <f t="shared" si="87"/>
        <v>308303.10632202169</v>
      </c>
      <c r="AD597">
        <f t="shared" si="88"/>
        <v>5.1253780405325617</v>
      </c>
      <c r="AE597">
        <f t="shared" si="89"/>
        <v>3.56849018422584E-7</v>
      </c>
      <c r="AF597">
        <f t="shared" si="90"/>
        <v>3.6644014486322582E-2</v>
      </c>
      <c r="AG597">
        <f t="shared" si="91"/>
        <v>0.54828793866227399</v>
      </c>
      <c r="AH597" t="str">
        <f t="shared" si="92"/>
        <v>*</v>
      </c>
    </row>
    <row r="598" spans="16:34" x14ac:dyDescent="0.2">
      <c r="P598">
        <f t="shared" si="93"/>
        <v>595</v>
      </c>
      <c r="Q598">
        <f>Regression!C596</f>
        <v>92300</v>
      </c>
      <c r="R598">
        <f>Regression!D596</f>
        <v>18</v>
      </c>
      <c r="S598">
        <f>Regression!E596</f>
        <v>1</v>
      </c>
      <c r="T598">
        <f>Regression!F596</f>
        <v>2</v>
      </c>
      <c r="U598">
        <f>Regression!G596</f>
        <v>0</v>
      </c>
      <c r="V598">
        <f>Regression!H596</f>
        <v>3</v>
      </c>
      <c r="W598">
        <f>Regression!I596</f>
        <v>1</v>
      </c>
      <c r="X598">
        <f>Regression!B596</f>
        <v>654.57600000000002</v>
      </c>
      <c r="Y598">
        <v>1741.6902056370755</v>
      </c>
      <c r="Z598">
        <f t="shared" si="85"/>
        <v>-1087.1142056370754</v>
      </c>
      <c r="AA598">
        <v>7.9982403073052127E-3</v>
      </c>
      <c r="AB598">
        <f t="shared" si="86"/>
        <v>-1.933410375429971</v>
      </c>
      <c r="AC598">
        <f t="shared" si="87"/>
        <v>315273.46202544088</v>
      </c>
      <c r="AD598">
        <f t="shared" si="88"/>
        <v>-1.9439059168545159</v>
      </c>
      <c r="AE598">
        <f t="shared" si="89"/>
        <v>5.2189261151289031E-2</v>
      </c>
      <c r="AF598">
        <f t="shared" si="90"/>
        <v>3.7977613121614232E-3</v>
      </c>
      <c r="AG598">
        <f t="shared" si="91"/>
        <v>-0.17454854966725106</v>
      </c>
      <c r="AH598" t="str">
        <f t="shared" si="92"/>
        <v/>
      </c>
    </row>
    <row r="599" spans="16:34" x14ac:dyDescent="0.2">
      <c r="P599">
        <f t="shared" si="93"/>
        <v>596</v>
      </c>
      <c r="Q599">
        <f>Regression!C597</f>
        <v>102300</v>
      </c>
      <c r="R599">
        <f>Regression!D597</f>
        <v>24</v>
      </c>
      <c r="S599">
        <f>Regression!E597</f>
        <v>3</v>
      </c>
      <c r="T599">
        <f>Regression!F597</f>
        <v>2</v>
      </c>
      <c r="U599">
        <f>Regression!G597</f>
        <v>1</v>
      </c>
      <c r="V599">
        <f>Regression!H597</f>
        <v>0</v>
      </c>
      <c r="W599">
        <f>Regression!I597</f>
        <v>1</v>
      </c>
      <c r="X599">
        <f>Regression!B597</f>
        <v>2437.808</v>
      </c>
      <c r="Y599">
        <v>2768.4437757307014</v>
      </c>
      <c r="Z599">
        <f t="shared" si="85"/>
        <v>-330.63577573070143</v>
      </c>
      <c r="AA599">
        <v>6.4231327760702912E-3</v>
      </c>
      <c r="AB599">
        <f t="shared" si="86"/>
        <v>-0.58802896326008025</v>
      </c>
      <c r="AC599">
        <f t="shared" si="87"/>
        <v>316364.60151578375</v>
      </c>
      <c r="AD599">
        <f t="shared" si="88"/>
        <v>-0.58973264087381272</v>
      </c>
      <c r="AE599">
        <f t="shared" si="89"/>
        <v>0.55550420010346935</v>
      </c>
      <c r="AF599">
        <f t="shared" si="90"/>
        <v>2.8122336784799874E-4</v>
      </c>
      <c r="AG599">
        <f t="shared" si="91"/>
        <v>-4.7416323809763336E-2</v>
      </c>
      <c r="AH599" t="str">
        <f t="shared" si="92"/>
        <v/>
      </c>
    </row>
    <row r="600" spans="16:34" x14ac:dyDescent="0.2">
      <c r="P600">
        <f t="shared" si="93"/>
        <v>597</v>
      </c>
      <c r="Q600">
        <f>Regression!C598</f>
        <v>41400</v>
      </c>
      <c r="R600">
        <f>Regression!D598</f>
        <v>6</v>
      </c>
      <c r="S600">
        <f>Regression!E598</f>
        <v>1</v>
      </c>
      <c r="T600">
        <f>Regression!F598</f>
        <v>2</v>
      </c>
      <c r="U600">
        <f>Regression!G598</f>
        <v>0</v>
      </c>
      <c r="V600">
        <f>Regression!H598</f>
        <v>3</v>
      </c>
      <c r="W600">
        <f>Regression!I598</f>
        <v>0</v>
      </c>
      <c r="X600">
        <f>Regression!B598</f>
        <v>222.83500000000001</v>
      </c>
      <c r="Y600">
        <v>93.634707445261427</v>
      </c>
      <c r="Z600">
        <f t="shared" si="85"/>
        <v>129.20029255473858</v>
      </c>
      <c r="AA600">
        <v>8.4744023580966277E-3</v>
      </c>
      <c r="AB600">
        <f t="shared" si="86"/>
        <v>0.22978007723441712</v>
      </c>
      <c r="AC600">
        <f t="shared" si="87"/>
        <v>316458.6392020387</v>
      </c>
      <c r="AD600">
        <f t="shared" si="88"/>
        <v>0.23064978473761069</v>
      </c>
      <c r="AE600">
        <f t="shared" si="89"/>
        <v>0.8176344455224539</v>
      </c>
      <c r="AF600">
        <f t="shared" si="90"/>
        <v>5.6890005277716075E-5</v>
      </c>
      <c r="AG600">
        <f t="shared" si="91"/>
        <v>2.1323359472501083E-2</v>
      </c>
      <c r="AH600" t="str">
        <f t="shared" si="92"/>
        <v/>
      </c>
    </row>
    <row r="601" spans="16:34" x14ac:dyDescent="0.2">
      <c r="P601">
        <f t="shared" si="93"/>
        <v>598</v>
      </c>
      <c r="Q601">
        <f>Regression!C599</f>
        <v>22400</v>
      </c>
      <c r="R601">
        <f>Regression!D599</f>
        <v>24</v>
      </c>
      <c r="S601">
        <f>Regression!E599</f>
        <v>0</v>
      </c>
      <c r="T601">
        <f>Regression!F599</f>
        <v>3</v>
      </c>
      <c r="U601">
        <f>Regression!G599</f>
        <v>0</v>
      </c>
      <c r="V601">
        <f>Regression!H599</f>
        <v>0</v>
      </c>
      <c r="W601">
        <f>Regression!I599</f>
        <v>1</v>
      </c>
      <c r="X601">
        <f>Regression!B599</f>
        <v>947.303</v>
      </c>
      <c r="Y601">
        <v>1199.7105699359538</v>
      </c>
      <c r="Z601">
        <f t="shared" si="85"/>
        <v>-252.4075699359538</v>
      </c>
      <c r="AA601">
        <v>1.7774711298024239E-2</v>
      </c>
      <c r="AB601">
        <f t="shared" si="86"/>
        <v>-0.44890169958293835</v>
      </c>
      <c r="AC601">
        <f t="shared" si="87"/>
        <v>316410.17592451087</v>
      </c>
      <c r="AD601">
        <f t="shared" si="88"/>
        <v>-0.45276369844960174</v>
      </c>
      <c r="AE601">
        <f t="shared" si="89"/>
        <v>0.65081790863621891</v>
      </c>
      <c r="AF601">
        <f t="shared" si="90"/>
        <v>4.6407999206733524E-4</v>
      </c>
      <c r="AG601">
        <f t="shared" si="91"/>
        <v>-6.0907015738245279E-2</v>
      </c>
      <c r="AH601" t="str">
        <f t="shared" si="92"/>
        <v/>
      </c>
    </row>
    <row r="602" spans="16:34" x14ac:dyDescent="0.2">
      <c r="P602">
        <f t="shared" si="93"/>
        <v>599</v>
      </c>
      <c r="Q602">
        <f>Regression!C600</f>
        <v>102700</v>
      </c>
      <c r="R602">
        <f>Regression!D600</f>
        <v>12</v>
      </c>
      <c r="S602">
        <f>Regression!E600</f>
        <v>0</v>
      </c>
      <c r="T602">
        <f>Regression!F600</f>
        <v>2</v>
      </c>
      <c r="U602">
        <f>Regression!G600</f>
        <v>1</v>
      </c>
      <c r="V602">
        <f>Regression!H600</f>
        <v>3</v>
      </c>
      <c r="W602">
        <f>Regression!I600</f>
        <v>1</v>
      </c>
      <c r="X602">
        <f>Regression!B600</f>
        <v>1472.7819999999999</v>
      </c>
      <c r="Y602">
        <v>1658.8261795369663</v>
      </c>
      <c r="Z602">
        <f t="shared" si="85"/>
        <v>-186.04417953696634</v>
      </c>
      <c r="AA602">
        <v>1.0401494498418167E-2</v>
      </c>
      <c r="AB602">
        <f t="shared" si="86"/>
        <v>-0.3308757673664417</v>
      </c>
      <c r="AC602">
        <f t="shared" si="87"/>
        <v>316440.33359507466</v>
      </c>
      <c r="AD602">
        <f t="shared" si="88"/>
        <v>-0.33246096053048596</v>
      </c>
      <c r="AE602">
        <f t="shared" si="89"/>
        <v>0.73961145275671814</v>
      </c>
      <c r="AF602">
        <f t="shared" si="90"/>
        <v>1.4535086420170337E-4</v>
      </c>
      <c r="AG602">
        <f t="shared" si="91"/>
        <v>-3.4084663576242721E-2</v>
      </c>
      <c r="AH602" t="str">
        <f t="shared" si="92"/>
        <v/>
      </c>
    </row>
    <row r="603" spans="16:34" x14ac:dyDescent="0.2">
      <c r="P603">
        <f t="shared" si="93"/>
        <v>600</v>
      </c>
      <c r="Q603">
        <f>Regression!C601</f>
        <v>44100</v>
      </c>
      <c r="R603">
        <f>Regression!D601</f>
        <v>18</v>
      </c>
      <c r="S603">
        <f>Regression!E601</f>
        <v>2</v>
      </c>
      <c r="T603">
        <f>Regression!F601</f>
        <v>2</v>
      </c>
      <c r="U603">
        <f>Regression!G601</f>
        <v>0</v>
      </c>
      <c r="V603">
        <f>Regression!H601</f>
        <v>1</v>
      </c>
      <c r="W603">
        <f>Regression!I601</f>
        <v>0</v>
      </c>
      <c r="X603">
        <f>Regression!B601</f>
        <v>1659.402</v>
      </c>
      <c r="Y603">
        <v>1124.1623439144478</v>
      </c>
      <c r="Z603">
        <f t="shared" si="85"/>
        <v>535.23965608555227</v>
      </c>
      <c r="AA603">
        <v>4.0632140936099174E-3</v>
      </c>
      <c r="AB603">
        <f t="shared" si="86"/>
        <v>0.95191277885191083</v>
      </c>
      <c r="AC603">
        <f t="shared" si="87"/>
        <v>316185.36484414956</v>
      </c>
      <c r="AD603">
        <f t="shared" si="88"/>
        <v>0.95380921528116436</v>
      </c>
      <c r="AE603">
        <f t="shared" si="89"/>
        <v>0.34041257826175531</v>
      </c>
      <c r="AF603">
        <f t="shared" si="90"/>
        <v>4.6399199256393824E-4</v>
      </c>
      <c r="AG603">
        <f t="shared" si="91"/>
        <v>6.0922887687777059E-2</v>
      </c>
      <c r="AH603" t="str">
        <f t="shared" si="92"/>
        <v/>
      </c>
    </row>
    <row r="604" spans="16:34" x14ac:dyDescent="0.2">
      <c r="P604">
        <f t="shared" si="93"/>
        <v>601</v>
      </c>
      <c r="Q604">
        <f>Regression!C602</f>
        <v>33700</v>
      </c>
      <c r="R604">
        <f>Regression!D602</f>
        <v>6</v>
      </c>
      <c r="S604">
        <f>Regression!E602</f>
        <v>0</v>
      </c>
      <c r="T604">
        <f>Regression!F602</f>
        <v>1</v>
      </c>
      <c r="U604">
        <f>Regression!G602</f>
        <v>0</v>
      </c>
      <c r="V604">
        <f>Regression!H602</f>
        <v>0</v>
      </c>
      <c r="W604">
        <f>Regression!I602</f>
        <v>1</v>
      </c>
      <c r="X604">
        <f>Regression!B602</f>
        <v>613.99199999999996</v>
      </c>
      <c r="Y604">
        <v>568.02848153096079</v>
      </c>
      <c r="Z604">
        <f t="shared" si="85"/>
        <v>45.963518469039172</v>
      </c>
      <c r="AA604">
        <v>1.1826205924024662E-2</v>
      </c>
      <c r="AB604">
        <f t="shared" si="86"/>
        <v>8.1745177313021666E-2</v>
      </c>
      <c r="AC604">
        <f t="shared" si="87"/>
        <v>316473.47013726784</v>
      </c>
      <c r="AD604">
        <f t="shared" si="88"/>
        <v>8.219169663053108E-2</v>
      </c>
      <c r="AE604">
        <f t="shared" si="89"/>
        <v>0.93451085676306578</v>
      </c>
      <c r="AF604">
        <f t="shared" si="90"/>
        <v>1.0116098874108729E-5</v>
      </c>
      <c r="AG604">
        <f t="shared" si="91"/>
        <v>8.9915382817253118E-3</v>
      </c>
      <c r="AH604" t="str">
        <f t="shared" si="92"/>
        <v/>
      </c>
    </row>
    <row r="605" spans="16:34" x14ac:dyDescent="0.2">
      <c r="P605">
        <f t="shared" si="93"/>
        <v>602</v>
      </c>
      <c r="Q605">
        <f>Regression!C603</f>
        <v>39100</v>
      </c>
      <c r="R605">
        <f>Regression!D603</f>
        <v>12</v>
      </c>
      <c r="S605">
        <f>Regression!E603</f>
        <v>2</v>
      </c>
      <c r="T605">
        <f>Regression!F603</f>
        <v>2</v>
      </c>
      <c r="U605">
        <f>Regression!G603</f>
        <v>1</v>
      </c>
      <c r="V605">
        <f>Regression!H603</f>
        <v>1</v>
      </c>
      <c r="W605">
        <f>Regression!I603</f>
        <v>0</v>
      </c>
      <c r="X605">
        <f>Regression!B603</f>
        <v>1001.371</v>
      </c>
      <c r="Y605">
        <v>679.09735294206303</v>
      </c>
      <c r="Z605">
        <f t="shared" si="85"/>
        <v>322.27364705793696</v>
      </c>
      <c r="AA605">
        <v>4.6506019411111429E-3</v>
      </c>
      <c r="AB605">
        <f t="shared" si="86"/>
        <v>0.5731570884811753</v>
      </c>
      <c r="AC605">
        <f t="shared" si="87"/>
        <v>316370.33426976058</v>
      </c>
      <c r="AD605">
        <f t="shared" si="88"/>
        <v>0.57430042556604</v>
      </c>
      <c r="AE605">
        <f t="shared" si="89"/>
        <v>0.56589472041996192</v>
      </c>
      <c r="AF605">
        <f t="shared" si="90"/>
        <v>1.9275932686364596E-4</v>
      </c>
      <c r="AG605">
        <f t="shared" si="91"/>
        <v>3.9255990809677198E-2</v>
      </c>
      <c r="AH605" t="str">
        <f t="shared" si="92"/>
        <v/>
      </c>
    </row>
    <row r="606" spans="16:34" x14ac:dyDescent="0.2">
      <c r="P606">
        <f t="shared" si="93"/>
        <v>603</v>
      </c>
      <c r="Q606">
        <f>Regression!C604</f>
        <v>41500</v>
      </c>
      <c r="R606">
        <f>Regression!D604</f>
        <v>24</v>
      </c>
      <c r="S606">
        <f>Regression!E604</f>
        <v>0</v>
      </c>
      <c r="T606">
        <f>Regression!F604</f>
        <v>1</v>
      </c>
      <c r="U606">
        <f>Regression!G604</f>
        <v>1</v>
      </c>
      <c r="V606">
        <f>Regression!H604</f>
        <v>3</v>
      </c>
      <c r="W606">
        <f>Regression!I604</f>
        <v>1</v>
      </c>
      <c r="X606">
        <f>Regression!B604</f>
        <v>1314.4559999999999</v>
      </c>
      <c r="Y606">
        <v>934.31841621129888</v>
      </c>
      <c r="Z606">
        <f t="shared" si="85"/>
        <v>380.13758378870102</v>
      </c>
      <c r="AA606">
        <v>1.5011063382196956E-2</v>
      </c>
      <c r="AB606">
        <f t="shared" si="86"/>
        <v>0.67606691622362602</v>
      </c>
      <c r="AC606">
        <f t="shared" si="87"/>
        <v>316327.58832174307</v>
      </c>
      <c r="AD606">
        <f t="shared" si="88"/>
        <v>0.68101487575120578</v>
      </c>
      <c r="AE606">
        <f t="shared" si="89"/>
        <v>0.4960210096403781</v>
      </c>
      <c r="AF606">
        <f t="shared" si="90"/>
        <v>8.8397123820205573E-4</v>
      </c>
      <c r="AG606">
        <f t="shared" si="91"/>
        <v>8.4071084858616058E-2</v>
      </c>
      <c r="AH606" t="str">
        <f t="shared" si="92"/>
        <v/>
      </c>
    </row>
    <row r="607" spans="16:34" x14ac:dyDescent="0.2">
      <c r="P607">
        <f t="shared" si="93"/>
        <v>604</v>
      </c>
      <c r="Q607">
        <f>Regression!C605</f>
        <v>17900</v>
      </c>
      <c r="R607">
        <f>Regression!D605</f>
        <v>6</v>
      </c>
      <c r="S607">
        <f>Regression!E605</f>
        <v>1</v>
      </c>
      <c r="T607">
        <f>Regression!F605</f>
        <v>3</v>
      </c>
      <c r="U607">
        <f>Regression!G605</f>
        <v>0</v>
      </c>
      <c r="V607">
        <f>Regression!H605</f>
        <v>0</v>
      </c>
      <c r="W607">
        <f>Regression!I605</f>
        <v>0</v>
      </c>
      <c r="X607">
        <f>Regression!B605</f>
        <v>445.98899999999998</v>
      </c>
      <c r="Y607">
        <v>220.40698575990012</v>
      </c>
      <c r="Z607">
        <f t="shared" si="85"/>
        <v>225.58201424009985</v>
      </c>
      <c r="AA607">
        <v>9.2760756712378691E-3</v>
      </c>
      <c r="AB607">
        <f t="shared" si="86"/>
        <v>0.40119299755319665</v>
      </c>
      <c r="AC607">
        <f t="shared" si="87"/>
        <v>316423.79731174774</v>
      </c>
      <c r="AD607">
        <f t="shared" si="88"/>
        <v>0.40289657532957324</v>
      </c>
      <c r="AE607">
        <f t="shared" si="89"/>
        <v>0.68711112259125939</v>
      </c>
      <c r="AF607">
        <f t="shared" si="90"/>
        <v>1.9014096032982751E-4</v>
      </c>
      <c r="AG607">
        <f t="shared" si="91"/>
        <v>3.8985166372765605E-2</v>
      </c>
      <c r="AH607" t="str">
        <f t="shared" si="92"/>
        <v/>
      </c>
    </row>
    <row r="608" spans="16:34" x14ac:dyDescent="0.2">
      <c r="P608">
        <f t="shared" si="93"/>
        <v>605</v>
      </c>
      <c r="Q608">
        <f>Regression!C606</f>
        <v>14600</v>
      </c>
      <c r="R608">
        <f>Regression!D606</f>
        <v>6</v>
      </c>
      <c r="S608">
        <f>Regression!E606</f>
        <v>0</v>
      </c>
      <c r="T608">
        <f>Regression!F606</f>
        <v>1</v>
      </c>
      <c r="U608">
        <f>Regression!G606</f>
        <v>1</v>
      </c>
      <c r="V608">
        <f>Regression!H606</f>
        <v>3</v>
      </c>
      <c r="W608">
        <f>Regression!I606</f>
        <v>0</v>
      </c>
      <c r="X608">
        <f>Regression!B606</f>
        <v>307.28500000000003</v>
      </c>
      <c r="Y608">
        <v>-492.0680029856299</v>
      </c>
      <c r="Z608">
        <f t="shared" si="85"/>
        <v>799.35300298562993</v>
      </c>
      <c r="AA608">
        <v>1.0596532717980346E-2</v>
      </c>
      <c r="AB608">
        <f t="shared" si="86"/>
        <v>1.4216329632983078</v>
      </c>
      <c r="AC608">
        <f t="shared" si="87"/>
        <v>315823.9538645643</v>
      </c>
      <c r="AD608">
        <f t="shared" si="88"/>
        <v>1.4299780255700687</v>
      </c>
      <c r="AE608">
        <f t="shared" si="89"/>
        <v>0.15303819518847636</v>
      </c>
      <c r="AF608">
        <f t="shared" si="90"/>
        <v>2.7346510078650136E-3</v>
      </c>
      <c r="AG608">
        <f t="shared" si="91"/>
        <v>0.14798733230380695</v>
      </c>
      <c r="AH608" t="str">
        <f t="shared" si="92"/>
        <v/>
      </c>
    </row>
    <row r="609" spans="16:34" x14ac:dyDescent="0.2">
      <c r="P609">
        <f t="shared" si="93"/>
        <v>606</v>
      </c>
      <c r="Q609">
        <f>Regression!C607</f>
        <v>46300</v>
      </c>
      <c r="R609">
        <f>Regression!D607</f>
        <v>6</v>
      </c>
      <c r="S609">
        <f>Regression!E607</f>
        <v>0</v>
      </c>
      <c r="T609">
        <f>Regression!F607</f>
        <v>2</v>
      </c>
      <c r="U609">
        <f>Regression!G607</f>
        <v>0</v>
      </c>
      <c r="V609">
        <f>Regression!H607</f>
        <v>3</v>
      </c>
      <c r="W609">
        <f>Regression!I607</f>
        <v>0</v>
      </c>
      <c r="X609">
        <f>Regression!B607</f>
        <v>1138.4849999999999</v>
      </c>
      <c r="Y609">
        <v>231.03461679166134</v>
      </c>
      <c r="Z609">
        <f t="shared" si="85"/>
        <v>907.45038320833851</v>
      </c>
      <c r="AA609">
        <v>8.7272610229740064E-3</v>
      </c>
      <c r="AB609">
        <f t="shared" si="86"/>
        <v>1.6138819426563746</v>
      </c>
      <c r="AC609">
        <f t="shared" si="87"/>
        <v>315637.36706422589</v>
      </c>
      <c r="AD609">
        <f t="shared" si="88"/>
        <v>1.6223034844558797</v>
      </c>
      <c r="AE609">
        <f t="shared" si="89"/>
        <v>0.10505612705790937</v>
      </c>
      <c r="AF609">
        <f t="shared" si="90"/>
        <v>2.8916463516724714E-3</v>
      </c>
      <c r="AG609">
        <f t="shared" si="91"/>
        <v>0.15222097603882065</v>
      </c>
      <c r="AH609" t="str">
        <f t="shared" si="92"/>
        <v/>
      </c>
    </row>
    <row r="610" spans="16:34" x14ac:dyDescent="0.2">
      <c r="P610">
        <f t="shared" si="93"/>
        <v>607</v>
      </c>
      <c r="Q610">
        <f>Regression!C608</f>
        <v>34500</v>
      </c>
      <c r="R610">
        <f>Regression!D608</f>
        <v>24</v>
      </c>
      <c r="S610">
        <f>Regression!E608</f>
        <v>2</v>
      </c>
      <c r="T610">
        <f>Regression!F608</f>
        <v>3</v>
      </c>
      <c r="U610">
        <f>Regression!G608</f>
        <v>1</v>
      </c>
      <c r="V610">
        <f>Regression!H608</f>
        <v>0</v>
      </c>
      <c r="W610">
        <f>Regression!I608</f>
        <v>0</v>
      </c>
      <c r="X610">
        <f>Regression!B608</f>
        <v>639.46100000000001</v>
      </c>
      <c r="Y610">
        <v>1373.944750596781</v>
      </c>
      <c r="Z610">
        <f t="shared" si="85"/>
        <v>-734.48375059678096</v>
      </c>
      <c r="AA610">
        <v>9.8888417002439E-3</v>
      </c>
      <c r="AB610">
        <f t="shared" si="86"/>
        <v>-1.3062643249669859</v>
      </c>
      <c r="AC610">
        <f t="shared" si="87"/>
        <v>315925.82490035926</v>
      </c>
      <c r="AD610">
        <f t="shared" si="88"/>
        <v>-1.3132507290051556</v>
      </c>
      <c r="AE610">
        <f t="shared" si="89"/>
        <v>0.18940215142552966</v>
      </c>
      <c r="AF610">
        <f t="shared" si="90"/>
        <v>2.1515411670219096E-3</v>
      </c>
      <c r="AG610">
        <f t="shared" si="91"/>
        <v>-0.13124367583945851</v>
      </c>
      <c r="AH610" t="str">
        <f t="shared" si="92"/>
        <v/>
      </c>
    </row>
    <row r="611" spans="16:34" x14ac:dyDescent="0.2">
      <c r="P611">
        <f t="shared" si="93"/>
        <v>608</v>
      </c>
      <c r="Q611">
        <f>Regression!C609</f>
        <v>76600</v>
      </c>
      <c r="R611">
        <f>Regression!D609</f>
        <v>24</v>
      </c>
      <c r="S611">
        <f>Regression!E609</f>
        <v>0</v>
      </c>
      <c r="T611">
        <f>Regression!F609</f>
        <v>2</v>
      </c>
      <c r="U611">
        <f>Regression!G609</f>
        <v>0</v>
      </c>
      <c r="V611">
        <f>Regression!H609</f>
        <v>3</v>
      </c>
      <c r="W611">
        <f>Regression!I609</f>
        <v>1</v>
      </c>
      <c r="X611">
        <f>Regression!B609</f>
        <v>2903.7660000000001</v>
      </c>
      <c r="Y611">
        <v>1730.2137587303023</v>
      </c>
      <c r="Z611">
        <f t="shared" si="85"/>
        <v>1173.5522412696978</v>
      </c>
      <c r="AA611">
        <v>1.1634394275990318E-2</v>
      </c>
      <c r="AB611">
        <f t="shared" si="86"/>
        <v>2.0871386535237715</v>
      </c>
      <c r="AC611">
        <f t="shared" si="87"/>
        <v>315069.53600425954</v>
      </c>
      <c r="AD611">
        <f t="shared" si="88"/>
        <v>2.1030055002671042</v>
      </c>
      <c r="AE611">
        <f t="shared" si="89"/>
        <v>3.5716699165712358E-2</v>
      </c>
      <c r="AF611">
        <f t="shared" si="90"/>
        <v>6.4851667156376148E-3</v>
      </c>
      <c r="AG611">
        <f t="shared" si="91"/>
        <v>0.22816734312124171</v>
      </c>
      <c r="AH611" t="str">
        <f t="shared" si="92"/>
        <v>*</v>
      </c>
    </row>
    <row r="612" spans="16:34" x14ac:dyDescent="0.2">
      <c r="P612">
        <f t="shared" si="93"/>
        <v>609</v>
      </c>
      <c r="Q612">
        <f>Regression!C610</f>
        <v>100100</v>
      </c>
      <c r="R612">
        <f>Regression!D610</f>
        <v>24</v>
      </c>
      <c r="S612">
        <f>Regression!E610</f>
        <v>3</v>
      </c>
      <c r="T612">
        <f>Regression!F610</f>
        <v>2</v>
      </c>
      <c r="U612">
        <f>Regression!G610</f>
        <v>1</v>
      </c>
      <c r="V612">
        <f>Regression!H610</f>
        <v>1</v>
      </c>
      <c r="W612">
        <f>Regression!I610</f>
        <v>1</v>
      </c>
      <c r="X612">
        <f>Regression!B610</f>
        <v>3490.9940000000001</v>
      </c>
      <c r="Y612">
        <v>2510.8973068244418</v>
      </c>
      <c r="Z612">
        <f t="shared" si="85"/>
        <v>980.09669317555836</v>
      </c>
      <c r="AA612">
        <v>5.5851901260623891E-3</v>
      </c>
      <c r="AB612">
        <f t="shared" si="86"/>
        <v>1.7430819187941295</v>
      </c>
      <c r="AC612">
        <f t="shared" si="87"/>
        <v>315500.86992760981</v>
      </c>
      <c r="AD612">
        <f t="shared" si="88"/>
        <v>1.7497856539634435</v>
      </c>
      <c r="AE612">
        <f t="shared" si="89"/>
        <v>8.0464497017394082E-2</v>
      </c>
      <c r="AF612">
        <f t="shared" si="90"/>
        <v>2.1451042489443748E-3</v>
      </c>
      <c r="AG612">
        <f t="shared" si="91"/>
        <v>0.13113542874312456</v>
      </c>
      <c r="AH612" t="str">
        <f t="shared" si="92"/>
        <v/>
      </c>
    </row>
    <row r="613" spans="16:34" x14ac:dyDescent="0.2">
      <c r="P613">
        <f t="shared" si="93"/>
        <v>610</v>
      </c>
      <c r="Q613">
        <f>Regression!C611</f>
        <v>49300</v>
      </c>
      <c r="R613">
        <f>Regression!D611</f>
        <v>24</v>
      </c>
      <c r="S613">
        <f>Regression!E611</f>
        <v>0</v>
      </c>
      <c r="T613">
        <f>Regression!F611</f>
        <v>1</v>
      </c>
      <c r="U613">
        <f>Regression!G611</f>
        <v>1</v>
      </c>
      <c r="V613">
        <f>Regression!H611</f>
        <v>0</v>
      </c>
      <c r="W613">
        <f>Regression!I611</f>
        <v>1</v>
      </c>
      <c r="X613">
        <f>Regression!B611</f>
        <v>1692.3789999999999</v>
      </c>
      <c r="Y613">
        <v>1732.6493721330357</v>
      </c>
      <c r="Z613">
        <f t="shared" si="85"/>
        <v>-40.270372133035835</v>
      </c>
      <c r="AA613">
        <v>1.2226606436003306E-2</v>
      </c>
      <c r="AB613">
        <f t="shared" si="86"/>
        <v>-7.1620033020183091E-2</v>
      </c>
      <c r="AC613">
        <f t="shared" si="87"/>
        <v>316473.97079558333</v>
      </c>
      <c r="AD613">
        <f t="shared" si="88"/>
        <v>-7.2025782103307068E-2</v>
      </c>
      <c r="AE613">
        <f t="shared" si="89"/>
        <v>0.94259590849157326</v>
      </c>
      <c r="AF613">
        <f t="shared" si="90"/>
        <v>8.0347123238877933E-6</v>
      </c>
      <c r="AG613">
        <f t="shared" si="91"/>
        <v>-8.01331633391523E-3</v>
      </c>
      <c r="AH613" t="str">
        <f t="shared" si="92"/>
        <v/>
      </c>
    </row>
    <row r="614" spans="16:34" x14ac:dyDescent="0.2">
      <c r="P614">
        <f t="shared" si="93"/>
        <v>611</v>
      </c>
      <c r="Q614">
        <f>Regression!C612</f>
        <v>63200</v>
      </c>
      <c r="R614">
        <f>Regression!D612</f>
        <v>24</v>
      </c>
      <c r="S614">
        <f>Regression!E612</f>
        <v>3</v>
      </c>
      <c r="T614">
        <f>Regression!F612</f>
        <v>3</v>
      </c>
      <c r="U614">
        <f>Regression!G612</f>
        <v>1</v>
      </c>
      <c r="V614">
        <f>Regression!H612</f>
        <v>0</v>
      </c>
      <c r="W614">
        <f>Regression!I612</f>
        <v>0</v>
      </c>
      <c r="X614">
        <f>Regression!B612</f>
        <v>1506.5709999999999</v>
      </c>
      <c r="Y614">
        <v>1955.9082189331812</v>
      </c>
      <c r="Z614">
        <f t="shared" si="85"/>
        <v>-449.33721893318125</v>
      </c>
      <c r="AA614">
        <v>9.4338699924452971E-3</v>
      </c>
      <c r="AB614">
        <f t="shared" si="86"/>
        <v>-0.79913705169840044</v>
      </c>
      <c r="AC614">
        <f t="shared" si="87"/>
        <v>316269.94956880214</v>
      </c>
      <c r="AD614">
        <f t="shared" si="88"/>
        <v>-0.80278951419091626</v>
      </c>
      <c r="AE614">
        <f t="shared" si="89"/>
        <v>0.42228869481558495</v>
      </c>
      <c r="AF614">
        <f t="shared" si="90"/>
        <v>7.6749487748304355E-4</v>
      </c>
      <c r="AG614">
        <f t="shared" si="91"/>
        <v>-7.8343847761626936E-2</v>
      </c>
      <c r="AH614" t="str">
        <f t="shared" si="92"/>
        <v/>
      </c>
    </row>
    <row r="615" spans="16:34" x14ac:dyDescent="0.2">
      <c r="P615">
        <f t="shared" si="93"/>
        <v>612</v>
      </c>
      <c r="Q615">
        <f>Regression!C613</f>
        <v>42800</v>
      </c>
      <c r="R615">
        <f>Regression!D613</f>
        <v>6</v>
      </c>
      <c r="S615">
        <f>Regression!E613</f>
        <v>2</v>
      </c>
      <c r="T615">
        <f>Regression!F613</f>
        <v>3</v>
      </c>
      <c r="U615">
        <f>Regression!G613</f>
        <v>0</v>
      </c>
      <c r="V615">
        <f>Regression!H613</f>
        <v>0</v>
      </c>
      <c r="W615">
        <f>Regression!I613</f>
        <v>1</v>
      </c>
      <c r="X615">
        <f>Regression!B613</f>
        <v>685.04200000000003</v>
      </c>
      <c r="Y615">
        <v>694.99569099147016</v>
      </c>
      <c r="Z615">
        <f t="shared" si="85"/>
        <v>-9.9536909914701255</v>
      </c>
      <c r="AA615">
        <v>1.0434638969872822E-2</v>
      </c>
      <c r="AB615">
        <f t="shared" si="86"/>
        <v>-1.7702435803839383E-2</v>
      </c>
      <c r="AC615">
        <f t="shared" si="87"/>
        <v>316475.5264520272</v>
      </c>
      <c r="AD615">
        <f t="shared" si="88"/>
        <v>-1.7786555271026648E-2</v>
      </c>
      <c r="AE615">
        <f t="shared" si="89"/>
        <v>0.98581270703502988</v>
      </c>
      <c r="AF615">
        <f t="shared" si="90"/>
        <v>4.1741161262125616E-7</v>
      </c>
      <c r="AG615">
        <f t="shared" si="91"/>
        <v>-1.8264522285652695E-3</v>
      </c>
      <c r="AH615" t="str">
        <f t="shared" si="92"/>
        <v/>
      </c>
    </row>
    <row r="616" spans="16:34" x14ac:dyDescent="0.2">
      <c r="P616">
        <f t="shared" si="93"/>
        <v>613</v>
      </c>
      <c r="Q616">
        <f>Regression!C614</f>
        <v>106600</v>
      </c>
      <c r="R616">
        <f>Regression!D614</f>
        <v>12</v>
      </c>
      <c r="S616">
        <f>Regression!E614</f>
        <v>3</v>
      </c>
      <c r="T616">
        <f>Regression!F614</f>
        <v>3</v>
      </c>
      <c r="U616">
        <f>Regression!G614</f>
        <v>1</v>
      </c>
      <c r="V616">
        <f>Regression!H614</f>
        <v>0</v>
      </c>
      <c r="W616">
        <f>Regression!I614</f>
        <v>1</v>
      </c>
      <c r="X616">
        <f>Regression!B614</f>
        <v>1876.7570000000001</v>
      </c>
      <c r="Y616">
        <v>2274.7439143494839</v>
      </c>
      <c r="Z616">
        <f t="shared" si="85"/>
        <v>-397.98691434948387</v>
      </c>
      <c r="AA616">
        <v>6.6327704288532633E-3</v>
      </c>
      <c r="AB616">
        <f t="shared" si="86"/>
        <v>-0.70781158547893497</v>
      </c>
      <c r="AC616">
        <f t="shared" si="87"/>
        <v>316314.72820134653</v>
      </c>
      <c r="AD616">
        <f t="shared" si="88"/>
        <v>-0.70999317093755543</v>
      </c>
      <c r="AE616">
        <f t="shared" si="89"/>
        <v>0.47787523045937486</v>
      </c>
      <c r="AF616">
        <f t="shared" si="90"/>
        <v>4.2094044420475644E-4</v>
      </c>
      <c r="AG616">
        <f t="shared" si="91"/>
        <v>-5.8015860748681113E-2</v>
      </c>
      <c r="AH616" t="str">
        <f t="shared" si="92"/>
        <v/>
      </c>
    </row>
    <row r="617" spans="16:34" x14ac:dyDescent="0.2">
      <c r="P617">
        <f t="shared" si="93"/>
        <v>614</v>
      </c>
      <c r="Q617">
        <f>Regression!C615</f>
        <v>74900</v>
      </c>
      <c r="R617">
        <f>Regression!D615</f>
        <v>12</v>
      </c>
      <c r="S617">
        <f>Regression!E615</f>
        <v>0</v>
      </c>
      <c r="T617">
        <f>Regression!F615</f>
        <v>3</v>
      </c>
      <c r="U617">
        <f>Regression!G615</f>
        <v>0</v>
      </c>
      <c r="V617">
        <f>Regression!H615</f>
        <v>0</v>
      </c>
      <c r="W617">
        <f>Regression!I615</f>
        <v>1</v>
      </c>
      <c r="X617">
        <f>Regression!B615</f>
        <v>1804.404</v>
      </c>
      <c r="Y617">
        <v>1739.3920374368149</v>
      </c>
      <c r="Z617">
        <f t="shared" si="85"/>
        <v>65.011962563185079</v>
      </c>
      <c r="AA617">
        <v>1.0300278533051609E-2</v>
      </c>
      <c r="AB617">
        <f t="shared" si="86"/>
        <v>0.11562244545693032</v>
      </c>
      <c r="AC617">
        <f t="shared" si="87"/>
        <v>316471.31815498206</v>
      </c>
      <c r="AD617">
        <f t="shared" si="88"/>
        <v>0.11616475334110495</v>
      </c>
      <c r="AE617">
        <f t="shared" si="89"/>
        <v>0.90754548175367933</v>
      </c>
      <c r="AF617">
        <f t="shared" si="90"/>
        <v>1.7572614708254195E-5</v>
      </c>
      <c r="AG617">
        <f t="shared" si="91"/>
        <v>1.1850785432366414E-2</v>
      </c>
      <c r="AH617" t="str">
        <f t="shared" si="92"/>
        <v/>
      </c>
    </row>
    <row r="618" spans="16:34" x14ac:dyDescent="0.2">
      <c r="P618">
        <f t="shared" si="93"/>
        <v>615</v>
      </c>
      <c r="Q618">
        <f>Regression!C616</f>
        <v>19100</v>
      </c>
      <c r="R618">
        <f>Regression!D616</f>
        <v>18</v>
      </c>
      <c r="S618">
        <f>Regression!E616</f>
        <v>1</v>
      </c>
      <c r="T618">
        <f>Regression!F616</f>
        <v>1</v>
      </c>
      <c r="U618">
        <f>Regression!G616</f>
        <v>0</v>
      </c>
      <c r="V618">
        <f>Regression!H616</f>
        <v>1</v>
      </c>
      <c r="W618">
        <f>Regression!I616</f>
        <v>0</v>
      </c>
      <c r="X618">
        <f>Regression!B616</f>
        <v>403.47399999999999</v>
      </c>
      <c r="Y618">
        <v>622.85192151713159</v>
      </c>
      <c r="Z618">
        <f t="shared" si="85"/>
        <v>-219.3779215171316</v>
      </c>
      <c r="AA618">
        <v>4.8866398761265514E-3</v>
      </c>
      <c r="AB618">
        <f t="shared" si="86"/>
        <v>-0.39015914556366532</v>
      </c>
      <c r="AC618">
        <f t="shared" si="87"/>
        <v>316426.82525692065</v>
      </c>
      <c r="AD618">
        <f t="shared" si="88"/>
        <v>-0.3909488968432912</v>
      </c>
      <c r="AE618">
        <f t="shared" si="89"/>
        <v>0.69591895729150477</v>
      </c>
      <c r="AF618">
        <f t="shared" si="90"/>
        <v>9.3898535028277705E-5</v>
      </c>
      <c r="AG618">
        <f t="shared" si="91"/>
        <v>-2.739610870690163E-2</v>
      </c>
      <c r="AH618" t="str">
        <f t="shared" si="92"/>
        <v/>
      </c>
    </row>
    <row r="619" spans="16:34" x14ac:dyDescent="0.2">
      <c r="P619">
        <f t="shared" si="93"/>
        <v>616</v>
      </c>
      <c r="Q619">
        <f>Regression!C617</f>
        <v>48800</v>
      </c>
      <c r="R619">
        <f>Regression!D617</f>
        <v>24</v>
      </c>
      <c r="S619">
        <f>Regression!E617</f>
        <v>2</v>
      </c>
      <c r="T619">
        <f>Regression!F617</f>
        <v>2</v>
      </c>
      <c r="U619">
        <f>Regression!G617</f>
        <v>1</v>
      </c>
      <c r="V619">
        <f>Regression!H617</f>
        <v>1</v>
      </c>
      <c r="W619">
        <f>Regression!I617</f>
        <v>0</v>
      </c>
      <c r="X619">
        <f>Regression!B617</f>
        <v>1271.0440000000001</v>
      </c>
      <c r="Y619">
        <v>1471.094519127814</v>
      </c>
      <c r="Z619">
        <f t="shared" si="85"/>
        <v>-200.05051912781391</v>
      </c>
      <c r="AA619">
        <v>5.9933860487080739E-3</v>
      </c>
      <c r="AB619">
        <f t="shared" si="86"/>
        <v>-0.35578575579849492</v>
      </c>
      <c r="AC619">
        <f t="shared" si="87"/>
        <v>316435.00032457418</v>
      </c>
      <c r="AD619">
        <f t="shared" si="88"/>
        <v>-0.35669973658350362</v>
      </c>
      <c r="AE619">
        <f t="shared" si="89"/>
        <v>0.72139245985665645</v>
      </c>
      <c r="AF619">
        <f t="shared" si="90"/>
        <v>9.5980018824948544E-5</v>
      </c>
      <c r="AG619">
        <f t="shared" si="91"/>
        <v>-2.769773640521514E-2</v>
      </c>
      <c r="AH619" t="str">
        <f t="shared" si="92"/>
        <v/>
      </c>
    </row>
    <row r="620" spans="16:34" x14ac:dyDescent="0.2">
      <c r="P620">
        <f t="shared" si="93"/>
        <v>617</v>
      </c>
      <c r="Q620">
        <f>Regression!C618</f>
        <v>105300</v>
      </c>
      <c r="R620">
        <f>Regression!D618</f>
        <v>24</v>
      </c>
      <c r="S620">
        <f>Regression!E618</f>
        <v>0</v>
      </c>
      <c r="T620">
        <f>Regression!F618</f>
        <v>2</v>
      </c>
      <c r="U620">
        <f>Regression!G618</f>
        <v>0</v>
      </c>
      <c r="V620">
        <f>Regression!H618</f>
        <v>1</v>
      </c>
      <c r="W620">
        <f>Regression!I618</f>
        <v>1</v>
      </c>
      <c r="X620">
        <f>Regression!B618</f>
        <v>3360.4409999999998</v>
      </c>
      <c r="Y620">
        <v>2765.5605679027044</v>
      </c>
      <c r="Z620">
        <f t="shared" si="85"/>
        <v>594.8804320972954</v>
      </c>
      <c r="AA620">
        <v>1.3619846859873618E-2</v>
      </c>
      <c r="AB620">
        <f t="shared" si="86"/>
        <v>1.0579826789064544</v>
      </c>
      <c r="AC620">
        <f t="shared" si="87"/>
        <v>316113.60012697696</v>
      </c>
      <c r="AD620">
        <f t="shared" si="88"/>
        <v>1.0653343502522752</v>
      </c>
      <c r="AE620">
        <f t="shared" si="89"/>
        <v>0.28698387877977671</v>
      </c>
      <c r="AF620">
        <f t="shared" si="90"/>
        <v>1.9586223322562027E-3</v>
      </c>
      <c r="AG620">
        <f t="shared" si="91"/>
        <v>0.12518430428140356</v>
      </c>
      <c r="AH620" t="str">
        <f t="shared" si="92"/>
        <v/>
      </c>
    </row>
    <row r="621" spans="16:34" x14ac:dyDescent="0.2">
      <c r="P621">
        <f t="shared" si="93"/>
        <v>618</v>
      </c>
      <c r="Q621">
        <f>Regression!C619</f>
        <v>90600</v>
      </c>
      <c r="R621">
        <f>Regression!D619</f>
        <v>24</v>
      </c>
      <c r="S621">
        <f>Regression!E619</f>
        <v>3</v>
      </c>
      <c r="T621">
        <f>Regression!F619</f>
        <v>3</v>
      </c>
      <c r="U621">
        <f>Regression!G619</f>
        <v>1</v>
      </c>
      <c r="V621">
        <f>Regression!H619</f>
        <v>0</v>
      </c>
      <c r="W621">
        <f>Regression!I619</f>
        <v>1</v>
      </c>
      <c r="X621">
        <f>Regression!B619</f>
        <v>3167.1709999999998</v>
      </c>
      <c r="Y621">
        <v>2516.5137351052367</v>
      </c>
      <c r="Z621">
        <f t="shared" si="85"/>
        <v>650.6572648947631</v>
      </c>
      <c r="AA621">
        <v>6.1678565663488682E-3</v>
      </c>
      <c r="AB621">
        <f t="shared" si="86"/>
        <v>1.1571806349998073</v>
      </c>
      <c r="AC621">
        <f t="shared" si="87"/>
        <v>316045.77654966788</v>
      </c>
      <c r="AD621">
        <f t="shared" si="88"/>
        <v>1.1609693870829256</v>
      </c>
      <c r="AE621">
        <f t="shared" si="89"/>
        <v>0.24593364212299892</v>
      </c>
      <c r="AF621">
        <f t="shared" si="90"/>
        <v>1.045250815876941E-3</v>
      </c>
      <c r="AG621">
        <f t="shared" si="91"/>
        <v>9.1460038857109335E-2</v>
      </c>
      <c r="AH621" t="str">
        <f t="shared" si="92"/>
        <v/>
      </c>
    </row>
    <row r="622" spans="16:34" x14ac:dyDescent="0.2">
      <c r="P622">
        <f t="shared" si="93"/>
        <v>619</v>
      </c>
      <c r="Q622">
        <f>Regression!C620</f>
        <v>105500</v>
      </c>
      <c r="R622">
        <f>Regression!D620</f>
        <v>6</v>
      </c>
      <c r="S622">
        <f>Regression!E620</f>
        <v>3</v>
      </c>
      <c r="T622">
        <f>Regression!F620</f>
        <v>2</v>
      </c>
      <c r="U622">
        <f>Regression!G620</f>
        <v>0</v>
      </c>
      <c r="V622">
        <f>Regression!H620</f>
        <v>1</v>
      </c>
      <c r="W622">
        <f>Regression!I620</f>
        <v>1</v>
      </c>
      <c r="X622">
        <f>Regression!B620</f>
        <v>1781.326</v>
      </c>
      <c r="Y622">
        <v>1795.8785272741165</v>
      </c>
      <c r="Z622">
        <f t="shared" si="85"/>
        <v>-14.552527274116528</v>
      </c>
      <c r="AA622">
        <v>1.0392615519410351E-2</v>
      </c>
      <c r="AB622">
        <f t="shared" si="86"/>
        <v>-2.5881372053285001E-2</v>
      </c>
      <c r="AC622">
        <f t="shared" si="87"/>
        <v>316475.41153842182</v>
      </c>
      <c r="AD622">
        <f t="shared" si="88"/>
        <v>-2.6003809247556284E-2</v>
      </c>
      <c r="AE622">
        <f t="shared" si="89"/>
        <v>0.97925953008639088</v>
      </c>
      <c r="AF622">
        <f t="shared" si="90"/>
        <v>8.8855355910076933E-7</v>
      </c>
      <c r="AG622">
        <f t="shared" si="91"/>
        <v>-2.6648203623822054E-3</v>
      </c>
      <c r="AH622" t="str">
        <f t="shared" si="92"/>
        <v/>
      </c>
    </row>
    <row r="623" spans="16:34" x14ac:dyDescent="0.2">
      <c r="P623">
        <f t="shared" si="93"/>
        <v>620</v>
      </c>
      <c r="Q623">
        <f>Regression!C621</f>
        <v>17900</v>
      </c>
      <c r="R623">
        <f>Regression!D621</f>
        <v>6</v>
      </c>
      <c r="S623">
        <f>Regression!E621</f>
        <v>1</v>
      </c>
      <c r="T623">
        <f>Regression!F621</f>
        <v>1</v>
      </c>
      <c r="U623">
        <f>Regression!G621</f>
        <v>0</v>
      </c>
      <c r="V623">
        <f>Regression!H621</f>
        <v>3</v>
      </c>
      <c r="W623">
        <f>Regression!I621</f>
        <v>0</v>
      </c>
      <c r="X623">
        <f>Regression!B621</f>
        <v>62.119</v>
      </c>
      <c r="Y623">
        <v>-408.05402854935011</v>
      </c>
      <c r="Z623">
        <f t="shared" si="85"/>
        <v>470.17302854935008</v>
      </c>
      <c r="AA623">
        <v>8.7739676486120501E-3</v>
      </c>
      <c r="AB623">
        <f t="shared" si="86"/>
        <v>0.83619311285876108</v>
      </c>
      <c r="AC623">
        <f t="shared" si="87"/>
        <v>316250.5826362269</v>
      </c>
      <c r="AD623">
        <f t="shared" si="88"/>
        <v>0.83976098852853664</v>
      </c>
      <c r="AE623">
        <f t="shared" si="89"/>
        <v>0.40124474587434567</v>
      </c>
      <c r="AF623">
        <f t="shared" si="90"/>
        <v>7.8050163227654846E-4</v>
      </c>
      <c r="AG623">
        <f t="shared" si="91"/>
        <v>7.9007325414775065E-2</v>
      </c>
      <c r="AH623" t="str">
        <f t="shared" si="92"/>
        <v/>
      </c>
    </row>
    <row r="624" spans="16:34" x14ac:dyDescent="0.2">
      <c r="P624">
        <f t="shared" si="93"/>
        <v>621</v>
      </c>
      <c r="Q624">
        <f>Regression!C622</f>
        <v>99300</v>
      </c>
      <c r="R624">
        <f>Regression!D622</f>
        <v>12</v>
      </c>
      <c r="S624">
        <f>Regression!E622</f>
        <v>3</v>
      </c>
      <c r="T624">
        <f>Regression!F622</f>
        <v>2</v>
      </c>
      <c r="U624">
        <f>Regression!G622</f>
        <v>1</v>
      </c>
      <c r="V624">
        <f>Regression!H622</f>
        <v>1</v>
      </c>
      <c r="W624">
        <f>Regression!I622</f>
        <v>1</v>
      </c>
      <c r="X624">
        <f>Regression!B622</f>
        <v>1503.809</v>
      </c>
      <c r="Y624">
        <v>1909.4457972272889</v>
      </c>
      <c r="Z624">
        <f t="shared" si="85"/>
        <v>-405.63679722728898</v>
      </c>
      <c r="AA624">
        <v>5.2549174704800156E-3</v>
      </c>
      <c r="AB624">
        <f t="shared" si="86"/>
        <v>-0.72141674568204806</v>
      </c>
      <c r="AC624">
        <f t="shared" si="87"/>
        <v>316308.7148387754</v>
      </c>
      <c r="AD624">
        <f t="shared" si="88"/>
        <v>-0.72314579594092432</v>
      </c>
      <c r="AE624">
        <f t="shared" si="89"/>
        <v>0.46976078177402503</v>
      </c>
      <c r="AF624">
        <f t="shared" si="90"/>
        <v>3.4548146218269134E-4</v>
      </c>
      <c r="AG624">
        <f t="shared" si="91"/>
        <v>-5.2559704533799635E-2</v>
      </c>
      <c r="AH624" t="str">
        <f t="shared" si="92"/>
        <v/>
      </c>
    </row>
    <row r="625" spans="16:34" x14ac:dyDescent="0.2">
      <c r="P625">
        <f t="shared" si="93"/>
        <v>622</v>
      </c>
      <c r="Q625">
        <f>Regression!C623</f>
        <v>17600</v>
      </c>
      <c r="R625">
        <f>Regression!D623</f>
        <v>6</v>
      </c>
      <c r="S625">
        <f>Regression!E623</f>
        <v>1</v>
      </c>
      <c r="T625">
        <f>Regression!F623</f>
        <v>3</v>
      </c>
      <c r="U625">
        <f>Regression!G623</f>
        <v>0</v>
      </c>
      <c r="V625">
        <f>Regression!H623</f>
        <v>0</v>
      </c>
      <c r="W625">
        <f>Regression!I623</f>
        <v>0</v>
      </c>
      <c r="X625">
        <f>Regression!B623</f>
        <v>224.36799999999999</v>
      </c>
      <c r="Y625">
        <v>213.98409845916075</v>
      </c>
      <c r="Z625">
        <f t="shared" si="85"/>
        <v>10.383901540839247</v>
      </c>
      <c r="AA625">
        <v>9.3052631223234355E-3</v>
      </c>
      <c r="AB625">
        <f t="shared" si="86"/>
        <v>1.8467556464995906E-2</v>
      </c>
      <c r="AC625">
        <f t="shared" si="87"/>
        <v>316475.51765536569</v>
      </c>
      <c r="AD625">
        <f t="shared" si="88"/>
        <v>1.8544732542574233E-2</v>
      </c>
      <c r="AE625">
        <f t="shared" si="89"/>
        <v>0.98520802142418429</v>
      </c>
      <c r="AF625">
        <f t="shared" si="90"/>
        <v>4.0418280228479732E-7</v>
      </c>
      <c r="AG625">
        <f t="shared" si="91"/>
        <v>1.7972768291303382E-3</v>
      </c>
      <c r="AH625" t="str">
        <f t="shared" si="92"/>
        <v/>
      </c>
    </row>
    <row r="626" spans="16:34" x14ac:dyDescent="0.2">
      <c r="P626">
        <f t="shared" si="93"/>
        <v>623</v>
      </c>
      <c r="Q626">
        <f>Regression!C624</f>
        <v>76700</v>
      </c>
      <c r="R626">
        <f>Regression!D624</f>
        <v>24</v>
      </c>
      <c r="S626">
        <f>Regression!E624</f>
        <v>2</v>
      </c>
      <c r="T626">
        <f>Regression!F624</f>
        <v>2</v>
      </c>
      <c r="U626">
        <f>Regression!G624</f>
        <v>1</v>
      </c>
      <c r="V626">
        <f>Regression!H624</f>
        <v>1</v>
      </c>
      <c r="W626">
        <f>Regression!I624</f>
        <v>1</v>
      </c>
      <c r="X626">
        <f>Regression!B624</f>
        <v>1430.6679999999999</v>
      </c>
      <c r="Y626">
        <v>2042.4048474677693</v>
      </c>
      <c r="Z626">
        <f t="shared" si="85"/>
        <v>-611.73684746776939</v>
      </c>
      <c r="AA626">
        <v>4.5415738361002196E-3</v>
      </c>
      <c r="AB626">
        <f t="shared" si="86"/>
        <v>-1.0879614688080479</v>
      </c>
      <c r="AC626">
        <f t="shared" si="87"/>
        <v>316096.28411050385</v>
      </c>
      <c r="AD626">
        <f t="shared" si="88"/>
        <v>-1.0905444750796274</v>
      </c>
      <c r="AE626">
        <f t="shared" si="89"/>
        <v>0.27573819207723921</v>
      </c>
      <c r="AF626">
        <f t="shared" si="90"/>
        <v>6.7810534478580302E-4</v>
      </c>
      <c r="AG626">
        <f t="shared" si="91"/>
        <v>-7.3660558597818199E-2</v>
      </c>
      <c r="AH626" t="str">
        <f t="shared" si="92"/>
        <v/>
      </c>
    </row>
    <row r="627" spans="16:34" x14ac:dyDescent="0.2">
      <c r="P627">
        <f t="shared" si="93"/>
        <v>624</v>
      </c>
      <c r="Q627">
        <f>Regression!C625</f>
        <v>65900</v>
      </c>
      <c r="R627">
        <f>Regression!D625</f>
        <v>24</v>
      </c>
      <c r="S627">
        <f>Regression!E625</f>
        <v>3</v>
      </c>
      <c r="T627">
        <f>Regression!F625</f>
        <v>3</v>
      </c>
      <c r="U627">
        <f>Regression!G625</f>
        <v>0</v>
      </c>
      <c r="V627">
        <f>Regression!H625</f>
        <v>0</v>
      </c>
      <c r="W627">
        <f>Regression!I625</f>
        <v>1</v>
      </c>
      <c r="X627">
        <f>Regression!B625</f>
        <v>1436.43</v>
      </c>
      <c r="Y627">
        <v>2033.550978240175</v>
      </c>
      <c r="Z627">
        <f t="shared" si="85"/>
        <v>-597.12097824017496</v>
      </c>
      <c r="AA627">
        <v>7.7865118954981438E-3</v>
      </c>
      <c r="AB627">
        <f t="shared" si="86"/>
        <v>-1.0619674443863005</v>
      </c>
      <c r="AC627">
        <f t="shared" si="87"/>
        <v>316113.01238830708</v>
      </c>
      <c r="AD627">
        <f t="shared" si="88"/>
        <v>-1.0661997571438826</v>
      </c>
      <c r="AE627">
        <f t="shared" si="89"/>
        <v>0.286592772461993</v>
      </c>
      <c r="AF627">
        <f t="shared" si="90"/>
        <v>1.1149749695328198E-3</v>
      </c>
      <c r="AG627">
        <f t="shared" si="91"/>
        <v>-9.4451202548570742E-2</v>
      </c>
      <c r="AH627" t="str">
        <f t="shared" si="92"/>
        <v/>
      </c>
    </row>
    <row r="628" spans="16:34" x14ac:dyDescent="0.2">
      <c r="P628">
        <f t="shared" si="93"/>
        <v>625</v>
      </c>
      <c r="Q628">
        <f>Regression!C626</f>
        <v>63700</v>
      </c>
      <c r="R628">
        <f>Regression!D626</f>
        <v>12</v>
      </c>
      <c r="S628">
        <f>Regression!E626</f>
        <v>1</v>
      </c>
      <c r="T628">
        <f>Regression!F626</f>
        <v>2</v>
      </c>
      <c r="U628">
        <f>Regression!G626</f>
        <v>0</v>
      </c>
      <c r="V628">
        <f>Regression!H626</f>
        <v>3</v>
      </c>
      <c r="W628">
        <f>Regression!I626</f>
        <v>1</v>
      </c>
      <c r="X628">
        <f>Regression!B626</f>
        <v>363.58199999999999</v>
      </c>
      <c r="Y628">
        <v>837.2130445690068</v>
      </c>
      <c r="Z628">
        <f t="shared" si="85"/>
        <v>-473.6310445690068</v>
      </c>
      <c r="AA628">
        <v>7.2573308045984367E-3</v>
      </c>
      <c r="AB628">
        <f t="shared" si="86"/>
        <v>-0.84234312360844976</v>
      </c>
      <c r="AC628">
        <f t="shared" si="87"/>
        <v>316247.60903757205</v>
      </c>
      <c r="AD628">
        <f t="shared" si="88"/>
        <v>-0.84529478790162116</v>
      </c>
      <c r="AE628">
        <f t="shared" si="89"/>
        <v>0.39815009982870686</v>
      </c>
      <c r="AF628">
        <f t="shared" si="90"/>
        <v>6.5311795754854766E-4</v>
      </c>
      <c r="AG628">
        <f t="shared" si="91"/>
        <v>-7.2273370141231225E-2</v>
      </c>
      <c r="AH628" t="str">
        <f t="shared" si="92"/>
        <v/>
      </c>
    </row>
    <row r="629" spans="16:34" x14ac:dyDescent="0.2">
      <c r="P629">
        <f t="shared" si="93"/>
        <v>626</v>
      </c>
      <c r="Q629">
        <f>Regression!C627</f>
        <v>93000</v>
      </c>
      <c r="R629">
        <f>Regression!D627</f>
        <v>24</v>
      </c>
      <c r="S629">
        <f>Regression!E627</f>
        <v>3</v>
      </c>
      <c r="T629">
        <f>Regression!F627</f>
        <v>2</v>
      </c>
      <c r="U629">
        <f>Regression!G627</f>
        <v>1</v>
      </c>
      <c r="V629">
        <f>Regression!H627</f>
        <v>1</v>
      </c>
      <c r="W629">
        <f>Regression!I627</f>
        <v>1</v>
      </c>
      <c r="X629">
        <f>Regression!B627</f>
        <v>2644.047</v>
      </c>
      <c r="Y629">
        <v>2358.8889740402788</v>
      </c>
      <c r="Z629">
        <f t="shared" si="85"/>
        <v>285.15802595972127</v>
      </c>
      <c r="AA629">
        <v>5.3028209373288436E-3</v>
      </c>
      <c r="AB629">
        <f t="shared" si="86"/>
        <v>0.50714771563909677</v>
      </c>
      <c r="AC629">
        <f t="shared" si="87"/>
        <v>316393.1364648845</v>
      </c>
      <c r="AD629">
        <f t="shared" si="88"/>
        <v>0.508307630939553</v>
      </c>
      <c r="AE629">
        <f t="shared" si="89"/>
        <v>0.61135063315346494</v>
      </c>
      <c r="AF629">
        <f t="shared" si="90"/>
        <v>1.7230748757760342E-4</v>
      </c>
      <c r="AG629">
        <f t="shared" si="91"/>
        <v>3.711373543890651E-2</v>
      </c>
      <c r="AH629" t="str">
        <f t="shared" si="92"/>
        <v/>
      </c>
    </row>
    <row r="630" spans="16:34" x14ac:dyDescent="0.2">
      <c r="P630">
        <f t="shared" si="93"/>
        <v>627</v>
      </c>
      <c r="Q630">
        <f>Regression!C628</f>
        <v>33600</v>
      </c>
      <c r="R630">
        <f>Regression!D628</f>
        <v>12</v>
      </c>
      <c r="S630">
        <f>Regression!E628</f>
        <v>2</v>
      </c>
      <c r="T630">
        <f>Regression!F628</f>
        <v>3</v>
      </c>
      <c r="U630">
        <f>Regression!G628</f>
        <v>0</v>
      </c>
      <c r="V630">
        <f>Regression!H628</f>
        <v>2</v>
      </c>
      <c r="W630">
        <f>Regression!I628</f>
        <v>1</v>
      </c>
      <c r="X630">
        <f>Regression!B628</f>
        <v>805.24</v>
      </c>
      <c r="Y630">
        <v>369.29846143137905</v>
      </c>
      <c r="Z630">
        <f t="shared" si="85"/>
        <v>435.94153856862096</v>
      </c>
      <c r="AA630">
        <v>1.3941592826537608E-2</v>
      </c>
      <c r="AB630">
        <f t="shared" si="86"/>
        <v>0.77531310820793076</v>
      </c>
      <c r="AC630">
        <f t="shared" si="87"/>
        <v>316281.14512442023</v>
      </c>
      <c r="AD630">
        <f t="shared" si="88"/>
        <v>0.7806210914541708</v>
      </c>
      <c r="AE630">
        <f t="shared" si="89"/>
        <v>0.43521161371328376</v>
      </c>
      <c r="AF630">
        <f t="shared" si="90"/>
        <v>1.0773861306397942E-3</v>
      </c>
      <c r="AG630">
        <f t="shared" si="91"/>
        <v>9.282076821469587E-2</v>
      </c>
      <c r="AH630" t="str">
        <f t="shared" si="92"/>
        <v/>
      </c>
    </row>
    <row r="631" spans="16:34" x14ac:dyDescent="0.2">
      <c r="P631">
        <f t="shared" si="93"/>
        <v>628</v>
      </c>
      <c r="Q631">
        <f>Regression!C629</f>
        <v>27500</v>
      </c>
      <c r="R631">
        <f>Regression!D629</f>
        <v>12</v>
      </c>
      <c r="S631">
        <f>Regression!E629</f>
        <v>0</v>
      </c>
      <c r="T631">
        <f>Regression!F629</f>
        <v>1</v>
      </c>
      <c r="U631">
        <f>Regression!G629</f>
        <v>0</v>
      </c>
      <c r="V631">
        <f>Regression!H629</f>
        <v>3</v>
      </c>
      <c r="W631">
        <f>Regression!I629</f>
        <v>0</v>
      </c>
      <c r="X631">
        <f>Regression!B629</f>
        <v>571.20799999999997</v>
      </c>
      <c r="Y631">
        <v>122.13302023955606</v>
      </c>
      <c r="Z631">
        <f t="shared" si="85"/>
        <v>449.07497976044391</v>
      </c>
      <c r="AA631">
        <v>6.8200046251802203E-3</v>
      </c>
      <c r="AB631">
        <f t="shared" si="86"/>
        <v>0.7986706646943621</v>
      </c>
      <c r="AC631">
        <f t="shared" si="87"/>
        <v>316270.73024591617</v>
      </c>
      <c r="AD631">
        <f t="shared" si="88"/>
        <v>0.80126353112111881</v>
      </c>
      <c r="AE631">
        <f t="shared" si="89"/>
        <v>0.42317097313515462</v>
      </c>
      <c r="AF631">
        <f t="shared" si="90"/>
        <v>5.5128251906093296E-4</v>
      </c>
      <c r="AG631">
        <f t="shared" si="91"/>
        <v>6.6397806062053408E-2</v>
      </c>
      <c r="AH631" t="str">
        <f t="shared" si="92"/>
        <v/>
      </c>
    </row>
    <row r="632" spans="16:34" x14ac:dyDescent="0.2">
      <c r="P632">
        <f t="shared" si="93"/>
        <v>629</v>
      </c>
      <c r="Q632">
        <f>Regression!C630</f>
        <v>84100</v>
      </c>
      <c r="R632">
        <f>Regression!D630</f>
        <v>6</v>
      </c>
      <c r="S632">
        <f>Regression!E630</f>
        <v>0</v>
      </c>
      <c r="T632">
        <f>Regression!F630</f>
        <v>2</v>
      </c>
      <c r="U632">
        <f>Regression!G630</f>
        <v>1</v>
      </c>
      <c r="V632">
        <f>Regression!H630</f>
        <v>3</v>
      </c>
      <c r="W632">
        <f>Regression!I630</f>
        <v>1</v>
      </c>
      <c r="X632">
        <f>Regression!B630</f>
        <v>1351.9480000000001</v>
      </c>
      <c r="Y632">
        <v>968.44526182687332</v>
      </c>
      <c r="Z632">
        <f t="shared" si="85"/>
        <v>383.50273817312677</v>
      </c>
      <c r="AA632">
        <v>1.0484824056900578E-2</v>
      </c>
      <c r="AB632">
        <f t="shared" si="86"/>
        <v>0.68205177445474408</v>
      </c>
      <c r="AC632">
        <f t="shared" si="87"/>
        <v>316325.64490045421</v>
      </c>
      <c r="AD632">
        <f t="shared" si="88"/>
        <v>0.68547250333953824</v>
      </c>
      <c r="AE632">
        <f t="shared" si="89"/>
        <v>0.49320595526017619</v>
      </c>
      <c r="AF632">
        <f t="shared" si="90"/>
        <v>6.2267428086413559E-4</v>
      </c>
      <c r="AG632">
        <f t="shared" si="91"/>
        <v>7.0560131636318649E-2</v>
      </c>
      <c r="AH632" t="str">
        <f t="shared" si="92"/>
        <v/>
      </c>
    </row>
    <row r="633" spans="16:34" x14ac:dyDescent="0.2">
      <c r="P633">
        <f t="shared" si="93"/>
        <v>630</v>
      </c>
      <c r="Q633">
        <f>Regression!C631</f>
        <v>48700</v>
      </c>
      <c r="R633">
        <f>Regression!D631</f>
        <v>12</v>
      </c>
      <c r="S633">
        <f>Regression!E631</f>
        <v>1</v>
      </c>
      <c r="T633">
        <f>Regression!F631</f>
        <v>2</v>
      </c>
      <c r="U633">
        <f>Regression!G631</f>
        <v>0</v>
      </c>
      <c r="V633">
        <f>Regression!H631</f>
        <v>2</v>
      </c>
      <c r="W633">
        <f>Regression!I631</f>
        <v>0</v>
      </c>
      <c r="X633">
        <f>Regression!B631</f>
        <v>527.53099999999995</v>
      </c>
      <c r="Y633">
        <v>752.53216552834624</v>
      </c>
      <c r="Z633">
        <f t="shared" si="85"/>
        <v>-225.00116552834629</v>
      </c>
      <c r="AA633">
        <v>4.4459871373488556E-3</v>
      </c>
      <c r="AB633">
        <f t="shared" si="86"/>
        <v>-0.40015997000187203</v>
      </c>
      <c r="AC633">
        <f t="shared" si="87"/>
        <v>316424.31405101216</v>
      </c>
      <c r="AD633">
        <f t="shared" si="88"/>
        <v>-0.4008828068466313</v>
      </c>
      <c r="AE633">
        <f t="shared" si="89"/>
        <v>0.68859273629308471</v>
      </c>
      <c r="AF633">
        <f t="shared" si="90"/>
        <v>8.9787492689498248E-5</v>
      </c>
      <c r="AG633">
        <f t="shared" si="91"/>
        <v>-2.6789778192694801E-2</v>
      </c>
      <c r="AH633" t="str">
        <f t="shared" si="92"/>
        <v/>
      </c>
    </row>
    <row r="634" spans="16:34" x14ac:dyDescent="0.2">
      <c r="P634">
        <f t="shared" si="93"/>
        <v>631</v>
      </c>
      <c r="Q634">
        <f>Regression!C632</f>
        <v>45900</v>
      </c>
      <c r="R634">
        <f>Regression!D632</f>
        <v>12</v>
      </c>
      <c r="S634">
        <f>Regression!E632</f>
        <v>2</v>
      </c>
      <c r="T634">
        <f>Regression!F632</f>
        <v>2</v>
      </c>
      <c r="U634">
        <f>Regression!G632</f>
        <v>1</v>
      </c>
      <c r="V634">
        <f>Regression!H632</f>
        <v>0</v>
      </c>
      <c r="W634">
        <f>Regression!I632</f>
        <v>0</v>
      </c>
      <c r="X634">
        <f>Regression!B632</f>
        <v>716.31399999999996</v>
      </c>
      <c r="Y634">
        <v>1035.1280937929921</v>
      </c>
      <c r="Z634">
        <f t="shared" si="85"/>
        <v>-318.81409379299214</v>
      </c>
      <c r="AA634">
        <v>4.5487907407031312E-3</v>
      </c>
      <c r="AB634">
        <f t="shared" si="86"/>
        <v>-0.56700434377218945</v>
      </c>
      <c r="AC634">
        <f t="shared" si="87"/>
        <v>316372.59328493744</v>
      </c>
      <c r="AD634">
        <f t="shared" si="88"/>
        <v>-0.56810432490499208</v>
      </c>
      <c r="AE634">
        <f t="shared" si="89"/>
        <v>0.57009269448524291</v>
      </c>
      <c r="AF634">
        <f t="shared" si="90"/>
        <v>1.8447553830705079E-4</v>
      </c>
      <c r="AG634">
        <f t="shared" si="91"/>
        <v>-3.8403082512695176E-2</v>
      </c>
      <c r="AH634" t="str">
        <f t="shared" si="92"/>
        <v/>
      </c>
    </row>
    <row r="635" spans="16:34" x14ac:dyDescent="0.2">
      <c r="P635">
        <f t="shared" si="93"/>
        <v>632</v>
      </c>
      <c r="Q635">
        <f>Regression!C633</f>
        <v>70700</v>
      </c>
      <c r="R635">
        <f>Regression!D633</f>
        <v>24</v>
      </c>
      <c r="S635">
        <f>Regression!E633</f>
        <v>3</v>
      </c>
      <c r="T635">
        <f>Regression!F633</f>
        <v>3</v>
      </c>
      <c r="U635">
        <f>Regression!G633</f>
        <v>0</v>
      </c>
      <c r="V635">
        <f>Regression!H633</f>
        <v>0</v>
      </c>
      <c r="W635">
        <f>Regression!I633</f>
        <v>1</v>
      </c>
      <c r="X635">
        <f>Regression!B633</f>
        <v>2149.9580000000001</v>
      </c>
      <c r="Y635">
        <v>2136.3171750520037</v>
      </c>
      <c r="Z635">
        <f t="shared" si="85"/>
        <v>13.640824947996407</v>
      </c>
      <c r="AA635">
        <v>7.4426161836962136E-3</v>
      </c>
      <c r="AB635">
        <f t="shared" si="86"/>
        <v>2.4259928117142802E-2</v>
      </c>
      <c r="AC635">
        <f t="shared" si="87"/>
        <v>316475.43831210263</v>
      </c>
      <c r="AD635">
        <f t="shared" si="88"/>
        <v>2.4338444496058965E-2</v>
      </c>
      <c r="AE635">
        <f t="shared" si="89"/>
        <v>0.98058754273161397</v>
      </c>
      <c r="AF635">
        <f t="shared" si="90"/>
        <v>5.5578062954816126E-7</v>
      </c>
      <c r="AG635">
        <f t="shared" si="91"/>
        <v>2.1075496647888063E-3</v>
      </c>
      <c r="AH635" t="str">
        <f t="shared" si="92"/>
        <v/>
      </c>
    </row>
    <row r="636" spans="16:34" x14ac:dyDescent="0.2">
      <c r="P636">
        <f t="shared" si="93"/>
        <v>633</v>
      </c>
      <c r="Q636">
        <f>Regression!C634</f>
        <v>13800</v>
      </c>
      <c r="R636">
        <f>Regression!D634</f>
        <v>12</v>
      </c>
      <c r="S636">
        <f>Regression!E634</f>
        <v>1</v>
      </c>
      <c r="T636">
        <f>Regression!F634</f>
        <v>1</v>
      </c>
      <c r="U636">
        <f>Regression!G634</f>
        <v>1</v>
      </c>
      <c r="V636">
        <f>Regression!H634</f>
        <v>1</v>
      </c>
      <c r="W636">
        <f>Regression!I634</f>
        <v>0</v>
      </c>
      <c r="X636">
        <f>Regression!B634</f>
        <v>367.82400000000001</v>
      </c>
      <c r="Y636">
        <v>171.36404324400775</v>
      </c>
      <c r="Z636">
        <f t="shared" si="85"/>
        <v>196.45995675599227</v>
      </c>
      <c r="AA636">
        <v>5.6753972564488591E-3</v>
      </c>
      <c r="AB636">
        <f t="shared" si="86"/>
        <v>0.34940001407300597</v>
      </c>
      <c r="AC636">
        <f t="shared" si="87"/>
        <v>316436.45814247226</v>
      </c>
      <c r="AD636">
        <f t="shared" si="88"/>
        <v>0.35024076596656861</v>
      </c>
      <c r="AE636">
        <f t="shared" si="89"/>
        <v>0.72623236644862255</v>
      </c>
      <c r="AF636">
        <f t="shared" si="90"/>
        <v>8.7598313404639897E-5</v>
      </c>
      <c r="AG636">
        <f t="shared" si="91"/>
        <v>2.6460663766872741E-2</v>
      </c>
      <c r="AH636" t="str">
        <f t="shared" si="92"/>
        <v/>
      </c>
    </row>
    <row r="637" spans="16:34" x14ac:dyDescent="0.2">
      <c r="P637">
        <f t="shared" si="93"/>
        <v>634</v>
      </c>
      <c r="Q637">
        <f>Regression!C635</f>
        <v>100800</v>
      </c>
      <c r="R637">
        <f>Regression!D635</f>
        <v>24</v>
      </c>
      <c r="S637">
        <f>Regression!E635</f>
        <v>3</v>
      </c>
      <c r="T637">
        <f>Regression!F635</f>
        <v>2</v>
      </c>
      <c r="U637">
        <f>Regression!G635</f>
        <v>0</v>
      </c>
      <c r="V637">
        <f>Regression!H635</f>
        <v>1</v>
      </c>
      <c r="W637">
        <f>Regression!I635</f>
        <v>1</v>
      </c>
      <c r="X637">
        <f>Regression!B635</f>
        <v>1788.6949999999999</v>
      </c>
      <c r="Y637">
        <v>2571.7390080886398</v>
      </c>
      <c r="Z637">
        <f t="shared" si="85"/>
        <v>-783.04400808863988</v>
      </c>
      <c r="AA637">
        <v>7.7975342539584516E-3</v>
      </c>
      <c r="AB637">
        <f t="shared" si="86"/>
        <v>-1.392627749510124</v>
      </c>
      <c r="AC637">
        <f t="shared" si="87"/>
        <v>315852.03856936394</v>
      </c>
      <c r="AD637">
        <f t="shared" si="88"/>
        <v>-1.3987631342509799</v>
      </c>
      <c r="AE637">
        <f t="shared" si="89"/>
        <v>0.1621965849133333</v>
      </c>
      <c r="AF637">
        <f t="shared" si="90"/>
        <v>1.9201572201678503E-3</v>
      </c>
      <c r="AG637">
        <f t="shared" si="91"/>
        <v>-0.12400028181356634</v>
      </c>
      <c r="AH637" t="str">
        <f t="shared" si="92"/>
        <v/>
      </c>
    </row>
    <row r="638" spans="16:34" x14ac:dyDescent="0.2">
      <c r="P638">
        <f t="shared" si="93"/>
        <v>635</v>
      </c>
      <c r="Q638">
        <f>Regression!C636</f>
        <v>25700</v>
      </c>
      <c r="R638">
        <f>Regression!D636</f>
        <v>18</v>
      </c>
      <c r="S638">
        <f>Regression!E636</f>
        <v>2</v>
      </c>
      <c r="T638">
        <f>Regression!F636</f>
        <v>1</v>
      </c>
      <c r="U638">
        <f>Regression!G636</f>
        <v>1</v>
      </c>
      <c r="V638">
        <f>Regression!H636</f>
        <v>0</v>
      </c>
      <c r="W638">
        <f>Regression!I636</f>
        <v>0</v>
      </c>
      <c r="X638">
        <f>Regression!B636</f>
        <v>906.51499999999999</v>
      </c>
      <c r="Y638">
        <v>896.25302317077012</v>
      </c>
      <c r="Z638">
        <f t="shared" si="85"/>
        <v>10.261976829229866</v>
      </c>
      <c r="AA638">
        <v>6.959283497896698E-3</v>
      </c>
      <c r="AB638">
        <f t="shared" si="86"/>
        <v>1.8250715859634909E-2</v>
      </c>
      <c r="AC638">
        <f t="shared" si="87"/>
        <v>316475.52047272725</v>
      </c>
      <c r="AD638">
        <f t="shared" si="88"/>
        <v>1.830532485411087E-2</v>
      </c>
      <c r="AE638">
        <f t="shared" si="89"/>
        <v>0.98539896054253018</v>
      </c>
      <c r="AF638">
        <f t="shared" si="90"/>
        <v>2.9383277560407381E-7</v>
      </c>
      <c r="AG638">
        <f t="shared" si="91"/>
        <v>1.5324142324117632E-3</v>
      </c>
      <c r="AH638" t="str">
        <f t="shared" si="92"/>
        <v/>
      </c>
    </row>
    <row r="639" spans="16:34" x14ac:dyDescent="0.2">
      <c r="P639">
        <f t="shared" si="93"/>
        <v>636</v>
      </c>
      <c r="Q639">
        <f>Regression!C637</f>
        <v>27000</v>
      </c>
      <c r="R639">
        <f>Regression!D637</f>
        <v>24</v>
      </c>
      <c r="S639">
        <f>Regression!E637</f>
        <v>0</v>
      </c>
      <c r="T639">
        <f>Regression!F637</f>
        <v>1</v>
      </c>
      <c r="U639">
        <f>Regression!G637</f>
        <v>0</v>
      </c>
      <c r="V639">
        <f>Regression!H637</f>
        <v>1</v>
      </c>
      <c r="W639">
        <f>Regression!I637</f>
        <v>0</v>
      </c>
      <c r="X639">
        <f>Regression!B637</f>
        <v>1011.587</v>
      </c>
      <c r="Y639">
        <v>1116.6426089351819</v>
      </c>
      <c r="Z639">
        <f t="shared" si="85"/>
        <v>-105.05560893518191</v>
      </c>
      <c r="AA639">
        <v>8.2557980212200656E-3</v>
      </c>
      <c r="AB639">
        <f t="shared" si="86"/>
        <v>-0.1868392513492762</v>
      </c>
      <c r="AC639">
        <f t="shared" si="87"/>
        <v>316464.39785930025</v>
      </c>
      <c r="AD639">
        <f t="shared" si="88"/>
        <v>-0.18752405249755477</v>
      </c>
      <c r="AE639">
        <f t="shared" si="89"/>
        <v>0.85128811502159407</v>
      </c>
      <c r="AF639">
        <f t="shared" si="90"/>
        <v>3.6627389680012535E-5</v>
      </c>
      <c r="AG639">
        <f t="shared" si="91"/>
        <v>-1.7109474640072123E-2</v>
      </c>
      <c r="AH639" t="str">
        <f t="shared" si="92"/>
        <v/>
      </c>
    </row>
    <row r="640" spans="16:34" x14ac:dyDescent="0.2">
      <c r="P640">
        <f t="shared" si="93"/>
        <v>637</v>
      </c>
      <c r="Q640">
        <f>Regression!C638</f>
        <v>51900</v>
      </c>
      <c r="R640">
        <f>Regression!D638</f>
        <v>12</v>
      </c>
      <c r="S640">
        <f>Regression!E638</f>
        <v>2</v>
      </c>
      <c r="T640">
        <f>Regression!F638</f>
        <v>3</v>
      </c>
      <c r="U640">
        <f>Regression!G638</f>
        <v>0</v>
      </c>
      <c r="V640">
        <f>Regression!H638</f>
        <v>0</v>
      </c>
      <c r="W640">
        <f>Regression!I638</f>
        <v>0</v>
      </c>
      <c r="X640">
        <f>Regression!B638</f>
        <v>1147.6400000000001</v>
      </c>
      <c r="Y640">
        <v>1208.0033681402847</v>
      </c>
      <c r="Z640">
        <f t="shared" si="85"/>
        <v>-60.363368140284592</v>
      </c>
      <c r="AA640">
        <v>6.9967154757530599E-3</v>
      </c>
      <c r="AB640">
        <f t="shared" si="86"/>
        <v>-0.10735501537295425</v>
      </c>
      <c r="AC640">
        <f t="shared" si="87"/>
        <v>316471.92474734137</v>
      </c>
      <c r="AD640">
        <f t="shared" si="88"/>
        <v>-0.1076788795201515</v>
      </c>
      <c r="AE640">
        <f t="shared" si="89"/>
        <v>0.91427219750004451</v>
      </c>
      <c r="AF640">
        <f t="shared" si="90"/>
        <v>1.0222274370560029E-5</v>
      </c>
      <c r="AG640">
        <f t="shared" si="91"/>
        <v>-9.0386234080025284E-3</v>
      </c>
      <c r="AH640" t="str">
        <f t="shared" si="92"/>
        <v/>
      </c>
    </row>
    <row r="641" spans="16:34" x14ac:dyDescent="0.2">
      <c r="P641">
        <f t="shared" si="93"/>
        <v>638</v>
      </c>
      <c r="Q641">
        <f>Regression!C639</f>
        <v>37800</v>
      </c>
      <c r="R641">
        <f>Regression!D639</f>
        <v>12</v>
      </c>
      <c r="S641">
        <f>Regression!E639</f>
        <v>0</v>
      </c>
      <c r="T641">
        <f>Regression!F639</f>
        <v>2</v>
      </c>
      <c r="U641">
        <f>Regression!G639</f>
        <v>0</v>
      </c>
      <c r="V641">
        <f>Regression!H639</f>
        <v>2</v>
      </c>
      <c r="W641">
        <f>Regression!I639</f>
        <v>0</v>
      </c>
      <c r="X641">
        <f>Regression!B639</f>
        <v>1185.0909999999999</v>
      </c>
      <c r="Y641">
        <v>551.66001036914395</v>
      </c>
      <c r="Z641">
        <f t="shared" si="85"/>
        <v>633.43098963085595</v>
      </c>
      <c r="AA641">
        <v>4.8938249384041649E-3</v>
      </c>
      <c r="AB641">
        <f t="shared" si="86"/>
        <v>1.1265440568440348</v>
      </c>
      <c r="AC641">
        <f t="shared" si="87"/>
        <v>316068.75760486384</v>
      </c>
      <c r="AD641">
        <f t="shared" si="88"/>
        <v>1.1294676890306989</v>
      </c>
      <c r="AE641">
        <f t="shared" si="89"/>
        <v>0.25897363220618641</v>
      </c>
      <c r="AF641">
        <f t="shared" si="90"/>
        <v>7.839998179053363E-4</v>
      </c>
      <c r="AG641">
        <f t="shared" si="91"/>
        <v>7.9206954625218318E-2</v>
      </c>
      <c r="AH641" t="str">
        <f t="shared" si="92"/>
        <v/>
      </c>
    </row>
    <row r="642" spans="16:34" x14ac:dyDescent="0.2">
      <c r="P642">
        <f t="shared" si="93"/>
        <v>639</v>
      </c>
      <c r="Q642">
        <f>Regression!C640</f>
        <v>74700</v>
      </c>
      <c r="R642">
        <f>Regression!D640</f>
        <v>6</v>
      </c>
      <c r="S642">
        <f>Regression!E640</f>
        <v>2</v>
      </c>
      <c r="T642">
        <f>Regression!F640</f>
        <v>2</v>
      </c>
      <c r="U642">
        <f>Regression!G640</f>
        <v>0</v>
      </c>
      <c r="V642">
        <f>Regression!H640</f>
        <v>1</v>
      </c>
      <c r="W642">
        <f>Regression!I640</f>
        <v>1</v>
      </c>
      <c r="X642">
        <f>Regression!B640</f>
        <v>703.87900000000002</v>
      </c>
      <c r="Y642">
        <v>1168.9548478325416</v>
      </c>
      <c r="Z642">
        <f t="shared" si="85"/>
        <v>-465.07584783254163</v>
      </c>
      <c r="AA642">
        <v>5.6946697268304512E-3</v>
      </c>
      <c r="AB642">
        <f t="shared" si="86"/>
        <v>-0.82712788122788217</v>
      </c>
      <c r="AC642">
        <f t="shared" si="87"/>
        <v>316256.11756230425</v>
      </c>
      <c r="AD642">
        <f t="shared" si="88"/>
        <v>-0.82936257724689322</v>
      </c>
      <c r="AE642">
        <f t="shared" si="89"/>
        <v>0.40709879092391688</v>
      </c>
      <c r="AF642">
        <f t="shared" si="90"/>
        <v>4.9258858127008054E-4</v>
      </c>
      <c r="AG642">
        <f t="shared" si="91"/>
        <v>-6.2765186267607631E-2</v>
      </c>
      <c r="AH642" t="str">
        <f t="shared" si="92"/>
        <v/>
      </c>
    </row>
    <row r="643" spans="16:34" x14ac:dyDescent="0.2">
      <c r="P643">
        <f t="shared" si="93"/>
        <v>640</v>
      </c>
      <c r="Q643">
        <f>Regression!C641</f>
        <v>14800</v>
      </c>
      <c r="R643">
        <f>Regression!D641</f>
        <v>12</v>
      </c>
      <c r="S643">
        <f>Regression!E641</f>
        <v>0</v>
      </c>
      <c r="T643">
        <f>Regression!F641</f>
        <v>1</v>
      </c>
      <c r="U643">
        <f>Regression!G641</f>
        <v>1</v>
      </c>
      <c r="V643">
        <f>Regression!H641</f>
        <v>1</v>
      </c>
      <c r="W643">
        <f>Regression!I641</f>
        <v>0</v>
      </c>
      <c r="X643">
        <f>Regression!B641</f>
        <v>375.61399999999998</v>
      </c>
      <c r="Y643">
        <v>225.26641768079713</v>
      </c>
      <c r="Z643">
        <f t="shared" si="85"/>
        <v>150.34758231920284</v>
      </c>
      <c r="AA643">
        <v>5.6758847126350603E-3</v>
      </c>
      <c r="AB643">
        <f t="shared" si="86"/>
        <v>0.26739009946651443</v>
      </c>
      <c r="AC643">
        <f t="shared" si="87"/>
        <v>316452.68759517843</v>
      </c>
      <c r="AD643">
        <f t="shared" si="88"/>
        <v>0.26802670558580255</v>
      </c>
      <c r="AE643">
        <f t="shared" si="89"/>
        <v>0.78873448340505659</v>
      </c>
      <c r="AF643">
        <f t="shared" si="90"/>
        <v>5.1307195842392971E-5</v>
      </c>
      <c r="AG643">
        <f t="shared" si="91"/>
        <v>2.0250272181026908E-2</v>
      </c>
      <c r="AH643" t="str">
        <f t="shared" si="92"/>
        <v/>
      </c>
    </row>
    <row r="644" spans="16:34" x14ac:dyDescent="0.2">
      <c r="P644">
        <f t="shared" si="93"/>
        <v>641</v>
      </c>
      <c r="Q644">
        <f>Regression!C642</f>
        <v>17400</v>
      </c>
      <c r="R644">
        <f>Regression!D642</f>
        <v>12</v>
      </c>
      <c r="S644">
        <f>Regression!E642</f>
        <v>0</v>
      </c>
      <c r="T644">
        <f>Regression!F642</f>
        <v>1</v>
      </c>
      <c r="U644">
        <f>Regression!G642</f>
        <v>1</v>
      </c>
      <c r="V644">
        <f>Regression!H642</f>
        <v>0</v>
      </c>
      <c r="W644">
        <f>Regression!I642</f>
        <v>0</v>
      </c>
      <c r="X644">
        <f>Regression!B642</f>
        <v>332.09699999999998</v>
      </c>
      <c r="Y644">
        <v>491.3767363213762</v>
      </c>
      <c r="Z644">
        <f t="shared" si="85"/>
        <v>-159.27973632137622</v>
      </c>
      <c r="AA644">
        <v>6.8090685223435206E-3</v>
      </c>
      <c r="AB644">
        <f t="shared" si="86"/>
        <v>-0.28327575263265992</v>
      </c>
      <c r="AC644">
        <f t="shared" si="87"/>
        <v>316449.85153343674</v>
      </c>
      <c r="AD644">
        <f t="shared" si="88"/>
        <v>-0.2841133933339009</v>
      </c>
      <c r="AE644">
        <f t="shared" si="89"/>
        <v>0.77638277408195533</v>
      </c>
      <c r="AF644">
        <f t="shared" si="90"/>
        <v>6.9239038906867913E-5</v>
      </c>
      <c r="AG644">
        <f t="shared" si="91"/>
        <v>-2.3524434202003713E-2</v>
      </c>
      <c r="AH644" t="str">
        <f t="shared" si="92"/>
        <v/>
      </c>
    </row>
    <row r="645" spans="16:34" x14ac:dyDescent="0.2">
      <c r="P645">
        <f t="shared" si="93"/>
        <v>642</v>
      </c>
      <c r="Q645">
        <f>Regression!C643</f>
        <v>59900</v>
      </c>
      <c r="R645">
        <f>Regression!D643</f>
        <v>6</v>
      </c>
      <c r="S645">
        <f>Regression!E643</f>
        <v>0</v>
      </c>
      <c r="T645">
        <f>Regression!F643</f>
        <v>2</v>
      </c>
      <c r="U645">
        <f>Regression!G643</f>
        <v>0</v>
      </c>
      <c r="V645">
        <f>Regression!H643</f>
        <v>1</v>
      </c>
      <c r="W645">
        <f>Regression!I643</f>
        <v>1</v>
      </c>
      <c r="X645">
        <f>Regression!B643</f>
        <v>613.46299999999997</v>
      </c>
      <c r="Y645">
        <v>917.07790786472037</v>
      </c>
      <c r="Z645">
        <f t="shared" ref="Z645:Z708" si="94">X645-Y645</f>
        <v>-303.61490786472041</v>
      </c>
      <c r="AA645">
        <v>6.9565023114967544E-3</v>
      </c>
      <c r="AB645">
        <f t="shared" ref="AB645:AB708" si="95">Z645/SQRT($AJ$6)</f>
        <v>-0.53997290253130459</v>
      </c>
      <c r="AC645">
        <f t="shared" ref="AC645:AC708" si="96">($AJ$6-Z645^2/((1-AA645)*$AJ$5))*$AJ$5/($AJ$5-1)</f>
        <v>316381.95667586295</v>
      </c>
      <c r="AD645">
        <f t="shared" ref="AD645:AD708" si="97">Z645/SQRT(AC645*(1-AA645))</f>
        <v>-0.54166790355070638</v>
      </c>
      <c r="AE645">
        <f t="shared" ref="AE645:AE708" si="98">_xlfn.T.DIST.2T(ABS(AD645),$AJ$5)</f>
        <v>0.5881689380082642</v>
      </c>
      <c r="AF645">
        <f t="shared" ref="AF645:AF708" si="99">(Z645^2/$AJ$6)*(AA645/(1-AA645)^2)/($AJ$7+1)</f>
        <v>2.5710370494134386E-4</v>
      </c>
      <c r="AG645">
        <f t="shared" ref="AG645:AG708" si="100">AD645*SQRT(AA645/(1-AA645))</f>
        <v>-4.5336128767614975E-2</v>
      </c>
      <c r="AH645" t="str">
        <f t="shared" ref="AH645:AH708" si="101">IF(OR(AE645&lt;0.05,AF645&gt;=1,ABS(AG645)&gt;=1),"*","")</f>
        <v/>
      </c>
    </row>
    <row r="646" spans="16:34" x14ac:dyDescent="0.2">
      <c r="P646">
        <f t="shared" ref="P646:P709" si="102">P645+1</f>
        <v>643</v>
      </c>
      <c r="Q646">
        <f>Regression!C644</f>
        <v>67800</v>
      </c>
      <c r="R646">
        <f>Regression!D644</f>
        <v>6</v>
      </c>
      <c r="S646">
        <f>Regression!E644</f>
        <v>2</v>
      </c>
      <c r="T646">
        <f>Regression!F644</f>
        <v>2</v>
      </c>
      <c r="U646">
        <f>Regression!G644</f>
        <v>0</v>
      </c>
      <c r="V646">
        <f>Regression!H644</f>
        <v>1</v>
      </c>
      <c r="W646">
        <f>Regression!I644</f>
        <v>0</v>
      </c>
      <c r="X646">
        <f>Regression!B644</f>
        <v>680.02800000000002</v>
      </c>
      <c r="Y646">
        <v>1047.246630544337</v>
      </c>
      <c r="Z646">
        <f t="shared" si="94"/>
        <v>-367.21863054433697</v>
      </c>
      <c r="AA646">
        <v>8.0912078484853267E-3</v>
      </c>
      <c r="AB646">
        <f t="shared" si="95"/>
        <v>-0.653090822163931</v>
      </c>
      <c r="AC646">
        <f t="shared" si="96"/>
        <v>316338.44330597093</v>
      </c>
      <c r="AD646">
        <f t="shared" si="97"/>
        <v>-0.6555606092814904</v>
      </c>
      <c r="AE646">
        <f t="shared" si="98"/>
        <v>0.51225887736645648</v>
      </c>
      <c r="AF646">
        <f t="shared" si="99"/>
        <v>4.3845704474844606E-4</v>
      </c>
      <c r="AG646">
        <f t="shared" si="100"/>
        <v>-5.9208445515111778E-2</v>
      </c>
      <c r="AH646" t="str">
        <f t="shared" si="101"/>
        <v/>
      </c>
    </row>
    <row r="647" spans="16:34" x14ac:dyDescent="0.2">
      <c r="P647">
        <f t="shared" si="102"/>
        <v>644</v>
      </c>
      <c r="Q647">
        <f>Regression!C645</f>
        <v>135700</v>
      </c>
      <c r="R647">
        <f>Regression!D645</f>
        <v>24</v>
      </c>
      <c r="S647">
        <f>Regression!E645</f>
        <v>3</v>
      </c>
      <c r="T647">
        <f>Regression!F645</f>
        <v>2</v>
      </c>
      <c r="U647">
        <f>Regression!G645</f>
        <v>0</v>
      </c>
      <c r="V647">
        <f>Regression!H645</f>
        <v>1</v>
      </c>
      <c r="W647">
        <f>Regression!I645</f>
        <v>1</v>
      </c>
      <c r="X647">
        <f>Regression!B645</f>
        <v>2745.7550000000001</v>
      </c>
      <c r="Y647">
        <v>3318.9348974079767</v>
      </c>
      <c r="Z647">
        <f t="shared" si="94"/>
        <v>-573.17989740797657</v>
      </c>
      <c r="AA647">
        <v>1.5296782953838952E-2</v>
      </c>
      <c r="AB647">
        <f t="shared" si="95"/>
        <v>-1.0193887218933366</v>
      </c>
      <c r="AC647">
        <f t="shared" si="96"/>
        <v>316138.95866763016</v>
      </c>
      <c r="AD647">
        <f t="shared" si="97"/>
        <v>-1.0273046710087061</v>
      </c>
      <c r="AE647">
        <f t="shared" si="98"/>
        <v>0.3045274474481412</v>
      </c>
      <c r="AF647">
        <f t="shared" si="99"/>
        <v>2.0491750188687315E-3</v>
      </c>
      <c r="AG647">
        <f t="shared" si="100"/>
        <v>-0.12804028633187284</v>
      </c>
      <c r="AH647" t="str">
        <f t="shared" si="101"/>
        <v/>
      </c>
    </row>
    <row r="648" spans="16:34" x14ac:dyDescent="0.2">
      <c r="P648">
        <f t="shared" si="102"/>
        <v>645</v>
      </c>
      <c r="Q648">
        <f>Regression!C646</f>
        <v>63000</v>
      </c>
      <c r="R648">
        <f>Regression!D646</f>
        <v>18</v>
      </c>
      <c r="S648">
        <f>Regression!E646</f>
        <v>3</v>
      </c>
      <c r="T648">
        <f>Regression!F646</f>
        <v>2</v>
      </c>
      <c r="U648">
        <f>Regression!G646</f>
        <v>1</v>
      </c>
      <c r="V648">
        <f>Regression!H646</f>
        <v>0</v>
      </c>
      <c r="W648">
        <f>Regression!I646</f>
        <v>1</v>
      </c>
      <c r="X648">
        <f>Regression!B646</f>
        <v>2106.7869999999998</v>
      </c>
      <c r="Y648">
        <v>1634.8836342695977</v>
      </c>
      <c r="Z648">
        <f t="shared" si="94"/>
        <v>471.90336573040213</v>
      </c>
      <c r="AA648">
        <v>5.5683423926969596E-3</v>
      </c>
      <c r="AB648">
        <f t="shared" si="95"/>
        <v>0.83927048213743571</v>
      </c>
      <c r="AC648">
        <f t="shared" si="96"/>
        <v>316249.65396044473</v>
      </c>
      <c r="AD648">
        <f t="shared" si="97"/>
        <v>0.84149312972124735</v>
      </c>
      <c r="AE648">
        <f t="shared" si="98"/>
        <v>0.40027453541943847</v>
      </c>
      <c r="AF648">
        <f t="shared" si="99"/>
        <v>4.9578109170247172E-4</v>
      </c>
      <c r="AG648">
        <f t="shared" si="100"/>
        <v>6.2968894635903938E-2</v>
      </c>
      <c r="AH648" t="str">
        <f t="shared" si="101"/>
        <v/>
      </c>
    </row>
    <row r="649" spans="16:34" x14ac:dyDescent="0.2">
      <c r="P649">
        <f t="shared" si="102"/>
        <v>646</v>
      </c>
      <c r="Q649">
        <f>Regression!C647</f>
        <v>21900</v>
      </c>
      <c r="R649">
        <f>Regression!D647</f>
        <v>24</v>
      </c>
      <c r="S649">
        <f>Regression!E647</f>
        <v>1</v>
      </c>
      <c r="T649">
        <f>Regression!F647</f>
        <v>1</v>
      </c>
      <c r="U649">
        <f>Regression!G647</f>
        <v>0</v>
      </c>
      <c r="V649">
        <f>Regression!H647</f>
        <v>2</v>
      </c>
      <c r="W649">
        <f>Regression!I647</f>
        <v>0</v>
      </c>
      <c r="X649">
        <f>Regression!B647</f>
        <v>486.495</v>
      </c>
      <c r="Y649">
        <v>764.51547935411691</v>
      </c>
      <c r="Z649">
        <f t="shared" si="94"/>
        <v>-278.0204793541169</v>
      </c>
      <c r="AA649">
        <v>7.8966358155208444E-3</v>
      </c>
      <c r="AB649">
        <f t="shared" si="95"/>
        <v>-0.49445373501513518</v>
      </c>
      <c r="AC649">
        <f t="shared" si="96"/>
        <v>316397.00929962064</v>
      </c>
      <c r="AD649">
        <f t="shared" si="97"/>
        <v>-0.49622900068362907</v>
      </c>
      <c r="AE649">
        <f t="shared" si="98"/>
        <v>0.61984278182689723</v>
      </c>
      <c r="AF649">
        <f t="shared" si="99"/>
        <v>2.4518257468759383E-4</v>
      </c>
      <c r="AG649">
        <f t="shared" si="100"/>
        <v>-4.4271550799360015E-2</v>
      </c>
      <c r="AH649" t="str">
        <f t="shared" si="101"/>
        <v/>
      </c>
    </row>
    <row r="650" spans="16:34" x14ac:dyDescent="0.2">
      <c r="P650">
        <f t="shared" si="102"/>
        <v>647</v>
      </c>
      <c r="Q650">
        <f>Regression!C648</f>
        <v>114100</v>
      </c>
      <c r="R650">
        <f>Regression!D648</f>
        <v>24</v>
      </c>
      <c r="S650">
        <f>Regression!E648</f>
        <v>0</v>
      </c>
      <c r="T650">
        <f>Regression!F648</f>
        <v>2</v>
      </c>
      <c r="U650">
        <f>Regression!G648</f>
        <v>0</v>
      </c>
      <c r="V650">
        <f>Regression!H648</f>
        <v>1</v>
      </c>
      <c r="W650">
        <f>Regression!I648</f>
        <v>1</v>
      </c>
      <c r="X650">
        <f>Regression!B648</f>
        <v>1975.884</v>
      </c>
      <c r="Y650">
        <v>2953.9652620577235</v>
      </c>
      <c r="Z650">
        <f t="shared" si="94"/>
        <v>-978.08126205772351</v>
      </c>
      <c r="AA650">
        <v>1.582366898289482E-2</v>
      </c>
      <c r="AB650">
        <f t="shared" si="95"/>
        <v>-1.7394975157811059</v>
      </c>
      <c r="AC650">
        <f t="shared" si="96"/>
        <v>315494.7758772794</v>
      </c>
      <c r="AD650">
        <f t="shared" si="97"/>
        <v>-1.7552637933492758</v>
      </c>
      <c r="AE650">
        <f t="shared" si="98"/>
        <v>7.9522845467466061E-2</v>
      </c>
      <c r="AF650">
        <f t="shared" si="99"/>
        <v>6.1790113866283265E-3</v>
      </c>
      <c r="AG650">
        <f t="shared" si="100"/>
        <v>-0.22256636406746033</v>
      </c>
      <c r="AH650" t="str">
        <f t="shared" si="101"/>
        <v/>
      </c>
    </row>
    <row r="651" spans="16:34" x14ac:dyDescent="0.2">
      <c r="P651">
        <f t="shared" si="102"/>
        <v>648</v>
      </c>
      <c r="Q651">
        <f>Regression!C649</f>
        <v>22900</v>
      </c>
      <c r="R651">
        <f>Regression!D649</f>
        <v>12</v>
      </c>
      <c r="S651">
        <f>Regression!E649</f>
        <v>0</v>
      </c>
      <c r="T651">
        <f>Regression!F649</f>
        <v>1</v>
      </c>
      <c r="U651">
        <f>Regression!G649</f>
        <v>1</v>
      </c>
      <c r="V651">
        <f>Regression!H649</f>
        <v>1</v>
      </c>
      <c r="W651">
        <f>Regression!I649</f>
        <v>0</v>
      </c>
      <c r="X651">
        <f>Regression!B649</f>
        <v>814.04499999999996</v>
      </c>
      <c r="Y651">
        <v>398.68437480075801</v>
      </c>
      <c r="Z651">
        <f t="shared" si="94"/>
        <v>415.36062519924195</v>
      </c>
      <c r="AA651">
        <v>5.2298930373417488E-3</v>
      </c>
      <c r="AB651">
        <f t="shared" si="95"/>
        <v>0.73871037480802637</v>
      </c>
      <c r="AC651">
        <f t="shared" si="96"/>
        <v>316300.62094612152</v>
      </c>
      <c r="AD651">
        <f t="shared" si="97"/>
        <v>0.74048103361099105</v>
      </c>
      <c r="AE651">
        <f t="shared" si="98"/>
        <v>0.45918338784063095</v>
      </c>
      <c r="AF651">
        <f t="shared" si="99"/>
        <v>3.6050041117417596E-4</v>
      </c>
      <c r="AG651">
        <f t="shared" si="100"/>
        <v>5.3690689274616975E-2</v>
      </c>
      <c r="AH651" t="str">
        <f t="shared" si="101"/>
        <v/>
      </c>
    </row>
    <row r="652" spans="16:34" x14ac:dyDescent="0.2">
      <c r="P652">
        <f t="shared" si="102"/>
        <v>649</v>
      </c>
      <c r="Q652">
        <f>Regression!C650</f>
        <v>82700</v>
      </c>
      <c r="R652">
        <f>Regression!D650</f>
        <v>18</v>
      </c>
      <c r="S652">
        <f>Regression!E650</f>
        <v>3</v>
      </c>
      <c r="T652">
        <f>Regression!F650</f>
        <v>2</v>
      </c>
      <c r="U652">
        <f>Regression!G650</f>
        <v>0</v>
      </c>
      <c r="V652">
        <f>Regression!H650</f>
        <v>1</v>
      </c>
      <c r="W652">
        <f>Regression!I650</f>
        <v>1</v>
      </c>
      <c r="X652">
        <f>Regression!B650</f>
        <v>1753.181</v>
      </c>
      <c r="Y652">
        <v>1892.062902546445</v>
      </c>
      <c r="Z652">
        <f t="shared" si="94"/>
        <v>-138.88190254644496</v>
      </c>
      <c r="AA652">
        <v>5.1709991750669782E-3</v>
      </c>
      <c r="AB652">
        <f t="shared" si="95"/>
        <v>-0.24699862254618782</v>
      </c>
      <c r="AC652">
        <f t="shared" si="96"/>
        <v>316456.06296082941</v>
      </c>
      <c r="AD652">
        <f t="shared" si="97"/>
        <v>-0.24752252596844723</v>
      </c>
      <c r="AE652">
        <f t="shared" si="98"/>
        <v>0.80455508138693355</v>
      </c>
      <c r="AF652">
        <f t="shared" si="99"/>
        <v>3.9845260437534591E-5</v>
      </c>
      <c r="AG652">
        <f t="shared" si="100"/>
        <v>-1.7845459870144541E-2</v>
      </c>
      <c r="AH652" t="str">
        <f t="shared" si="101"/>
        <v/>
      </c>
    </row>
    <row r="653" spans="16:34" x14ac:dyDescent="0.2">
      <c r="P653">
        <f t="shared" si="102"/>
        <v>650</v>
      </c>
      <c r="Q653">
        <f>Regression!C651</f>
        <v>103300</v>
      </c>
      <c r="R653">
        <f>Regression!D651</f>
        <v>24</v>
      </c>
      <c r="S653">
        <f>Regression!E651</f>
        <v>3</v>
      </c>
      <c r="T653">
        <f>Regression!F651</f>
        <v>3</v>
      </c>
      <c r="U653">
        <f>Regression!G651</f>
        <v>0</v>
      </c>
      <c r="V653">
        <f>Regression!H651</f>
        <v>0</v>
      </c>
      <c r="W653">
        <f>Regression!I651</f>
        <v>1</v>
      </c>
      <c r="X653">
        <f>Regression!B651</f>
        <v>3378.482</v>
      </c>
      <c r="Y653">
        <v>2834.2709283990062</v>
      </c>
      <c r="Z653">
        <f t="shared" si="94"/>
        <v>544.21107160099382</v>
      </c>
      <c r="AA653">
        <v>8.3019621401177347E-3</v>
      </c>
      <c r="AB653">
        <f t="shared" si="95"/>
        <v>0.96786825781622376</v>
      </c>
      <c r="AC653">
        <f t="shared" si="96"/>
        <v>316174.27023658884</v>
      </c>
      <c r="AD653">
        <f t="shared" si="97"/>
        <v>0.97188389059663183</v>
      </c>
      <c r="AE653">
        <f t="shared" si="98"/>
        <v>0.33134522748850193</v>
      </c>
      <c r="AF653">
        <f t="shared" si="99"/>
        <v>9.8847194494721172E-4</v>
      </c>
      <c r="AG653">
        <f t="shared" si="100"/>
        <v>8.8923189345539083E-2</v>
      </c>
      <c r="AH653" t="str">
        <f t="shared" si="101"/>
        <v/>
      </c>
    </row>
    <row r="654" spans="16:34" x14ac:dyDescent="0.2">
      <c r="P654">
        <f t="shared" si="102"/>
        <v>651</v>
      </c>
      <c r="Q654">
        <f>Regression!C652</f>
        <v>113800</v>
      </c>
      <c r="R654">
        <f>Regression!D652</f>
        <v>12</v>
      </c>
      <c r="S654">
        <f>Regression!E652</f>
        <v>0</v>
      </c>
      <c r="T654">
        <f>Regression!F652</f>
        <v>2</v>
      </c>
      <c r="U654">
        <f>Regression!G652</f>
        <v>1</v>
      </c>
      <c r="V654">
        <f>Regression!H652</f>
        <v>0</v>
      </c>
      <c r="W654">
        <f>Regression!I652</f>
        <v>1</v>
      </c>
      <c r="X654">
        <f>Regression!B652</f>
        <v>3272.6529999999998</v>
      </c>
      <c r="Y654">
        <v>2527.8088957668351</v>
      </c>
      <c r="Z654">
        <f t="shared" si="94"/>
        <v>744.84410423316467</v>
      </c>
      <c r="AA654">
        <v>1.3225090995469395E-2</v>
      </c>
      <c r="AB654">
        <f t="shared" si="95"/>
        <v>1.3246900019656314</v>
      </c>
      <c r="AC654">
        <f t="shared" si="96"/>
        <v>315908.29321407015</v>
      </c>
      <c r="AD654">
        <f t="shared" si="97"/>
        <v>1.3340614107879898</v>
      </c>
      <c r="AE654">
        <f t="shared" si="98"/>
        <v>0.18248990742570229</v>
      </c>
      <c r="AF654">
        <f t="shared" si="99"/>
        <v>2.9792092165513845E-3</v>
      </c>
      <c r="AG654">
        <f t="shared" si="100"/>
        <v>0.15444224547873531</v>
      </c>
      <c r="AH654" t="str">
        <f t="shared" si="101"/>
        <v/>
      </c>
    </row>
    <row r="655" spans="16:34" x14ac:dyDescent="0.2">
      <c r="P655">
        <f t="shared" si="102"/>
        <v>652</v>
      </c>
      <c r="Q655">
        <f>Regression!C653</f>
        <v>54500</v>
      </c>
      <c r="R655">
        <f>Regression!D653</f>
        <v>18</v>
      </c>
      <c r="S655">
        <f>Regression!E653</f>
        <v>2</v>
      </c>
      <c r="T655">
        <f>Regression!F653</f>
        <v>1</v>
      </c>
      <c r="U655">
        <f>Regression!G653</f>
        <v>1</v>
      </c>
      <c r="V655">
        <f>Regression!H653</f>
        <v>1</v>
      </c>
      <c r="W655">
        <f>Regression!I653</f>
        <v>1</v>
      </c>
      <c r="X655">
        <f>Regression!B653</f>
        <v>1001.101</v>
      </c>
      <c r="Y655">
        <v>1276.3867180454374</v>
      </c>
      <c r="Z655">
        <f t="shared" si="94"/>
        <v>-275.28571804543742</v>
      </c>
      <c r="AA655">
        <v>6.8142092689180925E-3</v>
      </c>
      <c r="AB655">
        <f t="shared" si="95"/>
        <v>-0.48959001797316459</v>
      </c>
      <c r="AC655">
        <f t="shared" si="96"/>
        <v>316398.63236040715</v>
      </c>
      <c r="AD655">
        <f t="shared" si="97"/>
        <v>-0.49107874013874653</v>
      </c>
      <c r="AE655">
        <f t="shared" si="98"/>
        <v>0.6234793781845186</v>
      </c>
      <c r="AF655">
        <f t="shared" si="99"/>
        <v>2.0698057731176491E-4</v>
      </c>
      <c r="AG655">
        <f t="shared" si="100"/>
        <v>-4.0676503799364279E-2</v>
      </c>
      <c r="AH655" t="str">
        <f t="shared" si="101"/>
        <v/>
      </c>
    </row>
    <row r="656" spans="16:34" x14ac:dyDescent="0.2">
      <c r="P656">
        <f t="shared" si="102"/>
        <v>653</v>
      </c>
      <c r="Q656">
        <f>Regression!C654</f>
        <v>54600</v>
      </c>
      <c r="R656">
        <f>Regression!D654</f>
        <v>24</v>
      </c>
      <c r="S656">
        <f>Regression!E654</f>
        <v>2</v>
      </c>
      <c r="T656">
        <f>Regression!F654</f>
        <v>3</v>
      </c>
      <c r="U656">
        <f>Regression!G654</f>
        <v>1</v>
      </c>
      <c r="V656">
        <f>Regression!H654</f>
        <v>0</v>
      </c>
      <c r="W656">
        <f>Regression!I654</f>
        <v>1</v>
      </c>
      <c r="X656">
        <f>Regression!B654</f>
        <v>1245.7329999999999</v>
      </c>
      <c r="Y656">
        <v>1778.2600091175141</v>
      </c>
      <c r="Z656">
        <f t="shared" si="94"/>
        <v>-532.52700911751413</v>
      </c>
      <c r="AA656">
        <v>9.3790806478296698E-3</v>
      </c>
      <c r="AB656">
        <f t="shared" si="95"/>
        <v>-0.9470883917123738</v>
      </c>
      <c r="AC656">
        <f t="shared" si="96"/>
        <v>316186.75768932648</v>
      </c>
      <c r="AD656">
        <f t="shared" si="97"/>
        <v>-0.95151590808646824</v>
      </c>
      <c r="AE656">
        <f t="shared" si="98"/>
        <v>0.34157431818884132</v>
      </c>
      <c r="AF656">
        <f t="shared" si="99"/>
        <v>1.0716089214168963E-3</v>
      </c>
      <c r="AG656">
        <f t="shared" si="100"/>
        <v>-9.2585385922394944E-2</v>
      </c>
      <c r="AH656" t="str">
        <f t="shared" si="101"/>
        <v/>
      </c>
    </row>
    <row r="657" spans="16:34" x14ac:dyDescent="0.2">
      <c r="P657">
        <f t="shared" si="102"/>
        <v>654</v>
      </c>
      <c r="Q657">
        <f>Regression!C655</f>
        <v>18900</v>
      </c>
      <c r="R657">
        <f>Regression!D655</f>
        <v>6</v>
      </c>
      <c r="S657">
        <f>Regression!E655</f>
        <v>1</v>
      </c>
      <c r="T657">
        <f>Regression!F655</f>
        <v>1</v>
      </c>
      <c r="U657">
        <f>Regression!G655</f>
        <v>0</v>
      </c>
      <c r="V657">
        <f>Regression!H655</f>
        <v>1</v>
      </c>
      <c r="W657">
        <f>Regression!I655</f>
        <v>0</v>
      </c>
      <c r="X657">
        <f>Regression!B655</f>
        <v>183.68899999999999</v>
      </c>
      <c r="Y657">
        <v>34.246186521457787</v>
      </c>
      <c r="Z657">
        <f t="shared" si="94"/>
        <v>149.44281347854221</v>
      </c>
      <c r="AA657">
        <v>5.5924948831355091E-3</v>
      </c>
      <c r="AB657">
        <f t="shared" si="95"/>
        <v>0.26578098659242233</v>
      </c>
      <c r="AC657">
        <f t="shared" si="96"/>
        <v>316452.96476253669</v>
      </c>
      <c r="AD657">
        <f t="shared" si="97"/>
        <v>0.26640247424321706</v>
      </c>
      <c r="AE657">
        <f t="shared" si="98"/>
        <v>0.78998462233727551</v>
      </c>
      <c r="AF657">
        <f t="shared" si="99"/>
        <v>4.9938401880754398E-5</v>
      </c>
      <c r="AG657">
        <f t="shared" si="100"/>
        <v>1.9978314938732398E-2</v>
      </c>
      <c r="AH657" t="str">
        <f t="shared" si="101"/>
        <v/>
      </c>
    </row>
    <row r="658" spans="16:34" x14ac:dyDescent="0.2">
      <c r="P658">
        <f t="shared" si="102"/>
        <v>655</v>
      </c>
      <c r="Q658">
        <f>Regression!C656</f>
        <v>83300</v>
      </c>
      <c r="R658">
        <f>Regression!D656</f>
        <v>24</v>
      </c>
      <c r="S658">
        <f>Regression!E656</f>
        <v>3</v>
      </c>
      <c r="T658">
        <f>Regression!F656</f>
        <v>2</v>
      </c>
      <c r="U658">
        <f>Regression!G656</f>
        <v>0</v>
      </c>
      <c r="V658">
        <f>Regression!H656</f>
        <v>1</v>
      </c>
      <c r="W658">
        <f>Regression!I656</f>
        <v>1</v>
      </c>
      <c r="X658">
        <f>Regression!B656</f>
        <v>2573.799</v>
      </c>
      <c r="Y658">
        <v>2197.0705822121813</v>
      </c>
      <c r="Z658">
        <f t="shared" si="94"/>
        <v>376.72841778781867</v>
      </c>
      <c r="AA658">
        <v>6.4401288290560875E-3</v>
      </c>
      <c r="AB658">
        <f t="shared" si="95"/>
        <v>0.67000378423299367</v>
      </c>
      <c r="AC658">
        <f t="shared" si="96"/>
        <v>316331.4859723461</v>
      </c>
      <c r="AD658">
        <f t="shared" si="97"/>
        <v>0.67198588314802044</v>
      </c>
      <c r="AE658">
        <f t="shared" si="98"/>
        <v>0.50174915243973617</v>
      </c>
      <c r="AF658">
        <f t="shared" si="99"/>
        <v>3.6607577832510672E-4</v>
      </c>
      <c r="AG658">
        <f t="shared" si="100"/>
        <v>5.4101636978018355E-2</v>
      </c>
      <c r="AH658" t="str">
        <f t="shared" si="101"/>
        <v/>
      </c>
    </row>
    <row r="659" spans="16:34" x14ac:dyDescent="0.2">
      <c r="P659">
        <f t="shared" si="102"/>
        <v>656</v>
      </c>
      <c r="Q659">
        <f>Regression!C657</f>
        <v>60200</v>
      </c>
      <c r="R659">
        <f>Regression!D657</f>
        <v>24</v>
      </c>
      <c r="S659">
        <f>Regression!E657</f>
        <v>3</v>
      </c>
      <c r="T659">
        <f>Regression!F657</f>
        <v>2</v>
      </c>
      <c r="U659">
        <f>Regression!G657</f>
        <v>1</v>
      </c>
      <c r="V659">
        <f>Regression!H657</f>
        <v>0</v>
      </c>
      <c r="W659">
        <f>Regression!I657</f>
        <v>0</v>
      </c>
      <c r="X659">
        <f>Regression!B657</f>
        <v>2304.0790000000002</v>
      </c>
      <c r="Y659">
        <v>1893.1167818224203</v>
      </c>
      <c r="Z659">
        <f t="shared" si="94"/>
        <v>410.96221817757987</v>
      </c>
      <c r="AA659">
        <v>7.6565415670057707E-3</v>
      </c>
      <c r="AB659">
        <f t="shared" si="95"/>
        <v>0.73088789789902309</v>
      </c>
      <c r="AC659">
        <f t="shared" si="96"/>
        <v>316303.88879902282</v>
      </c>
      <c r="AD659">
        <f t="shared" si="97"/>
        <v>0.73353125865063407</v>
      </c>
      <c r="AE659">
        <f t="shared" si="98"/>
        <v>0.46340778508981884</v>
      </c>
      <c r="AF659">
        <f t="shared" si="99"/>
        <v>5.1918265745044085E-4</v>
      </c>
      <c r="AG659">
        <f t="shared" si="100"/>
        <v>6.4432345686554482E-2</v>
      </c>
      <c r="AH659" t="str">
        <f t="shared" si="101"/>
        <v/>
      </c>
    </row>
    <row r="660" spans="16:34" x14ac:dyDescent="0.2">
      <c r="P660">
        <f t="shared" si="102"/>
        <v>657</v>
      </c>
      <c r="Q660">
        <f>Regression!C658</f>
        <v>53700</v>
      </c>
      <c r="R660">
        <f>Regression!D658</f>
        <v>12</v>
      </c>
      <c r="S660">
        <f>Regression!E658</f>
        <v>0</v>
      </c>
      <c r="T660">
        <f>Regression!F658</f>
        <v>2</v>
      </c>
      <c r="U660">
        <f>Regression!G658</f>
        <v>0</v>
      </c>
      <c r="V660">
        <f>Regression!H658</f>
        <v>2</v>
      </c>
      <c r="W660">
        <f>Regression!I658</f>
        <v>0</v>
      </c>
      <c r="X660">
        <f>Regression!B658</f>
        <v>1193.799</v>
      </c>
      <c r="Y660">
        <v>892.07303730832609</v>
      </c>
      <c r="Z660">
        <f t="shared" si="94"/>
        <v>301.72596269167389</v>
      </c>
      <c r="AA660">
        <v>5.9888511043128438E-3</v>
      </c>
      <c r="AB660">
        <f t="shared" si="95"/>
        <v>0.53661345218354073</v>
      </c>
      <c r="AC660">
        <f t="shared" si="96"/>
        <v>316383.20865472453</v>
      </c>
      <c r="AD660">
        <f t="shared" si="97"/>
        <v>0.53803476792357052</v>
      </c>
      <c r="AE660">
        <f t="shared" si="98"/>
        <v>0.59067373357693365</v>
      </c>
      <c r="AF660">
        <f t="shared" si="99"/>
        <v>2.1816954658109505E-4</v>
      </c>
      <c r="AG660">
        <f t="shared" si="100"/>
        <v>4.1762498292490596E-2</v>
      </c>
      <c r="AH660" t="str">
        <f t="shared" si="101"/>
        <v/>
      </c>
    </row>
    <row r="661" spans="16:34" x14ac:dyDescent="0.2">
      <c r="P661">
        <f t="shared" si="102"/>
        <v>658</v>
      </c>
      <c r="Q661">
        <f>Regression!C659</f>
        <v>89000</v>
      </c>
      <c r="R661">
        <f>Regression!D659</f>
        <v>12</v>
      </c>
      <c r="S661">
        <f>Regression!E659</f>
        <v>3</v>
      </c>
      <c r="T661">
        <f>Regression!F659</f>
        <v>3</v>
      </c>
      <c r="U661">
        <f>Regression!G659</f>
        <v>0</v>
      </c>
      <c r="V661">
        <f>Regression!H659</f>
        <v>0</v>
      </c>
      <c r="W661">
        <f>Regression!I659</f>
        <v>1</v>
      </c>
      <c r="X661">
        <f>Regression!B659</f>
        <v>1486.5350000000001</v>
      </c>
      <c r="Y661">
        <v>1943.7894902685857</v>
      </c>
      <c r="Z661">
        <f t="shared" si="94"/>
        <v>-457.25449026858564</v>
      </c>
      <c r="AA661">
        <v>6.8477243144727286E-3</v>
      </c>
      <c r="AB661">
        <f t="shared" si="95"/>
        <v>-0.81321775680333885</v>
      </c>
      <c r="AC661">
        <f t="shared" si="96"/>
        <v>316263.19229105162</v>
      </c>
      <c r="AD661">
        <f t="shared" si="97"/>
        <v>-0.81587895842177205</v>
      </c>
      <c r="AE661">
        <f t="shared" si="98"/>
        <v>0.41476522543927219</v>
      </c>
      <c r="AF661">
        <f t="shared" si="99"/>
        <v>5.7390274555923972E-4</v>
      </c>
      <c r="AG661">
        <f t="shared" si="100"/>
        <v>-6.7747136832459115E-2</v>
      </c>
      <c r="AH661" t="str">
        <f t="shared" si="101"/>
        <v/>
      </c>
    </row>
    <row r="662" spans="16:34" x14ac:dyDescent="0.2">
      <c r="P662">
        <f t="shared" si="102"/>
        <v>659</v>
      </c>
      <c r="Q662">
        <f>Regression!C660</f>
        <v>12500</v>
      </c>
      <c r="R662">
        <f>Regression!D660</f>
        <v>12</v>
      </c>
      <c r="S662">
        <f>Regression!E660</f>
        <v>0</v>
      </c>
      <c r="T662">
        <f>Regression!F660</f>
        <v>1</v>
      </c>
      <c r="U662">
        <f>Regression!G660</f>
        <v>0</v>
      </c>
      <c r="V662">
        <f>Regression!H660</f>
        <v>3</v>
      </c>
      <c r="W662">
        <f>Regression!I660</f>
        <v>0</v>
      </c>
      <c r="X662">
        <f>Regression!B660</f>
        <v>206.36600000000001</v>
      </c>
      <c r="Y662">
        <v>-199.0113447974083</v>
      </c>
      <c r="Z662">
        <f t="shared" si="94"/>
        <v>405.37734479740834</v>
      </c>
      <c r="AA662">
        <v>7.4401813515028638E-3</v>
      </c>
      <c r="AB662">
        <f t="shared" si="95"/>
        <v>0.72095531484317155</v>
      </c>
      <c r="AC662">
        <f t="shared" si="96"/>
        <v>316308.56127865461</v>
      </c>
      <c r="AD662">
        <f t="shared" si="97"/>
        <v>0.72347854320774097</v>
      </c>
      <c r="AE662">
        <f t="shared" si="98"/>
        <v>0.46955648883247403</v>
      </c>
      <c r="AF662">
        <f t="shared" si="99"/>
        <v>4.906782980747368E-4</v>
      </c>
      <c r="AG662">
        <f t="shared" si="100"/>
        <v>6.263817145093499E-2</v>
      </c>
      <c r="AH662" t="str">
        <f t="shared" si="101"/>
        <v/>
      </c>
    </row>
    <row r="663" spans="16:34" x14ac:dyDescent="0.2">
      <c r="P663">
        <f t="shared" si="102"/>
        <v>660</v>
      </c>
      <c r="Q663">
        <f>Regression!C661</f>
        <v>50600</v>
      </c>
      <c r="R663">
        <f>Regression!D661</f>
        <v>6</v>
      </c>
      <c r="S663">
        <f>Regression!E661</f>
        <v>0</v>
      </c>
      <c r="T663">
        <f>Regression!F661</f>
        <v>2</v>
      </c>
      <c r="U663">
        <f>Regression!G661</f>
        <v>1</v>
      </c>
      <c r="V663">
        <f>Regression!H661</f>
        <v>3</v>
      </c>
      <c r="W663">
        <f>Regression!I661</f>
        <v>0</v>
      </c>
      <c r="X663">
        <f>Regression!B661</f>
        <v>713.01700000000005</v>
      </c>
      <c r="Y663">
        <v>277.24103720645206</v>
      </c>
      <c r="Z663">
        <f t="shared" si="94"/>
        <v>435.77596279354799</v>
      </c>
      <c r="AA663">
        <v>1.059841514482218E-2</v>
      </c>
      <c r="AB663">
        <f t="shared" si="95"/>
        <v>0.77501863507917768</v>
      </c>
      <c r="AC663">
        <f t="shared" si="96"/>
        <v>316281.94948455616</v>
      </c>
      <c r="AD663">
        <f t="shared" si="97"/>
        <v>0.77900414179050981</v>
      </c>
      <c r="AE663">
        <f t="shared" si="98"/>
        <v>0.43616306282588346</v>
      </c>
      <c r="AF663">
        <f t="shared" si="99"/>
        <v>8.1288671671406545E-4</v>
      </c>
      <c r="AG663">
        <f t="shared" si="100"/>
        <v>8.0625780041097522E-2</v>
      </c>
      <c r="AH663" t="str">
        <f t="shared" si="101"/>
        <v/>
      </c>
    </row>
    <row r="664" spans="16:34" x14ac:dyDescent="0.2">
      <c r="P664">
        <f t="shared" si="102"/>
        <v>661</v>
      </c>
      <c r="Q664">
        <f>Regression!C662</f>
        <v>67900</v>
      </c>
      <c r="R664">
        <f>Regression!D662</f>
        <v>12</v>
      </c>
      <c r="S664">
        <f>Regression!E662</f>
        <v>1</v>
      </c>
      <c r="T664">
        <f>Regression!F662</f>
        <v>2</v>
      </c>
      <c r="U664">
        <f>Regression!G662</f>
        <v>0</v>
      </c>
      <c r="V664">
        <f>Regression!H662</f>
        <v>3</v>
      </c>
      <c r="W664">
        <f>Regression!I662</f>
        <v>1</v>
      </c>
      <c r="X664">
        <f>Regression!B662</f>
        <v>355.95</v>
      </c>
      <c r="Y664">
        <v>927.1334667793567</v>
      </c>
      <c r="Z664">
        <f t="shared" si="94"/>
        <v>-571.18346677935665</v>
      </c>
      <c r="AA664">
        <v>7.0490589440761605E-3</v>
      </c>
      <c r="AB664">
        <f t="shared" si="95"/>
        <v>-1.0158381108616852</v>
      </c>
      <c r="AC664">
        <f t="shared" si="96"/>
        <v>316144.07688831876</v>
      </c>
      <c r="AD664">
        <f t="shared" si="97"/>
        <v>-1.0194576928894339</v>
      </c>
      <c r="AE664">
        <f t="shared" si="98"/>
        <v>0.30823428600685115</v>
      </c>
      <c r="AF664">
        <f t="shared" si="99"/>
        <v>9.2222008363108867E-4</v>
      </c>
      <c r="AG664">
        <f t="shared" si="100"/>
        <v>-8.589559306856967E-2</v>
      </c>
      <c r="AH664" t="str">
        <f t="shared" si="101"/>
        <v/>
      </c>
    </row>
    <row r="665" spans="16:34" x14ac:dyDescent="0.2">
      <c r="P665">
        <f t="shared" si="102"/>
        <v>662</v>
      </c>
      <c r="Q665">
        <f>Regression!C663</f>
        <v>62800</v>
      </c>
      <c r="R665">
        <f>Regression!D663</f>
        <v>6</v>
      </c>
      <c r="S665">
        <f>Regression!E663</f>
        <v>1</v>
      </c>
      <c r="T665">
        <f>Regression!F663</f>
        <v>2</v>
      </c>
      <c r="U665">
        <f>Regression!G663</f>
        <v>1</v>
      </c>
      <c r="V665">
        <f>Regression!H663</f>
        <v>3</v>
      </c>
      <c r="W665">
        <f>Regression!I663</f>
        <v>1</v>
      </c>
      <c r="X665">
        <f>Regression!B663</f>
        <v>176.84299999999999</v>
      </c>
      <c r="Y665">
        <v>479.92751337339229</v>
      </c>
      <c r="Z665">
        <f t="shared" si="94"/>
        <v>-303.08451337339227</v>
      </c>
      <c r="AA665">
        <v>1.0582976862955966E-2</v>
      </c>
      <c r="AB665">
        <f t="shared" si="95"/>
        <v>-0.53902960677885525</v>
      </c>
      <c r="AC665">
        <f t="shared" si="96"/>
        <v>316381.94153325731</v>
      </c>
      <c r="AD665">
        <f t="shared" si="97"/>
        <v>-0.54171169713438827</v>
      </c>
      <c r="AE665">
        <f t="shared" si="98"/>
        <v>0.58813877537510284</v>
      </c>
      <c r="AF665">
        <f t="shared" si="99"/>
        <v>3.926307802531551E-4</v>
      </c>
      <c r="AG665">
        <f t="shared" si="100"/>
        <v>-5.6025075128201013E-2</v>
      </c>
      <c r="AH665" t="str">
        <f t="shared" si="101"/>
        <v/>
      </c>
    </row>
    <row r="666" spans="16:34" x14ac:dyDescent="0.2">
      <c r="P666">
        <f t="shared" si="102"/>
        <v>663</v>
      </c>
      <c r="Q666">
        <f>Regression!C664</f>
        <v>34600</v>
      </c>
      <c r="R666">
        <f>Regression!D664</f>
        <v>18</v>
      </c>
      <c r="S666">
        <f>Regression!E664</f>
        <v>2</v>
      </c>
      <c r="T666">
        <f>Regression!F664</f>
        <v>2</v>
      </c>
      <c r="U666">
        <f>Regression!G664</f>
        <v>0</v>
      </c>
      <c r="V666">
        <f>Regression!H664</f>
        <v>2</v>
      </c>
      <c r="W666">
        <f>Regression!I664</f>
        <v>0</v>
      </c>
      <c r="X666">
        <f>Regression!B664</f>
        <v>748.25400000000002</v>
      </c>
      <c r="Y666">
        <v>710.32561735686522</v>
      </c>
      <c r="Z666">
        <f t="shared" si="94"/>
        <v>37.928382643134796</v>
      </c>
      <c r="AA666">
        <v>5.7887588354159844E-3</v>
      </c>
      <c r="AB666">
        <f t="shared" si="95"/>
        <v>6.7454852622904515E-2</v>
      </c>
      <c r="AC666">
        <f t="shared" si="96"/>
        <v>316474.16740308813</v>
      </c>
      <c r="AD666">
        <f t="shared" si="97"/>
        <v>6.7616993439282888E-2</v>
      </c>
      <c r="AE666">
        <f t="shared" si="98"/>
        <v>0.94610415321158037</v>
      </c>
      <c r="AF666">
        <f t="shared" si="99"/>
        <v>3.3309224907460906E-6</v>
      </c>
      <c r="AG666">
        <f t="shared" si="100"/>
        <v>5.1595194023965011E-3</v>
      </c>
      <c r="AH666" t="str">
        <f t="shared" si="101"/>
        <v/>
      </c>
    </row>
    <row r="667" spans="16:34" x14ac:dyDescent="0.2">
      <c r="P667">
        <f t="shared" si="102"/>
        <v>664</v>
      </c>
      <c r="Q667">
        <f>Regression!C665</f>
        <v>43500</v>
      </c>
      <c r="R667">
        <f>Regression!D665</f>
        <v>12</v>
      </c>
      <c r="S667">
        <f>Regression!E665</f>
        <v>2</v>
      </c>
      <c r="T667">
        <f>Regression!F665</f>
        <v>2</v>
      </c>
      <c r="U667">
        <f>Regression!G665</f>
        <v>0</v>
      </c>
      <c r="V667">
        <f>Regression!H665</f>
        <v>1</v>
      </c>
      <c r="W667">
        <f>Regression!I665</f>
        <v>0</v>
      </c>
      <c r="X667">
        <f>Regression!B665</f>
        <v>500.44799999999998</v>
      </c>
      <c r="Y667">
        <v>819.15466424871215</v>
      </c>
      <c r="Z667">
        <f t="shared" si="94"/>
        <v>-318.70666424871217</v>
      </c>
      <c r="AA667">
        <v>3.9711780279004568E-3</v>
      </c>
      <c r="AB667">
        <f t="shared" si="95"/>
        <v>-0.56681328252539342</v>
      </c>
      <c r="AC667">
        <f t="shared" si="96"/>
        <v>316372.72242218605</v>
      </c>
      <c r="AD667">
        <f t="shared" si="97"/>
        <v>-0.56774808245876307</v>
      </c>
      <c r="AE667">
        <f t="shared" si="98"/>
        <v>0.57033450676869435</v>
      </c>
      <c r="AF667">
        <f t="shared" si="99"/>
        <v>1.6075540950783942E-4</v>
      </c>
      <c r="AG667">
        <f t="shared" si="100"/>
        <v>-3.5849194481996575E-2</v>
      </c>
      <c r="AH667" t="str">
        <f t="shared" si="101"/>
        <v/>
      </c>
    </row>
    <row r="668" spans="16:34" x14ac:dyDescent="0.2">
      <c r="P668">
        <f t="shared" si="102"/>
        <v>665</v>
      </c>
      <c r="Q668">
        <f>Regression!C666</f>
        <v>80700</v>
      </c>
      <c r="R668">
        <f>Regression!D666</f>
        <v>18</v>
      </c>
      <c r="S668">
        <f>Regression!E666</f>
        <v>0</v>
      </c>
      <c r="T668">
        <f>Regression!F666</f>
        <v>3</v>
      </c>
      <c r="U668">
        <f>Regression!G666</f>
        <v>1</v>
      </c>
      <c r="V668">
        <f>Regression!H666</f>
        <v>0</v>
      </c>
      <c r="W668">
        <f>Regression!I666</f>
        <v>1</v>
      </c>
      <c r="X668">
        <f>Regression!B666</f>
        <v>3034.1869999999999</v>
      </c>
      <c r="Y668">
        <v>2109.8747994195583</v>
      </c>
      <c r="Z668">
        <f t="shared" si="94"/>
        <v>924.31220058044164</v>
      </c>
      <c r="AA668">
        <v>1.0575804252893731E-2</v>
      </c>
      <c r="AB668">
        <f t="shared" si="95"/>
        <v>1.6438703399073558</v>
      </c>
      <c r="AC668">
        <f t="shared" si="96"/>
        <v>315604.3004451876</v>
      </c>
      <c r="AD668">
        <f t="shared" si="97"/>
        <v>1.6540779268867534</v>
      </c>
      <c r="AE668">
        <f t="shared" si="98"/>
        <v>9.8428040306095657E-2</v>
      </c>
      <c r="AF668">
        <f t="shared" si="99"/>
        <v>3.6491648507045262E-3</v>
      </c>
      <c r="AG668">
        <f t="shared" si="100"/>
        <v>0.17100995977476285</v>
      </c>
      <c r="AH668" t="str">
        <f t="shared" si="101"/>
        <v/>
      </c>
    </row>
    <row r="669" spans="16:34" x14ac:dyDescent="0.2">
      <c r="P669">
        <f t="shared" si="102"/>
        <v>666</v>
      </c>
      <c r="Q669">
        <f>Regression!C667</f>
        <v>29000</v>
      </c>
      <c r="R669">
        <f>Regression!D667</f>
        <v>6</v>
      </c>
      <c r="S669">
        <f>Regression!E667</f>
        <v>1</v>
      </c>
      <c r="T669">
        <f>Regression!F667</f>
        <v>3</v>
      </c>
      <c r="U669">
        <f>Regression!G667</f>
        <v>1</v>
      </c>
      <c r="V669">
        <f>Regression!H667</f>
        <v>0</v>
      </c>
      <c r="W669">
        <f>Regression!I667</f>
        <v>0</v>
      </c>
      <c r="X669">
        <f>Regression!B667</f>
        <v>481.5</v>
      </c>
      <c r="Y669">
        <v>412.19885165811439</v>
      </c>
      <c r="Z669">
        <f t="shared" si="94"/>
        <v>69.301148341885607</v>
      </c>
      <c r="AA669">
        <v>1.0424455775112348E-2</v>
      </c>
      <c r="AB669">
        <f t="shared" si="95"/>
        <v>0.1232506746196856</v>
      </c>
      <c r="AC669">
        <f t="shared" si="96"/>
        <v>316470.73016456404</v>
      </c>
      <c r="AD669">
        <f t="shared" si="97"/>
        <v>0.12383664559251646</v>
      </c>
      <c r="AE669">
        <f t="shared" si="98"/>
        <v>0.90146970273099236</v>
      </c>
      <c r="AF669">
        <f t="shared" si="99"/>
        <v>2.021362044866784E-5</v>
      </c>
      <c r="AG669">
        <f t="shared" si="100"/>
        <v>1.271017114009587E-2</v>
      </c>
      <c r="AH669" t="str">
        <f t="shared" si="101"/>
        <v/>
      </c>
    </row>
    <row r="670" spans="16:34" x14ac:dyDescent="0.2">
      <c r="P670">
        <f t="shared" si="102"/>
        <v>667</v>
      </c>
      <c r="Q670">
        <f>Regression!C668</f>
        <v>27600</v>
      </c>
      <c r="R670">
        <f>Regression!D668</f>
        <v>24</v>
      </c>
      <c r="S670">
        <f>Regression!E668</f>
        <v>2</v>
      </c>
      <c r="T670">
        <f>Regression!F668</f>
        <v>1</v>
      </c>
      <c r="U670">
        <f>Regression!G668</f>
        <v>0</v>
      </c>
      <c r="V670">
        <f>Regression!H668</f>
        <v>1</v>
      </c>
      <c r="W670">
        <f>Regression!I668</f>
        <v>0</v>
      </c>
      <c r="X670">
        <f>Regression!B668</f>
        <v>893.37400000000002</v>
      </c>
      <c r="Y670">
        <v>1064.5028833346769</v>
      </c>
      <c r="Z670">
        <f t="shared" si="94"/>
        <v>-171.12888333467686</v>
      </c>
      <c r="AA670">
        <v>8.0768009648627404E-3</v>
      </c>
      <c r="AB670">
        <f t="shared" si="95"/>
        <v>-0.30434921819563188</v>
      </c>
      <c r="AC670">
        <f t="shared" si="96"/>
        <v>316445.83580635075</v>
      </c>
      <c r="AD670">
        <f t="shared" si="97"/>
        <v>-0.30544611109811637</v>
      </c>
      <c r="AE670">
        <f t="shared" si="98"/>
        <v>0.76009048715395622</v>
      </c>
      <c r="AF670">
        <f t="shared" si="99"/>
        <v>9.5046839329367291E-5</v>
      </c>
      <c r="AG670">
        <f t="shared" si="100"/>
        <v>-2.7562288020021909E-2</v>
      </c>
      <c r="AH670" t="str">
        <f t="shared" si="101"/>
        <v/>
      </c>
    </row>
    <row r="671" spans="16:34" x14ac:dyDescent="0.2">
      <c r="P671">
        <f t="shared" si="102"/>
        <v>668</v>
      </c>
      <c r="Q671">
        <f>Regression!C669</f>
        <v>12600</v>
      </c>
      <c r="R671">
        <f>Regression!D669</f>
        <v>12</v>
      </c>
      <c r="S671">
        <f>Regression!E669</f>
        <v>1</v>
      </c>
      <c r="T671">
        <f>Regression!F669</f>
        <v>3</v>
      </c>
      <c r="U671">
        <f>Regression!G669</f>
        <v>0</v>
      </c>
      <c r="V671">
        <f>Regression!H669</f>
        <v>2</v>
      </c>
      <c r="W671">
        <f>Regression!I669</f>
        <v>1</v>
      </c>
      <c r="X671">
        <f>Regression!B669</f>
        <v>164.49</v>
      </c>
      <c r="Y671">
        <v>-47.810899519379234</v>
      </c>
      <c r="Z671">
        <f t="shared" si="94"/>
        <v>212.30089951937924</v>
      </c>
      <c r="AA671">
        <v>1.9376915786244925E-2</v>
      </c>
      <c r="AB671">
        <f t="shared" si="95"/>
        <v>0.37757280671660548</v>
      </c>
      <c r="AC671">
        <f t="shared" si="96"/>
        <v>316429.24778556748</v>
      </c>
      <c r="AD671">
        <f t="shared" si="97"/>
        <v>0.38112063958293763</v>
      </c>
      <c r="AE671">
        <f t="shared" si="98"/>
        <v>0.70319534033458342</v>
      </c>
      <c r="AF671">
        <f t="shared" si="99"/>
        <v>3.5908052910296962E-4</v>
      </c>
      <c r="AG671">
        <f t="shared" si="100"/>
        <v>5.3573958665860122E-2</v>
      </c>
      <c r="AH671" t="str">
        <f t="shared" si="101"/>
        <v/>
      </c>
    </row>
    <row r="672" spans="16:34" x14ac:dyDescent="0.2">
      <c r="P672">
        <f t="shared" si="102"/>
        <v>669</v>
      </c>
      <c r="Q672">
        <f>Regression!C670</f>
        <v>88600</v>
      </c>
      <c r="R672">
        <f>Regression!D670</f>
        <v>18</v>
      </c>
      <c r="S672">
        <f>Regression!E670</f>
        <v>3</v>
      </c>
      <c r="T672">
        <f>Regression!F670</f>
        <v>2</v>
      </c>
      <c r="U672">
        <f>Regression!G670</f>
        <v>0</v>
      </c>
      <c r="V672">
        <f>Regression!H670</f>
        <v>1</v>
      </c>
      <c r="W672">
        <f>Regression!I670</f>
        <v>1</v>
      </c>
      <c r="X672">
        <f>Regression!B670</f>
        <v>2563.027</v>
      </c>
      <c r="Y672">
        <v>2018.3796861276514</v>
      </c>
      <c r="Z672">
        <f t="shared" si="94"/>
        <v>544.6473138723486</v>
      </c>
      <c r="AA672">
        <v>5.4618157118309849E-3</v>
      </c>
      <c r="AB672">
        <f t="shared" si="95"/>
        <v>0.96864410577153981</v>
      </c>
      <c r="AC672">
        <f t="shared" si="96"/>
        <v>316174.6488834577</v>
      </c>
      <c r="AD672">
        <f t="shared" si="97"/>
        <v>0.97127254475989644</v>
      </c>
      <c r="AE672">
        <f t="shared" si="98"/>
        <v>0.33164933648844419</v>
      </c>
      <c r="AF672">
        <f t="shared" si="99"/>
        <v>6.4763843032702073E-4</v>
      </c>
      <c r="AG672">
        <f t="shared" si="100"/>
        <v>7.1977855429178797E-2</v>
      </c>
      <c r="AH672" t="str">
        <f t="shared" si="101"/>
        <v/>
      </c>
    </row>
    <row r="673" spans="16:34" x14ac:dyDescent="0.2">
      <c r="P673">
        <f t="shared" si="102"/>
        <v>670</v>
      </c>
      <c r="Q673">
        <f>Regression!C671</f>
        <v>61400</v>
      </c>
      <c r="R673">
        <f>Regression!D671</f>
        <v>24</v>
      </c>
      <c r="S673">
        <f>Regression!E671</f>
        <v>3</v>
      </c>
      <c r="T673">
        <f>Regression!F671</f>
        <v>2</v>
      </c>
      <c r="U673">
        <f>Regression!G671</f>
        <v>1</v>
      </c>
      <c r="V673">
        <f>Regression!H671</f>
        <v>1</v>
      </c>
      <c r="W673">
        <f>Regression!I671</f>
        <v>1</v>
      </c>
      <c r="X673">
        <f>Regression!B671</f>
        <v>1574.5139999999999</v>
      </c>
      <c r="Y673">
        <v>1682.3448450290739</v>
      </c>
      <c r="Z673">
        <f t="shared" si="94"/>
        <v>-107.830845029074</v>
      </c>
      <c r="AA673">
        <v>7.2506934918701547E-3</v>
      </c>
      <c r="AB673">
        <f t="shared" si="95"/>
        <v>-0.19177495196874728</v>
      </c>
      <c r="AC673">
        <f t="shared" si="96"/>
        <v>316463.80869866896</v>
      </c>
      <c r="AD673">
        <f t="shared" si="97"/>
        <v>-0.19238056113501645</v>
      </c>
      <c r="AE673">
        <f t="shared" si="98"/>
        <v>0.84748349288948577</v>
      </c>
      <c r="AF673">
        <f t="shared" si="99"/>
        <v>3.3821599319449429E-5</v>
      </c>
      <c r="AG673">
        <f t="shared" si="100"/>
        <v>-1.6441111107683856E-2</v>
      </c>
      <c r="AH673" t="str">
        <f t="shared" si="101"/>
        <v/>
      </c>
    </row>
    <row r="674" spans="16:34" x14ac:dyDescent="0.2">
      <c r="P674">
        <f t="shared" si="102"/>
        <v>671</v>
      </c>
      <c r="Q674">
        <f>Regression!C672</f>
        <v>40200</v>
      </c>
      <c r="R674">
        <f>Regression!D672</f>
        <v>12</v>
      </c>
      <c r="S674">
        <f>Regression!E672</f>
        <v>0</v>
      </c>
      <c r="T674">
        <f>Regression!F672</f>
        <v>2</v>
      </c>
      <c r="U674">
        <f>Regression!G672</f>
        <v>0</v>
      </c>
      <c r="V674">
        <f>Regression!H672</f>
        <v>1</v>
      </c>
      <c r="W674">
        <f>Regression!I672</f>
        <v>0</v>
      </c>
      <c r="X674">
        <f>Regression!B672</f>
        <v>880.59500000000003</v>
      </c>
      <c r="Y674">
        <v>813.48840414256347</v>
      </c>
      <c r="Z674">
        <f t="shared" si="94"/>
        <v>67.10659585743656</v>
      </c>
      <c r="AA674">
        <v>4.4116869056031252E-3</v>
      </c>
      <c r="AB674">
        <f t="shared" si="95"/>
        <v>0.11934770792045742</v>
      </c>
      <c r="AC674">
        <f t="shared" si="96"/>
        <v>316471.06315264839</v>
      </c>
      <c r="AD674">
        <f t="shared" si="97"/>
        <v>0.11955240325710853</v>
      </c>
      <c r="AE674">
        <f t="shared" si="98"/>
        <v>0.90486193234293166</v>
      </c>
      <c r="AF674">
        <f t="shared" si="99"/>
        <v>7.9247082403091941E-6</v>
      </c>
      <c r="AG674">
        <f t="shared" si="100"/>
        <v>7.9583082637738108E-3</v>
      </c>
      <c r="AH674" t="str">
        <f t="shared" si="101"/>
        <v/>
      </c>
    </row>
    <row r="675" spans="16:34" x14ac:dyDescent="0.2">
      <c r="P675">
        <f t="shared" si="102"/>
        <v>672</v>
      </c>
      <c r="Q675">
        <f>Regression!C673</f>
        <v>69700</v>
      </c>
      <c r="R675">
        <f>Regression!D673</f>
        <v>6</v>
      </c>
      <c r="S675">
        <f>Regression!E673</f>
        <v>2</v>
      </c>
      <c r="T675">
        <f>Regression!F673</f>
        <v>1</v>
      </c>
      <c r="U675">
        <f>Regression!G673</f>
        <v>0</v>
      </c>
      <c r="V675">
        <f>Regression!H673</f>
        <v>2</v>
      </c>
      <c r="W675">
        <f>Regression!I673</f>
        <v>1</v>
      </c>
      <c r="X675">
        <f>Regression!B673</f>
        <v>584.11900000000003</v>
      </c>
      <c r="Y675">
        <v>852.89886668268105</v>
      </c>
      <c r="Z675">
        <f t="shared" si="94"/>
        <v>-268.77986668268102</v>
      </c>
      <c r="AA675">
        <v>9.0780022179944922E-3</v>
      </c>
      <c r="AB675">
        <f t="shared" si="95"/>
        <v>-0.47801949441590214</v>
      </c>
      <c r="AC675">
        <f t="shared" si="96"/>
        <v>316402.06093967037</v>
      </c>
      <c r="AD675">
        <f t="shared" si="97"/>
        <v>-0.48001780597181259</v>
      </c>
      <c r="AE675">
        <f t="shared" si="98"/>
        <v>0.63132055415405475</v>
      </c>
      <c r="AF675">
        <f t="shared" si="99"/>
        <v>2.6406605345686987E-4</v>
      </c>
      <c r="AG675">
        <f t="shared" si="100"/>
        <v>-4.5944418060026172E-2</v>
      </c>
      <c r="AH675" t="str">
        <f t="shared" si="101"/>
        <v/>
      </c>
    </row>
    <row r="676" spans="16:34" x14ac:dyDescent="0.2">
      <c r="P676">
        <f t="shared" si="102"/>
        <v>673</v>
      </c>
      <c r="Q676">
        <f>Regression!C674</f>
        <v>53300</v>
      </c>
      <c r="R676">
        <f>Regression!D674</f>
        <v>18</v>
      </c>
      <c r="S676">
        <f>Regression!E674</f>
        <v>2</v>
      </c>
      <c r="T676">
        <f>Regression!F674</f>
        <v>2</v>
      </c>
      <c r="U676">
        <f>Regression!G674</f>
        <v>1</v>
      </c>
      <c r="V676">
        <f>Regression!H674</f>
        <v>0</v>
      </c>
      <c r="W676">
        <f>Regression!I674</f>
        <v>0</v>
      </c>
      <c r="X676">
        <f>Regression!B674</f>
        <v>1720.018</v>
      </c>
      <c r="Y676">
        <v>1485.7212189421516</v>
      </c>
      <c r="Z676">
        <f t="shared" si="94"/>
        <v>234.29678105784842</v>
      </c>
      <c r="AA676">
        <v>4.5237388997834155E-3</v>
      </c>
      <c r="AB676">
        <f t="shared" si="95"/>
        <v>0.41669203205897226</v>
      </c>
      <c r="AC676">
        <f t="shared" si="96"/>
        <v>316419.98223408789</v>
      </c>
      <c r="AD676">
        <f t="shared" si="97"/>
        <v>0.41746389140950835</v>
      </c>
      <c r="AE676">
        <f t="shared" si="98"/>
        <v>0.67642946426272177</v>
      </c>
      <c r="AF676">
        <f t="shared" si="99"/>
        <v>9.9077746373633796E-5</v>
      </c>
      <c r="AG676">
        <f t="shared" si="100"/>
        <v>2.8141823074638594E-2</v>
      </c>
      <c r="AH676" t="str">
        <f t="shared" si="101"/>
        <v/>
      </c>
    </row>
    <row r="677" spans="16:34" x14ac:dyDescent="0.2">
      <c r="P677">
        <f t="shared" si="102"/>
        <v>674</v>
      </c>
      <c r="Q677">
        <f>Regression!C675</f>
        <v>66200</v>
      </c>
      <c r="R677">
        <f>Regression!D675</f>
        <v>6</v>
      </c>
      <c r="S677">
        <f>Regression!E675</f>
        <v>0</v>
      </c>
      <c r="T677">
        <f>Regression!F675</f>
        <v>3</v>
      </c>
      <c r="U677">
        <f>Regression!G675</f>
        <v>1</v>
      </c>
      <c r="V677">
        <f>Regression!H675</f>
        <v>0</v>
      </c>
      <c r="W677">
        <f>Regression!I675</f>
        <v>1</v>
      </c>
      <c r="X677">
        <f>Regression!B675</f>
        <v>1024.3050000000001</v>
      </c>
      <c r="Y677">
        <v>1215.1114364219789</v>
      </c>
      <c r="Z677">
        <f t="shared" si="94"/>
        <v>-190.80643642197879</v>
      </c>
      <c r="AA677">
        <v>1.207967661551556E-2</v>
      </c>
      <c r="AB677">
        <f t="shared" si="95"/>
        <v>-0.33934534381406994</v>
      </c>
      <c r="AC677">
        <f t="shared" si="96"/>
        <v>316438.44053994806</v>
      </c>
      <c r="AD677">
        <f t="shared" si="97"/>
        <v>-0.34126161591104498</v>
      </c>
      <c r="AE677">
        <f t="shared" si="98"/>
        <v>0.73297891001235227</v>
      </c>
      <c r="AF677">
        <f t="shared" si="99"/>
        <v>1.7815797616489745E-4</v>
      </c>
      <c r="AG677">
        <f t="shared" si="100"/>
        <v>-3.7735850004162519E-2</v>
      </c>
      <c r="AH677" t="str">
        <f t="shared" si="101"/>
        <v/>
      </c>
    </row>
    <row r="678" spans="16:34" x14ac:dyDescent="0.2">
      <c r="P678">
        <f t="shared" si="102"/>
        <v>675</v>
      </c>
      <c r="Q678">
        <f>Regression!C676</f>
        <v>54400</v>
      </c>
      <c r="R678">
        <f>Regression!D676</f>
        <v>6</v>
      </c>
      <c r="S678">
        <f>Regression!E676</f>
        <v>2</v>
      </c>
      <c r="T678">
        <f>Regression!F676</f>
        <v>2</v>
      </c>
      <c r="U678">
        <f>Regression!G676</f>
        <v>1</v>
      </c>
      <c r="V678">
        <f>Regression!H676</f>
        <v>0</v>
      </c>
      <c r="W678">
        <f>Regression!I676</f>
        <v>0</v>
      </c>
      <c r="X678">
        <f>Regression!B676</f>
        <v>1150.405</v>
      </c>
      <c r="Y678">
        <v>924.94799558301497</v>
      </c>
      <c r="Z678">
        <f t="shared" si="94"/>
        <v>225.457004416985</v>
      </c>
      <c r="AA678">
        <v>6.8291913169675218E-3</v>
      </c>
      <c r="AB678">
        <f t="shared" si="95"/>
        <v>0.40097067014013588</v>
      </c>
      <c r="AC678">
        <f t="shared" si="96"/>
        <v>316423.98229383375</v>
      </c>
      <c r="AD678">
        <f t="shared" si="97"/>
        <v>0.40217684537524917</v>
      </c>
      <c r="AE678">
        <f t="shared" si="98"/>
        <v>0.68764052018330124</v>
      </c>
      <c r="AF678">
        <f t="shared" si="99"/>
        <v>1.3914147814588667E-4</v>
      </c>
      <c r="AG678">
        <f t="shared" si="100"/>
        <v>3.3349530930831844E-2</v>
      </c>
      <c r="AH678" t="str">
        <f t="shared" si="101"/>
        <v/>
      </c>
    </row>
    <row r="679" spans="16:34" x14ac:dyDescent="0.2">
      <c r="P679">
        <f t="shared" si="102"/>
        <v>676</v>
      </c>
      <c r="Q679">
        <f>Regression!C677</f>
        <v>68700</v>
      </c>
      <c r="R679">
        <f>Regression!D677</f>
        <v>24</v>
      </c>
      <c r="S679">
        <f>Regression!E677</f>
        <v>3</v>
      </c>
      <c r="T679">
        <f>Regression!F677</f>
        <v>2</v>
      </c>
      <c r="U679">
        <f>Regression!G677</f>
        <v>1</v>
      </c>
      <c r="V679">
        <f>Regression!H677</f>
        <v>0</v>
      </c>
      <c r="W679">
        <f>Regression!I677</f>
        <v>1</v>
      </c>
      <c r="X679">
        <f>Regression!B677</f>
        <v>2763.4639999999999</v>
      </c>
      <c r="Y679">
        <v>2049.0803980479013</v>
      </c>
      <c r="Z679">
        <f t="shared" si="94"/>
        <v>714.38360195209862</v>
      </c>
      <c r="AA679">
        <v>6.1306854892837839E-3</v>
      </c>
      <c r="AB679">
        <f t="shared" si="95"/>
        <v>1.270516621794862</v>
      </c>
      <c r="AC679">
        <f t="shared" si="96"/>
        <v>315957.47209487885</v>
      </c>
      <c r="AD679">
        <f t="shared" si="97"/>
        <v>1.2748307218118131</v>
      </c>
      <c r="AE679">
        <f t="shared" si="98"/>
        <v>0.20266767473016095</v>
      </c>
      <c r="AF679">
        <f t="shared" si="99"/>
        <v>1.2523369315069572E-3</v>
      </c>
      <c r="AG679">
        <f t="shared" si="100"/>
        <v>0.1001249698481924</v>
      </c>
      <c r="AH679" t="str">
        <f t="shared" si="101"/>
        <v/>
      </c>
    </row>
    <row r="680" spans="16:34" x14ac:dyDescent="0.2">
      <c r="P680">
        <f t="shared" si="102"/>
        <v>677</v>
      </c>
      <c r="Q680">
        <f>Regression!C678</f>
        <v>25100</v>
      </c>
      <c r="R680">
        <f>Regression!D678</f>
        <v>6</v>
      </c>
      <c r="S680">
        <f>Regression!E678</f>
        <v>0</v>
      </c>
      <c r="T680">
        <f>Regression!F678</f>
        <v>1</v>
      </c>
      <c r="U680">
        <f>Regression!G678</f>
        <v>0</v>
      </c>
      <c r="V680">
        <f>Regression!H678</f>
        <v>1</v>
      </c>
      <c r="W680">
        <f>Regression!I678</f>
        <v>0</v>
      </c>
      <c r="X680">
        <f>Regression!B678</f>
        <v>421.02699999999999</v>
      </c>
      <c r="Y680">
        <v>199.4786075043948</v>
      </c>
      <c r="Z680">
        <f t="shared" si="94"/>
        <v>221.54839249560519</v>
      </c>
      <c r="AA680">
        <v>5.6735904343147058E-3</v>
      </c>
      <c r="AB680">
        <f t="shared" si="95"/>
        <v>0.39401928379715595</v>
      </c>
      <c r="AC680">
        <f t="shared" si="96"/>
        <v>316425.81541339331</v>
      </c>
      <c r="AD680">
        <f t="shared" si="97"/>
        <v>0.39497368513440367</v>
      </c>
      <c r="AE680">
        <f t="shared" si="98"/>
        <v>0.69294721840223106</v>
      </c>
      <c r="AF680">
        <f t="shared" si="99"/>
        <v>1.1136404577293878E-4</v>
      </c>
      <c r="AG680">
        <f t="shared" si="100"/>
        <v>2.9835455015422147E-2</v>
      </c>
      <c r="AH680" t="str">
        <f t="shared" si="101"/>
        <v/>
      </c>
    </row>
    <row r="681" spans="16:34" x14ac:dyDescent="0.2">
      <c r="P681">
        <f t="shared" si="102"/>
        <v>678</v>
      </c>
      <c r="Q681">
        <f>Regression!C679</f>
        <v>20300</v>
      </c>
      <c r="R681">
        <f>Regression!D679</f>
        <v>12</v>
      </c>
      <c r="S681">
        <f>Regression!E679</f>
        <v>1</v>
      </c>
      <c r="T681">
        <f>Regression!F679</f>
        <v>1</v>
      </c>
      <c r="U681">
        <f>Regression!G679</f>
        <v>0</v>
      </c>
      <c r="V681">
        <f>Regression!H679</f>
        <v>2</v>
      </c>
      <c r="W681">
        <f>Regression!I679</f>
        <v>0</v>
      </c>
      <c r="X681">
        <f>Regression!B679</f>
        <v>180.47200000000001</v>
      </c>
      <c r="Y681">
        <v>145.9362702883264</v>
      </c>
      <c r="Z681">
        <f t="shared" si="94"/>
        <v>34.535729711673611</v>
      </c>
      <c r="AA681">
        <v>4.8678039511337486E-3</v>
      </c>
      <c r="AB681">
        <f t="shared" si="95"/>
        <v>6.1421088788426802E-2</v>
      </c>
      <c r="AC681">
        <f t="shared" si="96"/>
        <v>316474.41804612393</v>
      </c>
      <c r="AD681">
        <f t="shared" si="97"/>
        <v>6.1540205627730819E-2</v>
      </c>
      <c r="AE681">
        <f t="shared" si="98"/>
        <v>0.95094139189537175</v>
      </c>
      <c r="AF681">
        <f t="shared" si="99"/>
        <v>2.3180166895087072E-6</v>
      </c>
      <c r="AG681">
        <f t="shared" si="100"/>
        <v>4.3041271623580259E-3</v>
      </c>
      <c r="AH681" t="str">
        <f t="shared" si="101"/>
        <v/>
      </c>
    </row>
    <row r="682" spans="16:34" x14ac:dyDescent="0.2">
      <c r="P682">
        <f t="shared" si="102"/>
        <v>679</v>
      </c>
      <c r="Q682">
        <f>Regression!C680</f>
        <v>118800</v>
      </c>
      <c r="R682">
        <f>Regression!D680</f>
        <v>18</v>
      </c>
      <c r="S682">
        <f>Regression!E680</f>
        <v>3</v>
      </c>
      <c r="T682">
        <f>Regression!F680</f>
        <v>3</v>
      </c>
      <c r="U682">
        <f>Regression!G680</f>
        <v>0</v>
      </c>
      <c r="V682">
        <f>Regression!H680</f>
        <v>0</v>
      </c>
      <c r="W682">
        <f>Regression!I680</f>
        <v>1</v>
      </c>
      <c r="X682">
        <f>Regression!B680</f>
        <v>2175.9690000000001</v>
      </c>
      <c r="Y682">
        <v>2873.9582005396119</v>
      </c>
      <c r="Z682">
        <f t="shared" si="94"/>
        <v>-697.98920053961183</v>
      </c>
      <c r="AA682">
        <v>9.7337481913429315E-3</v>
      </c>
      <c r="AB682">
        <f t="shared" si="95"/>
        <v>-1.2413595142660441</v>
      </c>
      <c r="AC682">
        <f t="shared" si="96"/>
        <v>315979.18175925303</v>
      </c>
      <c r="AD682">
        <f t="shared" si="97"/>
        <v>-1.2477956831088488</v>
      </c>
      <c r="AE682">
        <f t="shared" si="98"/>
        <v>0.21240035072478802</v>
      </c>
      <c r="AF682">
        <f t="shared" si="99"/>
        <v>1.911971072368543E-3</v>
      </c>
      <c r="AG682">
        <f t="shared" si="100"/>
        <v>-0.1237107793935819</v>
      </c>
      <c r="AH682" t="str">
        <f t="shared" si="101"/>
        <v/>
      </c>
    </row>
    <row r="683" spans="16:34" x14ac:dyDescent="0.2">
      <c r="P683">
        <f t="shared" si="102"/>
        <v>680</v>
      </c>
      <c r="Q683">
        <f>Regression!C681</f>
        <v>17600</v>
      </c>
      <c r="R683">
        <f>Regression!D681</f>
        <v>6</v>
      </c>
      <c r="S683">
        <f>Regression!E681</f>
        <v>0</v>
      </c>
      <c r="T683">
        <f>Regression!F681</f>
        <v>1</v>
      </c>
      <c r="U683">
        <f>Regression!G681</f>
        <v>1</v>
      </c>
      <c r="V683">
        <f>Regression!H681</f>
        <v>0</v>
      </c>
      <c r="W683">
        <f>Regression!I681</f>
        <v>0</v>
      </c>
      <c r="X683">
        <f>Regression!B681</f>
        <v>273.072</v>
      </c>
      <c r="Y683">
        <v>203.49675612427842</v>
      </c>
      <c r="Z683">
        <f t="shared" si="94"/>
        <v>69.575243875721583</v>
      </c>
      <c r="AA683">
        <v>7.9613986396311273E-3</v>
      </c>
      <c r="AB683">
        <f t="shared" si="95"/>
        <v>0.12373814791939006</v>
      </c>
      <c r="AC683">
        <f t="shared" si="96"/>
        <v>316470.70360438171</v>
      </c>
      <c r="AD683">
        <f t="shared" si="97"/>
        <v>0.12417200545614973</v>
      </c>
      <c r="AE683">
        <f t="shared" si="98"/>
        <v>0.90120424262367971</v>
      </c>
      <c r="AF683">
        <f t="shared" si="99"/>
        <v>1.5482798551272425E-5</v>
      </c>
      <c r="AG683">
        <f t="shared" si="100"/>
        <v>1.1123823637963083E-2</v>
      </c>
      <c r="AH683" t="str">
        <f t="shared" si="101"/>
        <v/>
      </c>
    </row>
    <row r="684" spans="16:34" x14ac:dyDescent="0.2">
      <c r="P684">
        <f t="shared" si="102"/>
        <v>681</v>
      </c>
      <c r="Q684">
        <f>Regression!C682</f>
        <v>88700</v>
      </c>
      <c r="R684">
        <f>Regression!D682</f>
        <v>24</v>
      </c>
      <c r="S684">
        <f>Regression!E682</f>
        <v>3</v>
      </c>
      <c r="T684">
        <f>Regression!F682</f>
        <v>2</v>
      </c>
      <c r="U684">
        <f>Regression!G682</f>
        <v>1</v>
      </c>
      <c r="V684">
        <f>Regression!H682</f>
        <v>2</v>
      </c>
      <c r="W684">
        <f>Regression!I682</f>
        <v>1</v>
      </c>
      <c r="X684">
        <f>Regression!B682</f>
        <v>2693.4409999999998</v>
      </c>
      <c r="Y684">
        <v>2056.3822940288433</v>
      </c>
      <c r="Z684">
        <f t="shared" si="94"/>
        <v>637.05870597115654</v>
      </c>
      <c r="AA684">
        <v>7.1339301898638175E-3</v>
      </c>
      <c r="AB684">
        <f t="shared" si="95"/>
        <v>1.1329958761423979</v>
      </c>
      <c r="AC684">
        <f t="shared" si="96"/>
        <v>316063.15537385806</v>
      </c>
      <c r="AD684">
        <f t="shared" si="97"/>
        <v>1.1372270589655888</v>
      </c>
      <c r="AE684">
        <f t="shared" si="98"/>
        <v>0.25571799248566923</v>
      </c>
      <c r="AF684">
        <f t="shared" si="99"/>
        <v>1.1612191456935258E-3</v>
      </c>
      <c r="AG684">
        <f t="shared" si="100"/>
        <v>9.6397612452473261E-2</v>
      </c>
      <c r="AH684" t="str">
        <f t="shared" si="101"/>
        <v/>
      </c>
    </row>
    <row r="685" spans="16:34" x14ac:dyDescent="0.2">
      <c r="P685">
        <f t="shared" si="102"/>
        <v>682</v>
      </c>
      <c r="Q685">
        <f>Regression!C683</f>
        <v>84900</v>
      </c>
      <c r="R685">
        <f>Regression!D683</f>
        <v>24</v>
      </c>
      <c r="S685">
        <f>Regression!E683</f>
        <v>3</v>
      </c>
      <c r="T685">
        <f>Regression!F683</f>
        <v>2</v>
      </c>
      <c r="U685">
        <f>Regression!G683</f>
        <v>0</v>
      </c>
      <c r="V685">
        <f>Regression!H683</f>
        <v>1</v>
      </c>
      <c r="W685">
        <f>Regression!I683</f>
        <v>1</v>
      </c>
      <c r="X685">
        <f>Regression!B683</f>
        <v>3072.076</v>
      </c>
      <c r="Y685">
        <v>2231.3259811494572</v>
      </c>
      <c r="Z685">
        <f t="shared" si="94"/>
        <v>840.7500188505428</v>
      </c>
      <c r="AA685">
        <v>6.4975699373635573E-3</v>
      </c>
      <c r="AB685">
        <f t="shared" si="95"/>
        <v>1.4952567091476758</v>
      </c>
      <c r="AC685">
        <f t="shared" si="96"/>
        <v>315757.68246881582</v>
      </c>
      <c r="AD685">
        <f t="shared" si="97"/>
        <v>1.5010855902378186</v>
      </c>
      <c r="AE685">
        <f t="shared" si="98"/>
        <v>0.13365163744691497</v>
      </c>
      <c r="AF685">
        <f t="shared" si="99"/>
        <v>1.839732277004358E-3</v>
      </c>
      <c r="AG685">
        <f t="shared" si="100"/>
        <v>0.1213937899607704</v>
      </c>
      <c r="AH685" t="str">
        <f t="shared" si="101"/>
        <v/>
      </c>
    </row>
    <row r="686" spans="16:34" x14ac:dyDescent="0.2">
      <c r="P686">
        <f t="shared" si="102"/>
        <v>683</v>
      </c>
      <c r="Q686">
        <f>Regression!C684</f>
        <v>89500</v>
      </c>
      <c r="R686">
        <f>Regression!D684</f>
        <v>24</v>
      </c>
      <c r="S686">
        <f>Regression!E684</f>
        <v>3</v>
      </c>
      <c r="T686">
        <f>Regression!F684</f>
        <v>2</v>
      </c>
      <c r="U686">
        <f>Regression!G684</f>
        <v>1</v>
      </c>
      <c r="V686">
        <f>Regression!H684</f>
        <v>0</v>
      </c>
      <c r="W686">
        <f>Regression!I684</f>
        <v>1</v>
      </c>
      <c r="X686">
        <f>Regression!B684</f>
        <v>5208.7179999999998</v>
      </c>
      <c r="Y686">
        <v>2494.4005842324918</v>
      </c>
      <c r="Z686">
        <f t="shared" si="94"/>
        <v>2714.317415767508</v>
      </c>
      <c r="AA686">
        <v>5.6140527209614889E-3</v>
      </c>
      <c r="AB686">
        <f t="shared" si="95"/>
        <v>4.82735799665112</v>
      </c>
      <c r="AC686">
        <f t="shared" si="96"/>
        <v>308999.22567449306</v>
      </c>
      <c r="AD686">
        <f t="shared" si="97"/>
        <v>4.8967107240778667</v>
      </c>
      <c r="AE686">
        <f t="shared" si="98"/>
        <v>1.1371948584981313E-6</v>
      </c>
      <c r="AF686">
        <f t="shared" si="99"/>
        <v>1.6538478685311244E-2</v>
      </c>
      <c r="AG686">
        <f t="shared" si="100"/>
        <v>0.36793000203229165</v>
      </c>
      <c r="AH686" t="str">
        <f t="shared" si="101"/>
        <v>*</v>
      </c>
    </row>
    <row r="687" spans="16:34" x14ac:dyDescent="0.2">
      <c r="P687">
        <f t="shared" si="102"/>
        <v>684</v>
      </c>
      <c r="Q687">
        <f>Regression!C685</f>
        <v>11900</v>
      </c>
      <c r="R687">
        <f>Regression!D685</f>
        <v>6</v>
      </c>
      <c r="S687">
        <f>Regression!E685</f>
        <v>1</v>
      </c>
      <c r="T687">
        <f>Regression!F685</f>
        <v>1</v>
      </c>
      <c r="U687">
        <f>Regression!G685</f>
        <v>0</v>
      </c>
      <c r="V687">
        <f>Regression!H685</f>
        <v>1</v>
      </c>
      <c r="W687">
        <f>Regression!I685</f>
        <v>0</v>
      </c>
      <c r="X687">
        <f>Regression!B685</f>
        <v>143.46700000000001</v>
      </c>
      <c r="Y687">
        <v>-115.62118382912553</v>
      </c>
      <c r="Z687">
        <f t="shared" si="94"/>
        <v>259.08818382912557</v>
      </c>
      <c r="AA687">
        <v>5.8254820218139585E-3</v>
      </c>
      <c r="AB687">
        <f t="shared" si="95"/>
        <v>0.46078303472539522</v>
      </c>
      <c r="AC687">
        <f t="shared" si="96"/>
        <v>316407.49425929622</v>
      </c>
      <c r="AD687">
        <f t="shared" si="97"/>
        <v>0.46194780970317972</v>
      </c>
      <c r="AE687">
        <f t="shared" si="98"/>
        <v>0.64422003600882149</v>
      </c>
      <c r="AF687">
        <f t="shared" si="99"/>
        <v>1.5642623264493035E-4</v>
      </c>
      <c r="AG687">
        <f t="shared" si="100"/>
        <v>3.5361243734613045E-2</v>
      </c>
      <c r="AH687" t="str">
        <f t="shared" si="101"/>
        <v/>
      </c>
    </row>
    <row r="688" spans="16:34" x14ac:dyDescent="0.2">
      <c r="P688">
        <f t="shared" si="102"/>
        <v>685</v>
      </c>
      <c r="Q688">
        <f>Regression!C686</f>
        <v>65500</v>
      </c>
      <c r="R688">
        <f>Regression!D686</f>
        <v>24</v>
      </c>
      <c r="S688">
        <f>Regression!E686</f>
        <v>3</v>
      </c>
      <c r="T688">
        <f>Regression!F686</f>
        <v>3</v>
      </c>
      <c r="U688">
        <f>Regression!G686</f>
        <v>1</v>
      </c>
      <c r="V688">
        <f>Regression!H686</f>
        <v>0</v>
      </c>
      <c r="W688">
        <f>Regression!I686</f>
        <v>1</v>
      </c>
      <c r="X688">
        <f>Regression!B686</f>
        <v>1931.347</v>
      </c>
      <c r="Y688">
        <v>1979.1321642767161</v>
      </c>
      <c r="Z688">
        <f t="shared" si="94"/>
        <v>-47.785164276716159</v>
      </c>
      <c r="AA688">
        <v>8.2241945065801708E-3</v>
      </c>
      <c r="AB688">
        <f t="shared" si="95"/>
        <v>-8.4984937116231327E-2</v>
      </c>
      <c r="AC688">
        <f t="shared" si="96"/>
        <v>316473.30421563087</v>
      </c>
      <c r="AD688">
        <f t="shared" si="97"/>
        <v>-8.5293863725137892E-2</v>
      </c>
      <c r="AE688">
        <f t="shared" si="98"/>
        <v>0.93204498053073048</v>
      </c>
      <c r="AF688">
        <f t="shared" si="99"/>
        <v>7.5484934414829156E-6</v>
      </c>
      <c r="AG688">
        <f t="shared" si="100"/>
        <v>-7.7670789523876958E-3</v>
      </c>
      <c r="AH688" t="str">
        <f t="shared" si="101"/>
        <v/>
      </c>
    </row>
    <row r="689" spans="16:34" x14ac:dyDescent="0.2">
      <c r="P689">
        <f t="shared" si="102"/>
        <v>686</v>
      </c>
      <c r="Q689">
        <f>Regression!C687</f>
        <v>17600</v>
      </c>
      <c r="R689">
        <f>Regression!D687</f>
        <v>18</v>
      </c>
      <c r="S689">
        <f>Regression!E687</f>
        <v>1</v>
      </c>
      <c r="T689">
        <f>Regression!F687</f>
        <v>1</v>
      </c>
      <c r="U689">
        <f>Regression!G687</f>
        <v>0</v>
      </c>
      <c r="V689">
        <f>Regression!H687</f>
        <v>2</v>
      </c>
      <c r="W689">
        <f>Regression!I687</f>
        <v>0</v>
      </c>
      <c r="X689">
        <f>Regression!B687</f>
        <v>163.084</v>
      </c>
      <c r="Y689">
        <v>380.29218964593002</v>
      </c>
      <c r="Z689">
        <f t="shared" si="94"/>
        <v>-217.20818964593002</v>
      </c>
      <c r="AA689">
        <v>5.6679555310674024E-3</v>
      </c>
      <c r="AB689">
        <f t="shared" si="95"/>
        <v>-0.38630032181733792</v>
      </c>
      <c r="AC689">
        <f t="shared" si="96"/>
        <v>316427.74823608232</v>
      </c>
      <c r="AD689">
        <f t="shared" si="97"/>
        <v>-0.38723374622464879</v>
      </c>
      <c r="AE689">
        <f t="shared" si="98"/>
        <v>0.69866623036590214</v>
      </c>
      <c r="AF689">
        <f t="shared" si="99"/>
        <v>1.0693594600181263E-4</v>
      </c>
      <c r="AG689">
        <f t="shared" si="100"/>
        <v>-2.9236184706811903E-2</v>
      </c>
      <c r="AH689" t="str">
        <f t="shared" si="101"/>
        <v/>
      </c>
    </row>
    <row r="690" spans="16:34" x14ac:dyDescent="0.2">
      <c r="P690">
        <f t="shared" si="102"/>
        <v>687</v>
      </c>
      <c r="Q690">
        <f>Regression!C688</f>
        <v>82400</v>
      </c>
      <c r="R690">
        <f>Regression!D688</f>
        <v>18</v>
      </c>
      <c r="S690">
        <f>Regression!E688</f>
        <v>2</v>
      </c>
      <c r="T690">
        <f>Regression!F688</f>
        <v>2</v>
      </c>
      <c r="U690">
        <f>Regression!G688</f>
        <v>0</v>
      </c>
      <c r="V690">
        <f>Regression!H688</f>
        <v>2</v>
      </c>
      <c r="W690">
        <f>Regression!I688</f>
        <v>1</v>
      </c>
      <c r="X690">
        <f>Regression!B688</f>
        <v>657.46</v>
      </c>
      <c r="Y690">
        <v>1707.6874699791929</v>
      </c>
      <c r="Z690">
        <f t="shared" si="94"/>
        <v>-1050.2274699791928</v>
      </c>
      <c r="AA690">
        <v>4.6174948484099497E-3</v>
      </c>
      <c r="AB690">
        <f t="shared" si="95"/>
        <v>-1.8678080706611733</v>
      </c>
      <c r="AC690">
        <f t="shared" si="96"/>
        <v>315357.46970328438</v>
      </c>
      <c r="AD690">
        <f t="shared" si="97"/>
        <v>-1.8745058959806764</v>
      </c>
      <c r="AE690">
        <f t="shared" si="98"/>
        <v>6.1154415307069609E-2</v>
      </c>
      <c r="AF690">
        <f t="shared" si="99"/>
        <v>2.0323613219318552E-3</v>
      </c>
      <c r="AG690">
        <f t="shared" si="100"/>
        <v>-0.12767181102787201</v>
      </c>
      <c r="AH690" t="str">
        <f t="shared" si="101"/>
        <v/>
      </c>
    </row>
    <row r="691" spans="16:34" x14ac:dyDescent="0.2">
      <c r="P691">
        <f t="shared" si="102"/>
        <v>688</v>
      </c>
      <c r="Q691">
        <f>Regression!C689</f>
        <v>40400</v>
      </c>
      <c r="R691">
        <f>Regression!D689</f>
        <v>24</v>
      </c>
      <c r="S691">
        <f>Regression!E689</f>
        <v>1</v>
      </c>
      <c r="T691">
        <f>Regression!F689</f>
        <v>2</v>
      </c>
      <c r="U691">
        <f>Regression!G689</f>
        <v>0</v>
      </c>
      <c r="V691">
        <f>Regression!H689</f>
        <v>1</v>
      </c>
      <c r="W691">
        <f>Regression!I689</f>
        <v>0</v>
      </c>
      <c r="X691">
        <f>Regression!B689</f>
        <v>630.09100000000001</v>
      </c>
      <c r="Y691">
        <v>1369.6013890372456</v>
      </c>
      <c r="Z691">
        <f t="shared" si="94"/>
        <v>-739.51038903724555</v>
      </c>
      <c r="AA691">
        <v>5.762404150679374E-3</v>
      </c>
      <c r="AB691">
        <f t="shared" si="95"/>
        <v>-1.3152040986024836</v>
      </c>
      <c r="AC691">
        <f t="shared" si="96"/>
        <v>315920.58691868739</v>
      </c>
      <c r="AD691">
        <f t="shared" si="97"/>
        <v>-1.3195025233733824</v>
      </c>
      <c r="AE691">
        <f t="shared" si="98"/>
        <v>0.18730561669642423</v>
      </c>
      <c r="AF691">
        <f t="shared" si="99"/>
        <v>1.2604327296503381E-3</v>
      </c>
      <c r="AG691">
        <f t="shared" si="100"/>
        <v>-0.10045394378845045</v>
      </c>
      <c r="AH691" t="str">
        <f t="shared" si="101"/>
        <v/>
      </c>
    </row>
    <row r="692" spans="16:34" x14ac:dyDescent="0.2">
      <c r="P692">
        <f t="shared" si="102"/>
        <v>689</v>
      </c>
      <c r="Q692">
        <f>Regression!C690</f>
        <v>70000</v>
      </c>
      <c r="R692">
        <f>Regression!D690</f>
        <v>24</v>
      </c>
      <c r="S692">
        <f>Regression!E690</f>
        <v>3</v>
      </c>
      <c r="T692">
        <f>Regression!F690</f>
        <v>2</v>
      </c>
      <c r="U692">
        <f>Regression!G690</f>
        <v>1</v>
      </c>
      <c r="V692">
        <f>Regression!H690</f>
        <v>0</v>
      </c>
      <c r="W692">
        <f>Regression!I690</f>
        <v>1</v>
      </c>
      <c r="X692">
        <f>Regression!B690</f>
        <v>1974.242</v>
      </c>
      <c r="Y692">
        <v>2076.9129096844381</v>
      </c>
      <c r="Z692">
        <f t="shared" si="94"/>
        <v>-102.67090968443813</v>
      </c>
      <c r="AA692">
        <v>6.0319672522224496E-3</v>
      </c>
      <c r="AB692">
        <f t="shared" si="95"/>
        <v>-0.18259811251606026</v>
      </c>
      <c r="AC692">
        <f t="shared" si="96"/>
        <v>316464.92588114087</v>
      </c>
      <c r="AD692">
        <f t="shared" si="97"/>
        <v>-0.18306208712252597</v>
      </c>
      <c r="AE692">
        <f t="shared" si="98"/>
        <v>0.85478670980292104</v>
      </c>
      <c r="AF692">
        <f t="shared" si="99"/>
        <v>2.5445835878917085E-5</v>
      </c>
      <c r="AG692">
        <f t="shared" si="100"/>
        <v>-1.4260727736127616E-2</v>
      </c>
      <c r="AH692" t="str">
        <f t="shared" si="101"/>
        <v/>
      </c>
    </row>
    <row r="693" spans="16:34" x14ac:dyDescent="0.2">
      <c r="P693">
        <f t="shared" si="102"/>
        <v>690</v>
      </c>
      <c r="Q693">
        <f>Regression!C691</f>
        <v>44700</v>
      </c>
      <c r="R693">
        <f>Regression!D691</f>
        <v>6</v>
      </c>
      <c r="S693">
        <f>Regression!E691</f>
        <v>2</v>
      </c>
      <c r="T693">
        <f>Regression!F691</f>
        <v>1</v>
      </c>
      <c r="U693">
        <f>Regression!G691</f>
        <v>0</v>
      </c>
      <c r="V693">
        <f>Regression!H691</f>
        <v>1</v>
      </c>
      <c r="W693">
        <f>Regression!I691</f>
        <v>0</v>
      </c>
      <c r="X693">
        <f>Regression!B691</f>
        <v>501.66</v>
      </c>
      <c r="Y693">
        <v>554.12174428404478</v>
      </c>
      <c r="Z693">
        <f t="shared" si="94"/>
        <v>-52.461744284044755</v>
      </c>
      <c r="AA693">
        <v>8.4157148277975505E-3</v>
      </c>
      <c r="AB693">
        <f t="shared" si="95"/>
        <v>-9.3302138989606528E-2</v>
      </c>
      <c r="AC693">
        <f t="shared" si="96"/>
        <v>316472.82668156637</v>
      </c>
      <c r="AD693">
        <f t="shared" si="97"/>
        <v>-9.365041268000654E-2</v>
      </c>
      <c r="AE693">
        <f t="shared" si="98"/>
        <v>0.92540577286437653</v>
      </c>
      <c r="AF693">
        <f t="shared" si="99"/>
        <v>9.313758086075504E-6</v>
      </c>
      <c r="AG693">
        <f t="shared" si="100"/>
        <v>-8.6276075762274761E-3</v>
      </c>
      <c r="AH693" t="str">
        <f t="shared" si="101"/>
        <v/>
      </c>
    </row>
    <row r="694" spans="16:34" x14ac:dyDescent="0.2">
      <c r="P694">
        <f t="shared" si="102"/>
        <v>691</v>
      </c>
      <c r="Q694">
        <f>Regression!C692</f>
        <v>47900</v>
      </c>
      <c r="R694">
        <f>Regression!D692</f>
        <v>24</v>
      </c>
      <c r="S694">
        <f>Regression!E692</f>
        <v>2</v>
      </c>
      <c r="T694">
        <f>Regression!F692</f>
        <v>2</v>
      </c>
      <c r="U694">
        <f>Regression!G692</f>
        <v>0</v>
      </c>
      <c r="V694">
        <f>Regression!H692</f>
        <v>1</v>
      </c>
      <c r="W694">
        <f>Regression!I692</f>
        <v>0</v>
      </c>
      <c r="X694">
        <f>Regression!B692</f>
        <v>661.80499999999995</v>
      </c>
      <c r="Y694">
        <v>1497.6808214547361</v>
      </c>
      <c r="Z694">
        <f t="shared" si="94"/>
        <v>-835.87582145473618</v>
      </c>
      <c r="AA694">
        <v>6.0445065296721818E-3</v>
      </c>
      <c r="AB694">
        <f t="shared" si="95"/>
        <v>-1.4865880487915877</v>
      </c>
      <c r="AC694">
        <f t="shared" si="96"/>
        <v>315766.30629330612</v>
      </c>
      <c r="AD694">
        <f t="shared" si="97"/>
        <v>-1.4920225959586226</v>
      </c>
      <c r="AE694">
        <f t="shared" si="98"/>
        <v>0.13601115698012373</v>
      </c>
      <c r="AF694">
        <f t="shared" si="99"/>
        <v>1.6901228037525379E-3</v>
      </c>
      <c r="AG694">
        <f t="shared" si="100"/>
        <v>-0.11635159916860716</v>
      </c>
      <c r="AH694" t="str">
        <f t="shared" si="101"/>
        <v/>
      </c>
    </row>
    <row r="695" spans="16:34" x14ac:dyDescent="0.2">
      <c r="P695">
        <f t="shared" si="102"/>
        <v>692</v>
      </c>
      <c r="Q695">
        <f>Regression!C693</f>
        <v>63200</v>
      </c>
      <c r="R695">
        <f>Regression!D693</f>
        <v>24</v>
      </c>
      <c r="S695">
        <f>Regression!E693</f>
        <v>3</v>
      </c>
      <c r="T695">
        <f>Regression!F693</f>
        <v>1</v>
      </c>
      <c r="U695">
        <f>Regression!G693</f>
        <v>0</v>
      </c>
      <c r="V695">
        <f>Regression!H693</f>
        <v>0</v>
      </c>
      <c r="W695">
        <f>Regression!I693</f>
        <v>1</v>
      </c>
      <c r="X695">
        <f>Regression!B693</f>
        <v>1511.777</v>
      </c>
      <c r="Y695">
        <v>1978.6198643267871</v>
      </c>
      <c r="Z695">
        <f t="shared" si="94"/>
        <v>-466.84286432678709</v>
      </c>
      <c r="AA695">
        <v>1.2078887580890967E-2</v>
      </c>
      <c r="AB695">
        <f t="shared" si="95"/>
        <v>-0.83027048391471581</v>
      </c>
      <c r="AC695">
        <f t="shared" si="96"/>
        <v>316253.01704154152</v>
      </c>
      <c r="AD695">
        <f t="shared" si="97"/>
        <v>-0.83520339885651407</v>
      </c>
      <c r="AE695">
        <f t="shared" si="98"/>
        <v>0.40380429875957347</v>
      </c>
      <c r="AF695">
        <f t="shared" si="99"/>
        <v>1.0664281909144751E-3</v>
      </c>
      <c r="AG695">
        <f t="shared" si="100"/>
        <v>-9.2351635151352307E-2</v>
      </c>
      <c r="AH695" t="str">
        <f t="shared" si="101"/>
        <v/>
      </c>
    </row>
    <row r="696" spans="16:34" x14ac:dyDescent="0.2">
      <c r="P696">
        <f t="shared" si="102"/>
        <v>693</v>
      </c>
      <c r="Q696">
        <f>Regression!C694</f>
        <v>86100</v>
      </c>
      <c r="R696">
        <f>Regression!D694</f>
        <v>12</v>
      </c>
      <c r="S696">
        <f>Regression!E694</f>
        <v>0</v>
      </c>
      <c r="T696">
        <f>Regression!F694</f>
        <v>2</v>
      </c>
      <c r="U696">
        <f>Regression!G694</f>
        <v>1</v>
      </c>
      <c r="V696">
        <f>Regression!H694</f>
        <v>1</v>
      </c>
      <c r="W696">
        <f>Regression!I694</f>
        <v>1</v>
      </c>
      <c r="X696">
        <f>Regression!B694</f>
        <v>1255.373</v>
      </c>
      <c r="Y696">
        <v>1724.317006297736</v>
      </c>
      <c r="Z696">
        <f t="shared" si="94"/>
        <v>-468.944006297736</v>
      </c>
      <c r="AA696">
        <v>6.4770455548082062E-3</v>
      </c>
      <c r="AB696">
        <f t="shared" si="95"/>
        <v>-0.83400732192659999</v>
      </c>
      <c r="AC696">
        <f t="shared" si="96"/>
        <v>316252.27518726862</v>
      </c>
      <c r="AD696">
        <f t="shared" si="97"/>
        <v>-0.83659488957648864</v>
      </c>
      <c r="AE696">
        <f t="shared" si="98"/>
        <v>0.40302179810910022</v>
      </c>
      <c r="AF696">
        <f t="shared" si="99"/>
        <v>5.7052000893391191E-4</v>
      </c>
      <c r="AG696">
        <f t="shared" si="100"/>
        <v>-6.7548347719720278E-2</v>
      </c>
      <c r="AH696" t="str">
        <f t="shared" si="101"/>
        <v/>
      </c>
    </row>
    <row r="697" spans="16:34" x14ac:dyDescent="0.2">
      <c r="P697">
        <f t="shared" si="102"/>
        <v>694</v>
      </c>
      <c r="Q697">
        <f>Regression!C695</f>
        <v>14600</v>
      </c>
      <c r="R697">
        <f>Regression!D695</f>
        <v>24</v>
      </c>
      <c r="S697">
        <f>Regression!E695</f>
        <v>1</v>
      </c>
      <c r="T697">
        <f>Regression!F695</f>
        <v>3</v>
      </c>
      <c r="U697">
        <f>Regression!G695</f>
        <v>0</v>
      </c>
      <c r="V697">
        <f>Regression!H695</f>
        <v>0</v>
      </c>
      <c r="W697">
        <f>Regression!I695</f>
        <v>0</v>
      </c>
      <c r="X697">
        <f>Regression!B695</f>
        <v>467.68099999999998</v>
      </c>
      <c r="Y697">
        <v>1026.2409406445395</v>
      </c>
      <c r="Z697">
        <f t="shared" si="94"/>
        <v>-558.55994064453944</v>
      </c>
      <c r="AA697">
        <v>1.090933215007304E-2</v>
      </c>
      <c r="AB697">
        <f t="shared" si="95"/>
        <v>-0.99338742787271239</v>
      </c>
      <c r="AC697">
        <f t="shared" si="96"/>
        <v>316157.33248535456</v>
      </c>
      <c r="AD697">
        <f t="shared" si="97"/>
        <v>-0.99884960879760298</v>
      </c>
      <c r="AE697">
        <f t="shared" si="98"/>
        <v>0.31811113004192854</v>
      </c>
      <c r="AF697">
        <f t="shared" si="99"/>
        <v>1.3755402021761209E-3</v>
      </c>
      <c r="AG697">
        <f t="shared" si="100"/>
        <v>-0.10490136371543567</v>
      </c>
      <c r="AH697" t="str">
        <f t="shared" si="101"/>
        <v/>
      </c>
    </row>
    <row r="698" spans="16:34" x14ac:dyDescent="0.2">
      <c r="P698">
        <f t="shared" si="102"/>
        <v>695</v>
      </c>
      <c r="Q698">
        <f>Regression!C696</f>
        <v>62900</v>
      </c>
      <c r="R698">
        <f>Regression!D696</f>
        <v>24</v>
      </c>
      <c r="S698">
        <f>Regression!E696</f>
        <v>0</v>
      </c>
      <c r="T698">
        <f>Regression!F696</f>
        <v>2</v>
      </c>
      <c r="U698">
        <f>Regression!G696</f>
        <v>1</v>
      </c>
      <c r="V698">
        <f>Regression!H696</f>
        <v>0</v>
      </c>
      <c r="W698">
        <f>Regression!I696</f>
        <v>0</v>
      </c>
      <c r="X698">
        <f>Regression!B696</f>
        <v>2561.114</v>
      </c>
      <c r="Y698">
        <v>2048.4010178320495</v>
      </c>
      <c r="Z698">
        <f t="shared" si="94"/>
        <v>512.71298216795049</v>
      </c>
      <c r="AA698">
        <v>1.0596645226009782E-2</v>
      </c>
      <c r="AB698">
        <f t="shared" si="95"/>
        <v>0.91184955012177416</v>
      </c>
      <c r="AC698">
        <f t="shared" si="96"/>
        <v>316207.5245304014</v>
      </c>
      <c r="AD698">
        <f t="shared" si="97"/>
        <v>0.91664574056688408</v>
      </c>
      <c r="AE698">
        <f t="shared" si="98"/>
        <v>0.359551092298521</v>
      </c>
      <c r="AF698">
        <f t="shared" si="99"/>
        <v>1.1250660681924574E-3</v>
      </c>
      <c r="AG698">
        <f t="shared" si="100"/>
        <v>9.486347568803713E-2</v>
      </c>
      <c r="AH698" t="str">
        <f t="shared" si="101"/>
        <v/>
      </c>
    </row>
    <row r="699" spans="16:34" x14ac:dyDescent="0.2">
      <c r="P699">
        <f t="shared" si="102"/>
        <v>696</v>
      </c>
      <c r="Q699">
        <f>Regression!C697</f>
        <v>23200</v>
      </c>
      <c r="R699">
        <f>Regression!D697</f>
        <v>24</v>
      </c>
      <c r="S699">
        <f>Regression!E697</f>
        <v>0</v>
      </c>
      <c r="T699">
        <f>Regression!F697</f>
        <v>1</v>
      </c>
      <c r="U699">
        <f>Regression!G697</f>
        <v>1</v>
      </c>
      <c r="V699">
        <f>Regression!H697</f>
        <v>0</v>
      </c>
      <c r="W699">
        <f>Regression!I697</f>
        <v>0</v>
      </c>
      <c r="X699">
        <f>Regression!B697</f>
        <v>533.78499999999997</v>
      </c>
      <c r="Y699">
        <v>1199.8763675975167</v>
      </c>
      <c r="Z699">
        <f t="shared" si="94"/>
        <v>-666.09136759751675</v>
      </c>
      <c r="AA699">
        <v>9.6617293605289721E-3</v>
      </c>
      <c r="AB699">
        <f t="shared" si="95"/>
        <v>-1.1846298709183725</v>
      </c>
      <c r="AC699">
        <f t="shared" si="96"/>
        <v>316023.55258300906</v>
      </c>
      <c r="AD699">
        <f t="shared" si="97"/>
        <v>-1.1906450170654928</v>
      </c>
      <c r="AE699">
        <f t="shared" si="98"/>
        <v>0.23407780272640533</v>
      </c>
      <c r="AF699">
        <f t="shared" si="99"/>
        <v>1.7280771008151088E-3</v>
      </c>
      <c r="AG699">
        <f t="shared" si="100"/>
        <v>-0.11760287845015716</v>
      </c>
      <c r="AH699" t="str">
        <f t="shared" si="101"/>
        <v/>
      </c>
    </row>
    <row r="700" spans="16:34" x14ac:dyDescent="0.2">
      <c r="P700">
        <f t="shared" si="102"/>
        <v>697</v>
      </c>
      <c r="Q700">
        <f>Regression!C698</f>
        <v>52600</v>
      </c>
      <c r="R700">
        <f>Regression!D698</f>
        <v>12</v>
      </c>
      <c r="S700">
        <f>Regression!E698</f>
        <v>2</v>
      </c>
      <c r="T700">
        <f>Regression!F698</f>
        <v>2</v>
      </c>
      <c r="U700">
        <f>Regression!G698</f>
        <v>0</v>
      </c>
      <c r="V700">
        <f>Regression!H698</f>
        <v>2</v>
      </c>
      <c r="W700">
        <f>Regression!I698</f>
        <v>0</v>
      </c>
      <c r="X700">
        <f>Regression!B698</f>
        <v>1307.0039999999999</v>
      </c>
      <c r="Y700">
        <v>803.53695033696522</v>
      </c>
      <c r="Z700">
        <f t="shared" si="94"/>
        <v>503.46704966303469</v>
      </c>
      <c r="AA700">
        <v>5.6125399016878352E-3</v>
      </c>
      <c r="AB700">
        <f t="shared" si="95"/>
        <v>0.8954058483075259</v>
      </c>
      <c r="AC700">
        <f t="shared" si="96"/>
        <v>316218.40269762214</v>
      </c>
      <c r="AD700">
        <f t="shared" si="97"/>
        <v>0.89784147389662905</v>
      </c>
      <c r="AE700">
        <f t="shared" si="98"/>
        <v>0.36948792484762305</v>
      </c>
      <c r="AF700">
        <f t="shared" si="99"/>
        <v>5.6885035051155606E-4</v>
      </c>
      <c r="AG700">
        <f t="shared" si="100"/>
        <v>6.7453045712475776E-2</v>
      </c>
      <c r="AH700" t="str">
        <f t="shared" si="101"/>
        <v/>
      </c>
    </row>
    <row r="701" spans="16:34" x14ac:dyDescent="0.2">
      <c r="P701">
        <f t="shared" si="102"/>
        <v>698</v>
      </c>
      <c r="Q701">
        <f>Regression!C699</f>
        <v>53900</v>
      </c>
      <c r="R701">
        <f>Regression!D699</f>
        <v>6</v>
      </c>
      <c r="S701">
        <f>Regression!E699</f>
        <v>2</v>
      </c>
      <c r="T701">
        <f>Regression!F699</f>
        <v>2</v>
      </c>
      <c r="U701">
        <f>Regression!G699</f>
        <v>1</v>
      </c>
      <c r="V701">
        <f>Regression!H699</f>
        <v>1</v>
      </c>
      <c r="W701">
        <f>Regression!I699</f>
        <v>0</v>
      </c>
      <c r="X701">
        <f>Regression!B699</f>
        <v>735.06799999999998</v>
      </c>
      <c r="Y701">
        <v>703.79788804761074</v>
      </c>
      <c r="Z701">
        <f t="shared" si="94"/>
        <v>31.270111952389243</v>
      </c>
      <c r="AA701">
        <v>6.3153850172979562E-3</v>
      </c>
      <c r="AB701">
        <f t="shared" si="95"/>
        <v>5.5613254408883629E-2</v>
      </c>
      <c r="AC701">
        <f t="shared" si="96"/>
        <v>316474.63451078563</v>
      </c>
      <c r="AD701">
        <f t="shared" si="97"/>
        <v>5.5761660728989533E-2</v>
      </c>
      <c r="AE701">
        <f t="shared" si="98"/>
        <v>0.9555429062180214</v>
      </c>
      <c r="AF701">
        <f t="shared" si="99"/>
        <v>2.4726880736510235E-6</v>
      </c>
      <c r="AG701">
        <f t="shared" si="100"/>
        <v>4.4454049939529746E-3</v>
      </c>
      <c r="AH701" t="str">
        <f t="shared" si="101"/>
        <v/>
      </c>
    </row>
    <row r="702" spans="16:34" x14ac:dyDescent="0.2">
      <c r="P702">
        <f t="shared" si="102"/>
        <v>699</v>
      </c>
      <c r="Q702">
        <f>Regression!C700</f>
        <v>100100</v>
      </c>
      <c r="R702">
        <f>Regression!D700</f>
        <v>6</v>
      </c>
      <c r="S702">
        <f>Regression!E700</f>
        <v>0</v>
      </c>
      <c r="T702">
        <f>Regression!F700</f>
        <v>2</v>
      </c>
      <c r="U702">
        <f>Regression!G700</f>
        <v>1</v>
      </c>
      <c r="V702">
        <f>Regression!H700</f>
        <v>2</v>
      </c>
      <c r="W702">
        <f>Regression!I700</f>
        <v>1</v>
      </c>
      <c r="X702">
        <f>Regression!B700</f>
        <v>1596.9090000000001</v>
      </c>
      <c r="Y702">
        <v>1521.4445465671402</v>
      </c>
      <c r="Z702">
        <f t="shared" si="94"/>
        <v>75.464453432859955</v>
      </c>
      <c r="AA702">
        <v>9.4096466153771874E-3</v>
      </c>
      <c r="AB702">
        <f t="shared" si="95"/>
        <v>0.13421198664011585</v>
      </c>
      <c r="AC702">
        <f t="shared" si="96"/>
        <v>316469.82629167323</v>
      </c>
      <c r="AD702">
        <f t="shared" si="97"/>
        <v>0.13478117227859754</v>
      </c>
      <c r="AE702">
        <f t="shared" si="98"/>
        <v>0.89281223343993243</v>
      </c>
      <c r="AF702">
        <f t="shared" si="99"/>
        <v>2.1591248092534086E-5</v>
      </c>
      <c r="AG702">
        <f t="shared" si="100"/>
        <v>1.3136172383286977E-2</v>
      </c>
      <c r="AH702" t="str">
        <f t="shared" si="101"/>
        <v/>
      </c>
    </row>
    <row r="703" spans="16:34" x14ac:dyDescent="0.2">
      <c r="P703">
        <f t="shared" si="102"/>
        <v>700</v>
      </c>
      <c r="Q703">
        <f>Regression!C701</f>
        <v>50000</v>
      </c>
      <c r="R703">
        <f>Regression!D701</f>
        <v>6</v>
      </c>
      <c r="S703">
        <f>Regression!E701</f>
        <v>0</v>
      </c>
      <c r="T703">
        <f>Regression!F701</f>
        <v>2</v>
      </c>
      <c r="U703">
        <f>Regression!G701</f>
        <v>1</v>
      </c>
      <c r="V703">
        <f>Regression!H701</f>
        <v>1</v>
      </c>
      <c r="W703">
        <f>Regression!I701</f>
        <v>0</v>
      </c>
      <c r="X703">
        <f>Regression!B701</f>
        <v>1079.4970000000001</v>
      </c>
      <c r="Y703">
        <v>685.28585333998353</v>
      </c>
      <c r="Z703">
        <f t="shared" si="94"/>
        <v>394.21114666001654</v>
      </c>
      <c r="AA703">
        <v>6.5748443606137106E-3</v>
      </c>
      <c r="AB703">
        <f t="shared" si="95"/>
        <v>0.70109645988479252</v>
      </c>
      <c r="AC703">
        <f t="shared" si="96"/>
        <v>316317.77588035329</v>
      </c>
      <c r="AD703">
        <f t="shared" si="97"/>
        <v>0.70323345690588601</v>
      </c>
      <c r="AE703">
        <f t="shared" si="98"/>
        <v>0.48207527984804821</v>
      </c>
      <c r="AF703">
        <f t="shared" si="99"/>
        <v>4.0933674516862011E-4</v>
      </c>
      <c r="AG703">
        <f t="shared" si="100"/>
        <v>5.7210360748785528E-2</v>
      </c>
      <c r="AH703" t="str">
        <f t="shared" si="101"/>
        <v/>
      </c>
    </row>
    <row r="704" spans="16:34" x14ac:dyDescent="0.2">
      <c r="P704">
        <f t="shared" si="102"/>
        <v>701</v>
      </c>
      <c r="Q704">
        <f>Regression!C702</f>
        <v>97000</v>
      </c>
      <c r="R704">
        <f>Regression!D702</f>
        <v>24</v>
      </c>
      <c r="S704">
        <f>Regression!E702</f>
        <v>0</v>
      </c>
      <c r="T704">
        <f>Regression!F702</f>
        <v>3</v>
      </c>
      <c r="U704">
        <f>Regression!G702</f>
        <v>0</v>
      </c>
      <c r="V704">
        <f>Regression!H702</f>
        <v>0</v>
      </c>
      <c r="W704">
        <f>Regression!I702</f>
        <v>1</v>
      </c>
      <c r="X704">
        <f>Regression!B702</f>
        <v>2599.1129999999998</v>
      </c>
      <c r="Y704">
        <v>2796.8685453864568</v>
      </c>
      <c r="Z704">
        <f t="shared" si="94"/>
        <v>-197.75554538645702</v>
      </c>
      <c r="AA704">
        <v>1.5062938622771192E-2</v>
      </c>
      <c r="AB704">
        <f t="shared" si="95"/>
        <v>-0.35170419194819225</v>
      </c>
      <c r="AC704">
        <f t="shared" si="96"/>
        <v>316435.56155387999</v>
      </c>
      <c r="AD704">
        <f t="shared" si="97"/>
        <v>-0.35422710418610259</v>
      </c>
      <c r="AE704">
        <f t="shared" si="98"/>
        <v>0.72324397251601003</v>
      </c>
      <c r="AF704">
        <f t="shared" si="99"/>
        <v>2.4008103237016019E-4</v>
      </c>
      <c r="AG704">
        <f t="shared" si="100"/>
        <v>-4.3805879308644387E-2</v>
      </c>
      <c r="AH704" t="str">
        <f t="shared" si="101"/>
        <v/>
      </c>
    </row>
    <row r="705" spans="16:34" x14ac:dyDescent="0.2">
      <c r="P705">
        <f t="shared" si="102"/>
        <v>702</v>
      </c>
      <c r="Q705">
        <f>Regression!C703</f>
        <v>35000</v>
      </c>
      <c r="R705">
        <f>Regression!D703</f>
        <v>6</v>
      </c>
      <c r="S705">
        <f>Regression!E703</f>
        <v>2</v>
      </c>
      <c r="T705">
        <f>Regression!F703</f>
        <v>3</v>
      </c>
      <c r="U705">
        <f>Regression!G703</f>
        <v>0</v>
      </c>
      <c r="V705">
        <f>Regression!H703</f>
        <v>0</v>
      </c>
      <c r="W705">
        <f>Regression!I703</f>
        <v>1</v>
      </c>
      <c r="X705">
        <f>Regression!B703</f>
        <v>473.17599999999999</v>
      </c>
      <c r="Y705">
        <v>528.00062117224888</v>
      </c>
      <c r="Z705">
        <f t="shared" si="94"/>
        <v>-54.824621172248897</v>
      </c>
      <c r="AA705">
        <v>1.1863122601381358E-2</v>
      </c>
      <c r="AB705">
        <f t="shared" si="95"/>
        <v>-9.7504467197469816E-2</v>
      </c>
      <c r="AC705">
        <f t="shared" si="96"/>
        <v>316472.5580323122</v>
      </c>
      <c r="AD705">
        <f t="shared" si="97"/>
        <v>-9.8039041580529201E-2</v>
      </c>
      <c r="AE705">
        <f t="shared" si="98"/>
        <v>0.92192109719336734</v>
      </c>
      <c r="AF705">
        <f t="shared" si="99"/>
        <v>1.4438558727497658E-5</v>
      </c>
      <c r="AG705">
        <f t="shared" si="100"/>
        <v>-1.0742120321942897E-2</v>
      </c>
      <c r="AH705" t="str">
        <f t="shared" si="101"/>
        <v/>
      </c>
    </row>
    <row r="706" spans="16:34" x14ac:dyDescent="0.2">
      <c r="P706">
        <f t="shared" si="102"/>
        <v>703</v>
      </c>
      <c r="Q706">
        <f>Regression!C704</f>
        <v>39600</v>
      </c>
      <c r="R706">
        <f>Regression!D704</f>
        <v>12</v>
      </c>
      <c r="S706">
        <f>Regression!E704</f>
        <v>0</v>
      </c>
      <c r="T706">
        <f>Regression!F704</f>
        <v>1</v>
      </c>
      <c r="U706">
        <f>Regression!G704</f>
        <v>1</v>
      </c>
      <c r="V706">
        <f>Regression!H704</f>
        <v>0</v>
      </c>
      <c r="W706">
        <f>Regression!I704</f>
        <v>0</v>
      </c>
      <c r="X706">
        <f>Regression!B704</f>
        <v>1085.203</v>
      </c>
      <c r="Y706">
        <v>966.67039657608348</v>
      </c>
      <c r="Z706">
        <f t="shared" si="94"/>
        <v>118.5326034239165</v>
      </c>
      <c r="AA706">
        <v>7.305457617839281E-3</v>
      </c>
      <c r="AB706">
        <f t="shared" si="95"/>
        <v>0.21080781034613175</v>
      </c>
      <c r="AC706">
        <f t="shared" si="96"/>
        <v>316461.34556981962</v>
      </c>
      <c r="AD706">
        <f t="shared" si="97"/>
        <v>0.21148017980031394</v>
      </c>
      <c r="AE706">
        <f t="shared" si="98"/>
        <v>0.8325560348484522</v>
      </c>
      <c r="AF706">
        <f t="shared" si="99"/>
        <v>4.1181253771793629E-5</v>
      </c>
      <c r="AG706">
        <f t="shared" si="100"/>
        <v>1.8142016877764042E-2</v>
      </c>
      <c r="AH706" t="str">
        <f t="shared" si="101"/>
        <v/>
      </c>
    </row>
    <row r="707" spans="16:34" x14ac:dyDescent="0.2">
      <c r="P707">
        <f t="shared" si="102"/>
        <v>704</v>
      </c>
      <c r="Q707">
        <f>Regression!C705</f>
        <v>46900</v>
      </c>
      <c r="R707">
        <f>Regression!D705</f>
        <v>6</v>
      </c>
      <c r="S707">
        <f>Regression!E705</f>
        <v>2</v>
      </c>
      <c r="T707">
        <f>Regression!F705</f>
        <v>3</v>
      </c>
      <c r="U707">
        <f>Regression!G705</f>
        <v>0</v>
      </c>
      <c r="V707">
        <f>Regression!H705</f>
        <v>0</v>
      </c>
      <c r="W707">
        <f>Regression!I705</f>
        <v>1</v>
      </c>
      <c r="X707">
        <f>Regression!B705</f>
        <v>702.63199999999995</v>
      </c>
      <c r="Y707">
        <v>782.77515076824034</v>
      </c>
      <c r="Z707">
        <f t="shared" si="94"/>
        <v>-80.143150768240389</v>
      </c>
      <c r="AA707">
        <v>9.8116216660648747E-3</v>
      </c>
      <c r="AB707">
        <f t="shared" si="95"/>
        <v>-0.14253295413811667</v>
      </c>
      <c r="AC707">
        <f t="shared" si="96"/>
        <v>316469.08200431557</v>
      </c>
      <c r="AD707">
        <f t="shared" si="97"/>
        <v>-0.14316664784938907</v>
      </c>
      <c r="AE707">
        <f t="shared" si="98"/>
        <v>0.88618764431299468</v>
      </c>
      <c r="AF707">
        <f t="shared" si="99"/>
        <v>2.5412402760032262E-5</v>
      </c>
      <c r="AG707">
        <f t="shared" si="100"/>
        <v>-1.425126253753633E-2</v>
      </c>
      <c r="AH707" t="str">
        <f t="shared" si="101"/>
        <v/>
      </c>
    </row>
    <row r="708" spans="16:34" x14ac:dyDescent="0.2">
      <c r="P708">
        <f t="shared" si="102"/>
        <v>705</v>
      </c>
      <c r="Q708">
        <f>Regression!C706</f>
        <v>81800</v>
      </c>
      <c r="R708">
        <f>Regression!D706</f>
        <v>6</v>
      </c>
      <c r="S708">
        <f>Regression!E706</f>
        <v>3</v>
      </c>
      <c r="T708">
        <f>Regression!F706</f>
        <v>3</v>
      </c>
      <c r="U708">
        <f>Regression!G706</f>
        <v>1</v>
      </c>
      <c r="V708">
        <f>Regression!H706</f>
        <v>0</v>
      </c>
      <c r="W708">
        <f>Regression!I706</f>
        <v>1</v>
      </c>
      <c r="X708">
        <f>Regression!B706</f>
        <v>918.78300000000002</v>
      </c>
      <c r="Y708">
        <v>1451.6233257574463</v>
      </c>
      <c r="Z708">
        <f t="shared" si="94"/>
        <v>-532.84032575744629</v>
      </c>
      <c r="AA708">
        <v>8.8748394333453082E-3</v>
      </c>
      <c r="AB708">
        <f t="shared" si="95"/>
        <v>-0.9476456189469169</v>
      </c>
      <c r="AC708">
        <f t="shared" si="96"/>
        <v>316186.5648088255</v>
      </c>
      <c r="AD708">
        <f t="shared" si="97"/>
        <v>-0.95183381250741139</v>
      </c>
      <c r="AE708">
        <f t="shared" si="98"/>
        <v>0.34141312312734784</v>
      </c>
      <c r="AF708">
        <f t="shared" si="99"/>
        <v>1.0141575620026446E-3</v>
      </c>
      <c r="AG708">
        <f t="shared" si="100"/>
        <v>-9.006937103032378E-2</v>
      </c>
      <c r="AH708" t="str">
        <f t="shared" si="101"/>
        <v/>
      </c>
    </row>
    <row r="709" spans="16:34" x14ac:dyDescent="0.2">
      <c r="P709">
        <f t="shared" si="102"/>
        <v>706</v>
      </c>
      <c r="Q709">
        <f>Regression!C707</f>
        <v>99200</v>
      </c>
      <c r="R709">
        <f>Regression!D707</f>
        <v>12</v>
      </c>
      <c r="S709">
        <f>Regression!E707</f>
        <v>0</v>
      </c>
      <c r="T709">
        <f>Regression!F707</f>
        <v>2</v>
      </c>
      <c r="U709">
        <f>Regression!G707</f>
        <v>1</v>
      </c>
      <c r="V709">
        <f>Regression!H707</f>
        <v>3</v>
      </c>
      <c r="W709">
        <f>Regression!I707</f>
        <v>1</v>
      </c>
      <c r="X709">
        <f>Regression!B707</f>
        <v>2796.33</v>
      </c>
      <c r="Y709">
        <v>1583.8924943616748</v>
      </c>
      <c r="Z709">
        <f t="shared" ref="Z709:Z772" si="103">X709-Y709</f>
        <v>1212.4375056383251</v>
      </c>
      <c r="AA709">
        <v>1.0051359088580935E-2</v>
      </c>
      <c r="AB709">
        <f t="shared" ref="AB709:AB772" si="104">Z709/SQRT($AJ$6)</f>
        <v>2.1562953007203589</v>
      </c>
      <c r="AC709">
        <f t="shared" ref="AC709:AC772" si="105">($AJ$6-Z709^2/((1-AA709)*$AJ$5))*$AJ$5/($AJ$5-1)</f>
        <v>314977.21146536624</v>
      </c>
      <c r="AD709">
        <f t="shared" ref="AD709:AD772" si="106">Z709/SQRT(AC709*(1-AA709))</f>
        <v>2.1712681590725533</v>
      </c>
      <c r="AE709">
        <f t="shared" ref="AE709:AE772" si="107">_xlfn.T.DIST.2T(ABS(AD709),$AJ$5)</f>
        <v>3.0147365364699939E-2</v>
      </c>
      <c r="AF709">
        <f t="shared" ref="AF709:AF772" si="108">(Z709^2/$AJ$6)*(AA709/(1-AA709)^2)/($AJ$7+1)</f>
        <v>5.9610936807424101E-3</v>
      </c>
      <c r="AG709">
        <f t="shared" ref="AG709:AG772" si="109">AD709*SQRT(AA709/(1-AA709))</f>
        <v>0.21878599888057168</v>
      </c>
      <c r="AH709" t="str">
        <f t="shared" ref="AH709:AH772" si="110">IF(OR(AE709&lt;0.05,AF709&gt;=1,ABS(AG709)&gt;=1),"*","")</f>
        <v>*</v>
      </c>
    </row>
    <row r="710" spans="16:34" x14ac:dyDescent="0.2">
      <c r="P710">
        <f t="shared" ref="P710:P773" si="111">P709+1</f>
        <v>707</v>
      </c>
      <c r="Q710">
        <f>Regression!C708</f>
        <v>75800</v>
      </c>
      <c r="R710">
        <f>Regression!D708</f>
        <v>12</v>
      </c>
      <c r="S710">
        <f>Regression!E708</f>
        <v>3</v>
      </c>
      <c r="T710">
        <f>Regression!F708</f>
        <v>2</v>
      </c>
      <c r="U710">
        <f>Regression!G708</f>
        <v>0</v>
      </c>
      <c r="V710">
        <f>Regression!H708</f>
        <v>1</v>
      </c>
      <c r="W710">
        <f>Regression!I708</f>
        <v>1</v>
      </c>
      <c r="X710">
        <f>Regression!B708</f>
        <v>1829.99</v>
      </c>
      <c r="Y710">
        <v>1452.1745895651845</v>
      </c>
      <c r="Z710">
        <f t="shared" si="103"/>
        <v>377.81541043481548</v>
      </c>
      <c r="AA710">
        <v>5.5582737267654333E-3</v>
      </c>
      <c r="AB710">
        <f t="shared" si="104"/>
        <v>0.67193697841886868</v>
      </c>
      <c r="AC710">
        <f t="shared" si="105"/>
        <v>316330.78153654112</v>
      </c>
      <c r="AD710">
        <f t="shared" si="106"/>
        <v>0.67362666725742071</v>
      </c>
      <c r="AE710">
        <f t="shared" si="107"/>
        <v>0.50070561096948474</v>
      </c>
      <c r="AF710">
        <f t="shared" si="108"/>
        <v>3.1721108115482887E-4</v>
      </c>
      <c r="AG710">
        <f t="shared" si="109"/>
        <v>5.036160557636727E-2</v>
      </c>
      <c r="AH710" t="str">
        <f t="shared" si="110"/>
        <v/>
      </c>
    </row>
    <row r="711" spans="16:34" x14ac:dyDescent="0.2">
      <c r="P711">
        <f t="shared" si="111"/>
        <v>708</v>
      </c>
      <c r="Q711">
        <f>Regression!C709</f>
        <v>14500</v>
      </c>
      <c r="R711">
        <f>Regression!D709</f>
        <v>6</v>
      </c>
      <c r="S711">
        <f>Regression!E709</f>
        <v>1</v>
      </c>
      <c r="T711">
        <f>Regression!F709</f>
        <v>1</v>
      </c>
      <c r="U711">
        <f>Regression!G709</f>
        <v>0</v>
      </c>
      <c r="V711">
        <f>Regression!H709</f>
        <v>1</v>
      </c>
      <c r="W711">
        <f>Regression!I709</f>
        <v>0</v>
      </c>
      <c r="X711">
        <f>Regression!B709</f>
        <v>182.62799999999999</v>
      </c>
      <c r="Y711">
        <v>-59.956160556051771</v>
      </c>
      <c r="Z711">
        <f t="shared" si="103"/>
        <v>242.58416055605176</v>
      </c>
      <c r="AA711">
        <v>5.7089658666789039E-3</v>
      </c>
      <c r="AB711">
        <f t="shared" si="104"/>
        <v>0.43143096696007788</v>
      </c>
      <c r="AC711">
        <f t="shared" si="105"/>
        <v>316415.90501995775</v>
      </c>
      <c r="AD711">
        <f t="shared" si="106"/>
        <v>0.43249045379560686</v>
      </c>
      <c r="AE711">
        <f t="shared" si="107"/>
        <v>0.66547898986337406</v>
      </c>
      <c r="AF711">
        <f t="shared" si="108"/>
        <v>1.3435784878054762E-4</v>
      </c>
      <c r="AG711">
        <f t="shared" si="109"/>
        <v>3.2771663545074062E-2</v>
      </c>
      <c r="AH711" t="str">
        <f t="shared" si="110"/>
        <v/>
      </c>
    </row>
    <row r="712" spans="16:34" x14ac:dyDescent="0.2">
      <c r="P712">
        <f t="shared" si="111"/>
        <v>709</v>
      </c>
      <c r="Q712">
        <f>Regression!C710</f>
        <v>19700</v>
      </c>
      <c r="R712">
        <f>Regression!D710</f>
        <v>6</v>
      </c>
      <c r="S712">
        <f>Regression!E710</f>
        <v>1</v>
      </c>
      <c r="T712">
        <f>Regression!F710</f>
        <v>1</v>
      </c>
      <c r="U712">
        <f>Regression!G710</f>
        <v>0</v>
      </c>
      <c r="V712">
        <f>Regression!H710</f>
        <v>2</v>
      </c>
      <c r="W712">
        <f>Regression!I710</f>
        <v>0</v>
      </c>
      <c r="X712">
        <f>Regression!B710</f>
        <v>330.21800000000002</v>
      </c>
      <c r="Y712">
        <v>-159.07140937740928</v>
      </c>
      <c r="Z712">
        <f t="shared" si="103"/>
        <v>489.2894093774093</v>
      </c>
      <c r="AA712">
        <v>6.0131536826803621E-3</v>
      </c>
      <c r="AB712">
        <f t="shared" si="104"/>
        <v>0.87019120509414027</v>
      </c>
      <c r="AC712">
        <f t="shared" si="105"/>
        <v>316232.58771540807</v>
      </c>
      <c r="AD712">
        <f t="shared" si="106"/>
        <v>0.87271448845387256</v>
      </c>
      <c r="AE712">
        <f t="shared" si="107"/>
        <v>0.38302990724488395</v>
      </c>
      <c r="AF712">
        <f t="shared" si="108"/>
        <v>5.7607684738993938E-4</v>
      </c>
      <c r="AG712">
        <f t="shared" si="109"/>
        <v>6.7878622312057504E-2</v>
      </c>
      <c r="AH712" t="str">
        <f t="shared" si="110"/>
        <v/>
      </c>
    </row>
    <row r="713" spans="16:34" x14ac:dyDescent="0.2">
      <c r="P713">
        <f t="shared" si="111"/>
        <v>710</v>
      </c>
      <c r="Q713">
        <f>Regression!C711</f>
        <v>43200</v>
      </c>
      <c r="R713">
        <f>Regression!D711</f>
        <v>24</v>
      </c>
      <c r="S713">
        <f>Regression!E711</f>
        <v>0</v>
      </c>
      <c r="T713">
        <f>Regression!F711</f>
        <v>2</v>
      </c>
      <c r="U713">
        <f>Regression!G711</f>
        <v>1</v>
      </c>
      <c r="V713">
        <f>Regression!H711</f>
        <v>0</v>
      </c>
      <c r="W713">
        <f>Regression!I711</f>
        <v>0</v>
      </c>
      <c r="X713">
        <f>Regression!B711</f>
        <v>916.71199999999999</v>
      </c>
      <c r="Y713">
        <v>1626.6314184168366</v>
      </c>
      <c r="Z713">
        <f t="shared" si="103"/>
        <v>-709.91941841683661</v>
      </c>
      <c r="AA713">
        <v>8.845194175712761E-3</v>
      </c>
      <c r="AB713">
        <f t="shared" si="104"/>
        <v>-1.2625771627020235</v>
      </c>
      <c r="AC713">
        <f t="shared" si="105"/>
        <v>315962.5263584698</v>
      </c>
      <c r="AD713">
        <f t="shared" si="106"/>
        <v>-1.2685877729346551</v>
      </c>
      <c r="AE713">
        <f t="shared" si="107"/>
        <v>0.20488573270478896</v>
      </c>
      <c r="AF713">
        <f t="shared" si="108"/>
        <v>1.7941149345030852E-3</v>
      </c>
      <c r="AG713">
        <f t="shared" si="109"/>
        <v>-0.11984045832717979</v>
      </c>
      <c r="AH713" t="str">
        <f t="shared" si="110"/>
        <v/>
      </c>
    </row>
    <row r="714" spans="16:34" x14ac:dyDescent="0.2">
      <c r="P714">
        <f t="shared" si="111"/>
        <v>711</v>
      </c>
      <c r="Q714">
        <f>Regression!C712</f>
        <v>14400</v>
      </c>
      <c r="R714">
        <f>Regression!D712</f>
        <v>24</v>
      </c>
      <c r="S714">
        <f>Regression!E712</f>
        <v>0</v>
      </c>
      <c r="T714">
        <f>Regression!F712</f>
        <v>1</v>
      </c>
      <c r="U714">
        <f>Regression!G712</f>
        <v>1</v>
      </c>
      <c r="V714">
        <f>Regression!H712</f>
        <v>0</v>
      </c>
      <c r="W714">
        <f>Regression!I712</f>
        <v>0</v>
      </c>
      <c r="X714">
        <f>Regression!B712</f>
        <v>615.16099999999994</v>
      </c>
      <c r="Y714">
        <v>1011.4716734424976</v>
      </c>
      <c r="Z714">
        <f t="shared" si="103"/>
        <v>-396.31067344249766</v>
      </c>
      <c r="AA714">
        <v>1.0005023599022098E-2</v>
      </c>
      <c r="AB714">
        <f t="shared" si="104"/>
        <v>-0.704830425317029</v>
      </c>
      <c r="AC714">
        <f t="shared" si="105"/>
        <v>316315.53722841374</v>
      </c>
      <c r="AD714">
        <f t="shared" si="106"/>
        <v>-0.70820503675612478</v>
      </c>
      <c r="AE714">
        <f t="shared" si="107"/>
        <v>0.47898430823434424</v>
      </c>
      <c r="AF714">
        <f t="shared" si="108"/>
        <v>6.3391559289616172E-4</v>
      </c>
      <c r="AG714">
        <f t="shared" si="109"/>
        <v>-7.1195340986709446E-2</v>
      </c>
      <c r="AH714" t="str">
        <f t="shared" si="110"/>
        <v/>
      </c>
    </row>
    <row r="715" spans="16:34" x14ac:dyDescent="0.2">
      <c r="P715">
        <f t="shared" si="111"/>
        <v>712</v>
      </c>
      <c r="Q715">
        <f>Regression!C713</f>
        <v>43500</v>
      </c>
      <c r="R715">
        <f>Regression!D713</f>
        <v>12</v>
      </c>
      <c r="S715">
        <f>Regression!E713</f>
        <v>2</v>
      </c>
      <c r="T715">
        <f>Regression!F713</f>
        <v>1</v>
      </c>
      <c r="U715">
        <f>Regression!G713</f>
        <v>1</v>
      </c>
      <c r="V715">
        <f>Regression!H713</f>
        <v>1</v>
      </c>
      <c r="W715">
        <f>Regression!I713</f>
        <v>1</v>
      </c>
      <c r="X715">
        <f>Regression!B713</f>
        <v>807.70699999999999</v>
      </c>
      <c r="Y715">
        <v>748.71894528740654</v>
      </c>
      <c r="Z715">
        <f t="shared" si="103"/>
        <v>58.988054712593453</v>
      </c>
      <c r="AA715">
        <v>8.3174862369007826E-3</v>
      </c>
      <c r="AB715">
        <f t="shared" si="104"/>
        <v>0.1049090485768457</v>
      </c>
      <c r="AC715">
        <f t="shared" si="105"/>
        <v>316472.08684143471</v>
      </c>
      <c r="AD715">
        <f t="shared" si="106"/>
        <v>0.10529555578051741</v>
      </c>
      <c r="AE715">
        <f t="shared" si="107"/>
        <v>0.91616257584762306</v>
      </c>
      <c r="AF715">
        <f t="shared" si="108"/>
        <v>1.1635436755320266E-5</v>
      </c>
      <c r="AG715">
        <f t="shared" si="109"/>
        <v>9.6431685782760752E-3</v>
      </c>
      <c r="AH715" t="str">
        <f t="shared" si="110"/>
        <v/>
      </c>
    </row>
    <row r="716" spans="16:34" x14ac:dyDescent="0.2">
      <c r="P716">
        <f t="shared" si="111"/>
        <v>713</v>
      </c>
      <c r="Q716">
        <f>Regression!C714</f>
        <v>55500</v>
      </c>
      <c r="R716">
        <f>Regression!D714</f>
        <v>18</v>
      </c>
      <c r="S716">
        <f>Regression!E714</f>
        <v>1</v>
      </c>
      <c r="T716">
        <f>Regression!F714</f>
        <v>2</v>
      </c>
      <c r="U716">
        <f>Regression!G714</f>
        <v>1</v>
      </c>
      <c r="V716">
        <f>Regression!H714</f>
        <v>3</v>
      </c>
      <c r="W716">
        <f>Regression!I714</f>
        <v>0</v>
      </c>
      <c r="X716">
        <f>Regression!B714</f>
        <v>427.17599999999999</v>
      </c>
      <c r="Y716">
        <v>933.97925647938291</v>
      </c>
      <c r="Z716">
        <f t="shared" si="103"/>
        <v>-506.80325647938292</v>
      </c>
      <c r="AA716">
        <v>9.4395092681677003E-3</v>
      </c>
      <c r="AB716">
        <f t="shared" si="104"/>
        <v>-0.90133922388100385</v>
      </c>
      <c r="AC716">
        <f t="shared" si="105"/>
        <v>316213.97543465695</v>
      </c>
      <c r="AD716">
        <f t="shared" si="106"/>
        <v>-0.90554151552268325</v>
      </c>
      <c r="AE716">
        <f t="shared" si="107"/>
        <v>0.36539845638334212</v>
      </c>
      <c r="AF716">
        <f t="shared" si="108"/>
        <v>9.7695366891698541E-4</v>
      </c>
      <c r="AG716">
        <f t="shared" si="109"/>
        <v>-8.8398027328754653E-2</v>
      </c>
      <c r="AH716" t="str">
        <f t="shared" si="110"/>
        <v/>
      </c>
    </row>
    <row r="717" spans="16:34" x14ac:dyDescent="0.2">
      <c r="P717">
        <f t="shared" si="111"/>
        <v>714</v>
      </c>
      <c r="Q717">
        <f>Regression!C715</f>
        <v>108100</v>
      </c>
      <c r="R717">
        <f>Regression!D715</f>
        <v>12</v>
      </c>
      <c r="S717">
        <f>Regression!E715</f>
        <v>3</v>
      </c>
      <c r="T717">
        <f>Regression!F715</f>
        <v>2</v>
      </c>
      <c r="U717">
        <f>Regression!G715</f>
        <v>0</v>
      </c>
      <c r="V717">
        <f>Regression!H715</f>
        <v>1</v>
      </c>
      <c r="W717">
        <f>Regression!I715</f>
        <v>1</v>
      </c>
      <c r="X717">
        <f>Regression!B715</f>
        <v>1133.433</v>
      </c>
      <c r="Y717">
        <v>2143.7054556114481</v>
      </c>
      <c r="Z717">
        <f t="shared" si="103"/>
        <v>-1010.2724556114481</v>
      </c>
      <c r="AA717">
        <v>8.3869644661077325E-3</v>
      </c>
      <c r="AB717">
        <f t="shared" si="104"/>
        <v>-1.7967488949752284</v>
      </c>
      <c r="AC717">
        <f t="shared" si="105"/>
        <v>315436.99681148253</v>
      </c>
      <c r="AD717">
        <f t="shared" si="106"/>
        <v>-1.8063881854822552</v>
      </c>
      <c r="AE717">
        <f t="shared" si="107"/>
        <v>7.1160684118564452E-2</v>
      </c>
      <c r="AF717">
        <f t="shared" si="108"/>
        <v>3.4419545739653853E-3</v>
      </c>
      <c r="AG717">
        <f t="shared" si="109"/>
        <v>-0.16612782224892267</v>
      </c>
      <c r="AH717" t="str">
        <f t="shared" si="110"/>
        <v/>
      </c>
    </row>
    <row r="718" spans="16:34" x14ac:dyDescent="0.2">
      <c r="P718">
        <f t="shared" si="111"/>
        <v>715</v>
      </c>
      <c r="Q718">
        <f>Regression!C716</f>
        <v>33200</v>
      </c>
      <c r="R718">
        <f>Regression!D716</f>
        <v>6</v>
      </c>
      <c r="S718">
        <f>Regression!E716</f>
        <v>0</v>
      </c>
      <c r="T718">
        <f>Regression!F716</f>
        <v>2</v>
      </c>
      <c r="U718">
        <f>Regression!G716</f>
        <v>0</v>
      </c>
      <c r="V718">
        <f>Regression!H716</f>
        <v>1</v>
      </c>
      <c r="W718">
        <f>Regression!I716</f>
        <v>0</v>
      </c>
      <c r="X718">
        <f>Regression!B716</f>
        <v>320.34399999999999</v>
      </c>
      <c r="Y718">
        <v>371.459128727723</v>
      </c>
      <c r="Z718">
        <f t="shared" si="103"/>
        <v>-51.115128727723004</v>
      </c>
      <c r="AA718">
        <v>5.0648771652490772E-3</v>
      </c>
      <c r="AB718">
        <f t="shared" si="104"/>
        <v>-9.0907210770650795E-2</v>
      </c>
      <c r="AC718">
        <f t="shared" si="105"/>
        <v>316472.9775757874</v>
      </c>
      <c r="AD718">
        <f t="shared" si="106"/>
        <v>-9.10927390613505E-2</v>
      </c>
      <c r="AE718">
        <f t="shared" si="107"/>
        <v>0.92743729214468229</v>
      </c>
      <c r="AF718">
        <f t="shared" si="108"/>
        <v>5.285499925975555E-6</v>
      </c>
      <c r="AG718">
        <f t="shared" si="109"/>
        <v>-6.4993636693013663E-3</v>
      </c>
      <c r="AH718" t="str">
        <f t="shared" si="110"/>
        <v/>
      </c>
    </row>
    <row r="719" spans="16:34" x14ac:dyDescent="0.2">
      <c r="P719">
        <f t="shared" si="111"/>
        <v>716</v>
      </c>
      <c r="Q719">
        <f>Regression!C717</f>
        <v>98900</v>
      </c>
      <c r="R719">
        <f>Regression!D717</f>
        <v>18</v>
      </c>
      <c r="S719">
        <f>Regression!E717</f>
        <v>0</v>
      </c>
      <c r="T719">
        <f>Regression!F717</f>
        <v>2</v>
      </c>
      <c r="U719">
        <f>Regression!G717</f>
        <v>1</v>
      </c>
      <c r="V719">
        <f>Regression!H717</f>
        <v>0</v>
      </c>
      <c r="W719">
        <f>Regression!I717</f>
        <v>1</v>
      </c>
      <c r="X719">
        <f>Regression!B717</f>
        <v>3126.18</v>
      </c>
      <c r="Y719">
        <v>2500.9673982277081</v>
      </c>
      <c r="Z719">
        <f t="shared" si="103"/>
        <v>625.21260177229169</v>
      </c>
      <c r="AA719">
        <v>1.0232939797231805E-2</v>
      </c>
      <c r="AB719">
        <f t="shared" si="104"/>
        <v>1.1119278221626527</v>
      </c>
      <c r="AC719">
        <f t="shared" si="105"/>
        <v>316077.10869897628</v>
      </c>
      <c r="AD719">
        <f t="shared" si="106"/>
        <v>1.117801538286068</v>
      </c>
      <c r="AE719">
        <f t="shared" si="107"/>
        <v>0.26392239562206093</v>
      </c>
      <c r="AF719">
        <f t="shared" si="108"/>
        <v>1.6143497611519001E-3</v>
      </c>
      <c r="AG719">
        <f t="shared" si="109"/>
        <v>0.11365758250295165</v>
      </c>
      <c r="AH719" t="str">
        <f t="shared" si="110"/>
        <v/>
      </c>
    </row>
    <row r="720" spans="16:34" x14ac:dyDescent="0.2">
      <c r="P720">
        <f t="shared" si="111"/>
        <v>717</v>
      </c>
      <c r="Q720">
        <f>Regression!C718</f>
        <v>81400</v>
      </c>
      <c r="R720">
        <f>Regression!D718</f>
        <v>24</v>
      </c>
      <c r="S720">
        <f>Regression!E718</f>
        <v>3</v>
      </c>
      <c r="T720">
        <f>Regression!F718</f>
        <v>3</v>
      </c>
      <c r="U720">
        <f>Regression!G718</f>
        <v>0</v>
      </c>
      <c r="V720">
        <f>Regression!H718</f>
        <v>0</v>
      </c>
      <c r="W720">
        <f>Regression!I718</f>
        <v>1</v>
      </c>
      <c r="X720">
        <f>Regression!B718</f>
        <v>3000.6179999999999</v>
      </c>
      <c r="Y720">
        <v>2365.4001554450383</v>
      </c>
      <c r="Z720">
        <f t="shared" si="103"/>
        <v>635.21784455496163</v>
      </c>
      <c r="AA720">
        <v>7.1106188005946262E-3</v>
      </c>
      <c r="AB720">
        <f t="shared" si="104"/>
        <v>1.1297219417725364</v>
      </c>
      <c r="AC720">
        <f t="shared" si="105"/>
        <v>316065.54533828958</v>
      </c>
      <c r="AD720">
        <f t="shared" si="106"/>
        <v>1.1339232992923205</v>
      </c>
      <c r="AE720">
        <f t="shared" si="107"/>
        <v>0.25710066959507283</v>
      </c>
      <c r="AF720">
        <f t="shared" si="108"/>
        <v>1.1506912361090159E-3</v>
      </c>
      <c r="AG720">
        <f t="shared" si="109"/>
        <v>9.5959271985524633E-2</v>
      </c>
      <c r="AH720" t="str">
        <f t="shared" si="110"/>
        <v/>
      </c>
    </row>
    <row r="721" spans="16:34" x14ac:dyDescent="0.2">
      <c r="P721">
        <f t="shared" si="111"/>
        <v>718</v>
      </c>
      <c r="Q721">
        <f>Regression!C719</f>
        <v>20100</v>
      </c>
      <c r="R721">
        <f>Regression!D719</f>
        <v>12</v>
      </c>
      <c r="S721">
        <f>Regression!E719</f>
        <v>1</v>
      </c>
      <c r="T721">
        <f>Regression!F719</f>
        <v>1</v>
      </c>
      <c r="U721">
        <f>Regression!G719</f>
        <v>0</v>
      </c>
      <c r="V721">
        <f>Regression!H719</f>
        <v>1</v>
      </c>
      <c r="W721">
        <f>Regression!I719</f>
        <v>0</v>
      </c>
      <c r="X721">
        <f>Regression!B719</f>
        <v>270.50599999999997</v>
      </c>
      <c r="Y721">
        <v>352.09964078867216</v>
      </c>
      <c r="Z721">
        <f t="shared" si="103"/>
        <v>-81.59364078867219</v>
      </c>
      <c r="AA721">
        <v>4.3299208131581304E-3</v>
      </c>
      <c r="AB721">
        <f t="shared" si="104"/>
        <v>-0.14511262096651309</v>
      </c>
      <c r="AC721">
        <f t="shared" si="105"/>
        <v>316468.88028307358</v>
      </c>
      <c r="AD721">
        <f t="shared" si="106"/>
        <v>-0.14535603866749469</v>
      </c>
      <c r="AE721">
        <f t="shared" si="107"/>
        <v>0.88445930030805853</v>
      </c>
      <c r="AF721">
        <f t="shared" si="108"/>
        <v>1.1496600142820893E-5</v>
      </c>
      <c r="AG721">
        <f t="shared" si="109"/>
        <v>-9.5855122728340098E-3</v>
      </c>
      <c r="AH721" t="str">
        <f t="shared" si="110"/>
        <v/>
      </c>
    </row>
    <row r="722" spans="16:34" x14ac:dyDescent="0.2">
      <c r="P722">
        <f t="shared" si="111"/>
        <v>719</v>
      </c>
      <c r="Q722">
        <f>Regression!C720</f>
        <v>12000</v>
      </c>
      <c r="R722">
        <f>Regression!D720</f>
        <v>6</v>
      </c>
      <c r="S722">
        <f>Regression!E720</f>
        <v>1</v>
      </c>
      <c r="T722">
        <f>Regression!F720</f>
        <v>1</v>
      </c>
      <c r="U722">
        <f>Regression!G720</f>
        <v>0</v>
      </c>
      <c r="V722">
        <f>Regression!H720</f>
        <v>0</v>
      </c>
      <c r="W722">
        <f>Regression!I720</f>
        <v>0</v>
      </c>
      <c r="X722">
        <f>Regression!B720</f>
        <v>140.29900000000001</v>
      </c>
      <c r="Y722">
        <v>96.965073971959384</v>
      </c>
      <c r="Z722">
        <f t="shared" si="103"/>
        <v>43.333926028040622</v>
      </c>
      <c r="AA722">
        <v>7.3880984233748535E-3</v>
      </c>
      <c r="AB722">
        <f t="shared" si="104"/>
        <v>7.7068500950762717E-2</v>
      </c>
      <c r="AC722">
        <f t="shared" si="105"/>
        <v>316473.71849510865</v>
      </c>
      <c r="AD722">
        <f t="shared" si="106"/>
        <v>7.7316017125916778E-2</v>
      </c>
      <c r="AE722">
        <f t="shared" si="107"/>
        <v>0.93838774019536242</v>
      </c>
      <c r="AF722">
        <f t="shared" si="108"/>
        <v>5.5672093446140352E-6</v>
      </c>
      <c r="AG722">
        <f t="shared" si="109"/>
        <v>6.6703108091184437E-3</v>
      </c>
      <c r="AH722" t="str">
        <f t="shared" si="110"/>
        <v/>
      </c>
    </row>
    <row r="723" spans="16:34" x14ac:dyDescent="0.2">
      <c r="P723">
        <f t="shared" si="111"/>
        <v>720</v>
      </c>
      <c r="Q723">
        <f>Regression!C721</f>
        <v>79500</v>
      </c>
      <c r="R723">
        <f>Regression!D721</f>
        <v>18</v>
      </c>
      <c r="S723">
        <f>Regression!E721</f>
        <v>3</v>
      </c>
      <c r="T723">
        <f>Regression!F721</f>
        <v>2</v>
      </c>
      <c r="U723">
        <f>Regression!G721</f>
        <v>1</v>
      </c>
      <c r="V723">
        <f>Regression!H721</f>
        <v>0</v>
      </c>
      <c r="W723">
        <f>Regression!I721</f>
        <v>1</v>
      </c>
      <c r="X723">
        <f>Regression!B721</f>
        <v>1763.296</v>
      </c>
      <c r="Y723">
        <v>1988.1424358102586</v>
      </c>
      <c r="Z723">
        <f t="shared" si="103"/>
        <v>-224.84643581025853</v>
      </c>
      <c r="AA723">
        <v>4.5665855335982287E-3</v>
      </c>
      <c r="AB723">
        <f t="shared" si="104"/>
        <v>-0.39988478636358726</v>
      </c>
      <c r="AC723">
        <f t="shared" si="105"/>
        <v>316424.37839344476</v>
      </c>
      <c r="AD723">
        <f t="shared" si="106"/>
        <v>-0.40063135176365139</v>
      </c>
      <c r="AE723">
        <f t="shared" si="107"/>
        <v>0.68877782652450126</v>
      </c>
      <c r="AF723">
        <f t="shared" si="108"/>
        <v>9.2118518128913988E-5</v>
      </c>
      <c r="AG723">
        <f t="shared" si="109"/>
        <v>-2.7135299738105152E-2</v>
      </c>
      <c r="AH723" t="str">
        <f t="shared" si="110"/>
        <v/>
      </c>
    </row>
    <row r="724" spans="16:34" x14ac:dyDescent="0.2">
      <c r="P724">
        <f t="shared" si="111"/>
        <v>721</v>
      </c>
      <c r="Q724">
        <f>Regression!C722</f>
        <v>27900</v>
      </c>
      <c r="R724">
        <f>Regression!D722</f>
        <v>12</v>
      </c>
      <c r="S724">
        <f>Regression!E722</f>
        <v>0</v>
      </c>
      <c r="T724">
        <f>Regression!F722</f>
        <v>1</v>
      </c>
      <c r="U724">
        <f>Regression!G722</f>
        <v>0</v>
      </c>
      <c r="V724">
        <f>Regression!H722</f>
        <v>1</v>
      </c>
      <c r="W724">
        <f>Regression!I722</f>
        <v>0</v>
      </c>
      <c r="X724">
        <f>Regression!B722</f>
        <v>575.98</v>
      </c>
      <c r="Y724">
        <v>551.58746070888537</v>
      </c>
      <c r="Z724">
        <f t="shared" si="103"/>
        <v>24.392539291114645</v>
      </c>
      <c r="AA724">
        <v>4.8597188890209765E-3</v>
      </c>
      <c r="AB724">
        <f t="shared" si="104"/>
        <v>4.3381632126577641E-2</v>
      </c>
      <c r="AC724">
        <f t="shared" si="105"/>
        <v>316475.02415039326</v>
      </c>
      <c r="AD724">
        <f t="shared" si="106"/>
        <v>4.3465545997226684E-2</v>
      </c>
      <c r="AE724">
        <f t="shared" si="107"/>
        <v>0.96533917604964692</v>
      </c>
      <c r="AF724">
        <f t="shared" si="108"/>
        <v>1.1544212804512329E-6</v>
      </c>
      <c r="AG724">
        <f t="shared" si="109"/>
        <v>3.0374459638387971E-3</v>
      </c>
      <c r="AH724" t="str">
        <f t="shared" si="110"/>
        <v/>
      </c>
    </row>
    <row r="725" spans="16:34" x14ac:dyDescent="0.2">
      <c r="P725">
        <f t="shared" si="111"/>
        <v>722</v>
      </c>
      <c r="Q725">
        <f>Regression!C723</f>
        <v>70500</v>
      </c>
      <c r="R725">
        <f>Regression!D723</f>
        <v>24</v>
      </c>
      <c r="S725">
        <f>Regression!E723</f>
        <v>0</v>
      </c>
      <c r="T725">
        <f>Regression!F723</f>
        <v>2</v>
      </c>
      <c r="U725">
        <f>Regression!G723</f>
        <v>1</v>
      </c>
      <c r="V725">
        <f>Regression!H723</f>
        <v>1</v>
      </c>
      <c r="W725">
        <f>Regression!I723</f>
        <v>1</v>
      </c>
      <c r="X725">
        <f>Regression!B723</f>
        <v>2145.096</v>
      </c>
      <c r="Y725">
        <v>1974.6506767878077</v>
      </c>
      <c r="Z725">
        <f t="shared" si="103"/>
        <v>170.44532321219231</v>
      </c>
      <c r="AA725">
        <v>8.5048649014685535E-3</v>
      </c>
      <c r="AB725">
        <f t="shared" si="104"/>
        <v>0.30313352050150844</v>
      </c>
      <c r="AC725">
        <f t="shared" si="105"/>
        <v>316446.06057218101</v>
      </c>
      <c r="AD725">
        <f t="shared" si="106"/>
        <v>0.30429158943642715</v>
      </c>
      <c r="AE725">
        <f t="shared" si="107"/>
        <v>0.7609695714528486</v>
      </c>
      <c r="AF725">
        <f t="shared" si="108"/>
        <v>9.9372035002636582E-5</v>
      </c>
      <c r="AG725">
        <f t="shared" si="109"/>
        <v>2.8182425300198433E-2</v>
      </c>
      <c r="AH725" t="str">
        <f t="shared" si="110"/>
        <v/>
      </c>
    </row>
    <row r="726" spans="16:34" x14ac:dyDescent="0.2">
      <c r="P726">
        <f t="shared" si="111"/>
        <v>723</v>
      </c>
      <c r="Q726">
        <f>Regression!C724</f>
        <v>21200</v>
      </c>
      <c r="R726">
        <f>Regression!D724</f>
        <v>12</v>
      </c>
      <c r="S726">
        <f>Regression!E724</f>
        <v>0</v>
      </c>
      <c r="T726">
        <f>Regression!F724</f>
        <v>1</v>
      </c>
      <c r="U726">
        <f>Regression!G724</f>
        <v>1</v>
      </c>
      <c r="V726">
        <f>Regression!H724</f>
        <v>0</v>
      </c>
      <c r="W726">
        <f>Regression!I724</f>
        <v>0</v>
      </c>
      <c r="X726">
        <f>Regression!B724</f>
        <v>416.51100000000002</v>
      </c>
      <c r="Y726">
        <v>572.73330879740706</v>
      </c>
      <c r="Z726">
        <f t="shared" si="103"/>
        <v>-156.22230879740704</v>
      </c>
      <c r="AA726">
        <v>6.7108133846333195E-3</v>
      </c>
      <c r="AB726">
        <f t="shared" si="104"/>
        <v>-0.27783818032763885</v>
      </c>
      <c r="AC726">
        <f t="shared" si="105"/>
        <v>316450.83404460782</v>
      </c>
      <c r="AD726">
        <f t="shared" si="106"/>
        <v>-0.27864552696160327</v>
      </c>
      <c r="AE726">
        <f t="shared" si="107"/>
        <v>0.78057494382513648</v>
      </c>
      <c r="AF726">
        <f t="shared" si="108"/>
        <v>6.5632298183895013E-5</v>
      </c>
      <c r="AG726">
        <f t="shared" si="109"/>
        <v>-2.2903497304857204E-2</v>
      </c>
      <c r="AH726" t="str">
        <f t="shared" si="110"/>
        <v/>
      </c>
    </row>
    <row r="727" spans="16:34" x14ac:dyDescent="0.2">
      <c r="P727">
        <f t="shared" si="111"/>
        <v>724</v>
      </c>
      <c r="Q727">
        <f>Regression!C725</f>
        <v>42600</v>
      </c>
      <c r="R727">
        <f>Regression!D725</f>
        <v>24</v>
      </c>
      <c r="S727">
        <f>Regression!E725</f>
        <v>3</v>
      </c>
      <c r="T727">
        <f>Regression!F725</f>
        <v>3</v>
      </c>
      <c r="U727">
        <f>Regression!G725</f>
        <v>0</v>
      </c>
      <c r="V727">
        <f>Regression!H725</f>
        <v>0</v>
      </c>
      <c r="W727">
        <f>Regression!I725</f>
        <v>0</v>
      </c>
      <c r="X727">
        <f>Regression!B725</f>
        <v>1789.884</v>
      </c>
      <c r="Y727">
        <v>1560.724921844889</v>
      </c>
      <c r="Z727">
        <f t="shared" si="103"/>
        <v>229.15907815511105</v>
      </c>
      <c r="AA727">
        <v>9.6191767526026262E-3</v>
      </c>
      <c r="AB727">
        <f t="shared" si="104"/>
        <v>0.40755473254938857</v>
      </c>
      <c r="AC727">
        <f t="shared" si="105"/>
        <v>316422.12200302136</v>
      </c>
      <c r="AD727">
        <f t="shared" si="106"/>
        <v>0.40935729663968357</v>
      </c>
      <c r="AE727">
        <f t="shared" si="107"/>
        <v>0.68236584310502146</v>
      </c>
      <c r="AF727">
        <f t="shared" si="108"/>
        <v>2.0361761869863232E-4</v>
      </c>
      <c r="AG727">
        <f t="shared" si="109"/>
        <v>4.0343203151638148E-2</v>
      </c>
      <c r="AH727" t="str">
        <f t="shared" si="110"/>
        <v/>
      </c>
    </row>
    <row r="728" spans="16:34" x14ac:dyDescent="0.2">
      <c r="P728">
        <f t="shared" si="111"/>
        <v>725</v>
      </c>
      <c r="Q728">
        <f>Regression!C726</f>
        <v>118500</v>
      </c>
      <c r="R728">
        <f>Regression!D726</f>
        <v>24</v>
      </c>
      <c r="S728">
        <f>Regression!E726</f>
        <v>3</v>
      </c>
      <c r="T728">
        <f>Regression!F726</f>
        <v>2</v>
      </c>
      <c r="U728">
        <f>Regression!G726</f>
        <v>1</v>
      </c>
      <c r="V728">
        <f>Regression!H726</f>
        <v>1</v>
      </c>
      <c r="W728">
        <f>Regression!I726</f>
        <v>1</v>
      </c>
      <c r="X728">
        <f>Regression!B726</f>
        <v>3063.491</v>
      </c>
      <c r="Y728">
        <v>2904.8343946031182</v>
      </c>
      <c r="Z728">
        <f t="shared" si="103"/>
        <v>158.65660539688179</v>
      </c>
      <c r="AA728">
        <v>7.5464841492842022E-3</v>
      </c>
      <c r="AB728">
        <f t="shared" si="104"/>
        <v>0.28216752703095072</v>
      </c>
      <c r="AC728">
        <f t="shared" si="105"/>
        <v>316450.03381665028</v>
      </c>
      <c r="AD728">
        <f t="shared" si="106"/>
        <v>0.28310692810402982</v>
      </c>
      <c r="AE728">
        <f t="shared" si="107"/>
        <v>0.77715393727865811</v>
      </c>
      <c r="AF728">
        <f t="shared" si="108"/>
        <v>7.6251500080657086E-5</v>
      </c>
      <c r="AG728">
        <f t="shared" si="109"/>
        <v>2.4686967324107668E-2</v>
      </c>
      <c r="AH728" t="str">
        <f t="shared" si="110"/>
        <v/>
      </c>
    </row>
    <row r="729" spans="16:34" x14ac:dyDescent="0.2">
      <c r="P729">
        <f t="shared" si="111"/>
        <v>726</v>
      </c>
      <c r="Q729">
        <f>Regression!C727</f>
        <v>15600</v>
      </c>
      <c r="R729">
        <f>Regression!D727</f>
        <v>6</v>
      </c>
      <c r="S729">
        <f>Regression!E727</f>
        <v>1</v>
      </c>
      <c r="T729">
        <f>Regression!F727</f>
        <v>1</v>
      </c>
      <c r="U729">
        <f>Regression!G727</f>
        <v>0</v>
      </c>
      <c r="V729">
        <f>Regression!H727</f>
        <v>1</v>
      </c>
      <c r="W729">
        <f>Regression!I727</f>
        <v>0</v>
      </c>
      <c r="X729">
        <f>Regression!B727</f>
        <v>136.34800000000001</v>
      </c>
      <c r="Y729">
        <v>-36.405573786674438</v>
      </c>
      <c r="Z729">
        <f t="shared" si="103"/>
        <v>172.75357378667445</v>
      </c>
      <c r="AA729">
        <v>5.6703358469776905E-3</v>
      </c>
      <c r="AB729">
        <f t="shared" si="104"/>
        <v>0.30723869692791772</v>
      </c>
      <c r="AC729">
        <f t="shared" si="105"/>
        <v>316445.3409162524</v>
      </c>
      <c r="AD729">
        <f t="shared" si="106"/>
        <v>0.30797289076147122</v>
      </c>
      <c r="AE729">
        <f t="shared" si="107"/>
        <v>0.75816761211843076</v>
      </c>
      <c r="AF729">
        <f t="shared" si="108"/>
        <v>6.7672127823361256E-5</v>
      </c>
      <c r="AG729">
        <f t="shared" si="109"/>
        <v>2.3256892351907418E-2</v>
      </c>
      <c r="AH729" t="str">
        <f t="shared" si="110"/>
        <v/>
      </c>
    </row>
    <row r="730" spans="16:34" x14ac:dyDescent="0.2">
      <c r="P730">
        <f t="shared" si="111"/>
        <v>727</v>
      </c>
      <c r="Q730">
        <f>Regression!C728</f>
        <v>27200</v>
      </c>
      <c r="R730">
        <f>Regression!D728</f>
        <v>18</v>
      </c>
      <c r="S730">
        <f>Regression!E728</f>
        <v>1</v>
      </c>
      <c r="T730">
        <f>Regression!F728</f>
        <v>1</v>
      </c>
      <c r="U730">
        <f>Regression!G728</f>
        <v>0</v>
      </c>
      <c r="V730">
        <f>Regression!H728</f>
        <v>2</v>
      </c>
      <c r="W730">
        <f>Regression!I728</f>
        <v>0</v>
      </c>
      <c r="X730">
        <f>Regression!B728</f>
        <v>445.74</v>
      </c>
      <c r="Y730">
        <v>585.82458326958704</v>
      </c>
      <c r="Z730">
        <f t="shared" si="103"/>
        <v>-140.08458326958703</v>
      </c>
      <c r="AA730">
        <v>5.3417789752388239E-3</v>
      </c>
      <c r="AB730">
        <f t="shared" si="104"/>
        <v>-0.24913756560883488</v>
      </c>
      <c r="AC730">
        <f t="shared" si="105"/>
        <v>316455.7192288579</v>
      </c>
      <c r="AD730">
        <f t="shared" si="106"/>
        <v>-0.24968757402927863</v>
      </c>
      <c r="AE730">
        <f t="shared" si="107"/>
        <v>0.80288066180866302</v>
      </c>
      <c r="AF730">
        <f t="shared" si="108"/>
        <v>4.1891567148739867E-5</v>
      </c>
      <c r="AG730">
        <f t="shared" si="109"/>
        <v>-1.8297971579683069E-2</v>
      </c>
      <c r="AH730" t="str">
        <f t="shared" si="110"/>
        <v/>
      </c>
    </row>
    <row r="731" spans="16:34" x14ac:dyDescent="0.2">
      <c r="P731">
        <f t="shared" si="111"/>
        <v>728</v>
      </c>
      <c r="Q731">
        <f>Regression!C729</f>
        <v>26100</v>
      </c>
      <c r="R731">
        <f>Regression!D729</f>
        <v>6</v>
      </c>
      <c r="S731">
        <f>Regression!E729</f>
        <v>0</v>
      </c>
      <c r="T731">
        <f>Regression!F729</f>
        <v>1</v>
      </c>
      <c r="U731">
        <f>Regression!G729</f>
        <v>1</v>
      </c>
      <c r="V731">
        <f>Regression!H729</f>
        <v>1</v>
      </c>
      <c r="W731">
        <f>Regression!I729</f>
        <v>0</v>
      </c>
      <c r="X731">
        <f>Regression!B729</f>
        <v>494.38499999999999</v>
      </c>
      <c r="Y731">
        <v>175.03326761105308</v>
      </c>
      <c r="Z731">
        <f t="shared" si="103"/>
        <v>319.35173238894691</v>
      </c>
      <c r="AA731">
        <v>6.2268756100516669E-3</v>
      </c>
      <c r="AB731">
        <f t="shared" si="104"/>
        <v>0.56796052301652311</v>
      </c>
      <c r="AC731">
        <f t="shared" si="105"/>
        <v>316372.07091352285</v>
      </c>
      <c r="AD731">
        <f t="shared" si="106"/>
        <v>0.56954308589139091</v>
      </c>
      <c r="AE731">
        <f t="shared" si="107"/>
        <v>0.56911658253299591</v>
      </c>
      <c r="AF731">
        <f t="shared" si="108"/>
        <v>2.5423890483862823E-4</v>
      </c>
      <c r="AG731">
        <f t="shared" si="109"/>
        <v>4.5083544718152166E-2</v>
      </c>
      <c r="AH731" t="str">
        <f t="shared" si="110"/>
        <v/>
      </c>
    </row>
    <row r="732" spans="16:34" x14ac:dyDescent="0.2">
      <c r="P732">
        <f t="shared" si="111"/>
        <v>729</v>
      </c>
      <c r="Q732">
        <f>Regression!C730</f>
        <v>55900</v>
      </c>
      <c r="R732">
        <f>Regression!D730</f>
        <v>12</v>
      </c>
      <c r="S732">
        <f>Regression!E730</f>
        <v>2</v>
      </c>
      <c r="T732">
        <f>Regression!F730</f>
        <v>2</v>
      </c>
      <c r="U732">
        <f>Regression!G730</f>
        <v>1</v>
      </c>
      <c r="V732">
        <f>Regression!H730</f>
        <v>0</v>
      </c>
      <c r="W732">
        <f>Regression!I730</f>
        <v>0</v>
      </c>
      <c r="X732">
        <f>Regression!B730</f>
        <v>963.50300000000004</v>
      </c>
      <c r="Y732">
        <v>1249.2243371509685</v>
      </c>
      <c r="Z732">
        <f t="shared" si="103"/>
        <v>-285.72133715096845</v>
      </c>
      <c r="AA732">
        <v>4.8947351473631988E-3</v>
      </c>
      <c r="AB732">
        <f t="shared" si="104"/>
        <v>-0.50814955306896903</v>
      </c>
      <c r="AC732">
        <f t="shared" si="105"/>
        <v>316392.84419444652</v>
      </c>
      <c r="AD732">
        <f t="shared" si="106"/>
        <v>-0.50920755157415598</v>
      </c>
      <c r="AE732">
        <f t="shared" si="107"/>
        <v>0.61071999485684514</v>
      </c>
      <c r="AF732">
        <f t="shared" si="108"/>
        <v>1.5954538933858584E-4</v>
      </c>
      <c r="AG732">
        <f t="shared" si="109"/>
        <v>-3.5712883928223353E-2</v>
      </c>
      <c r="AH732" t="str">
        <f t="shared" si="110"/>
        <v/>
      </c>
    </row>
    <row r="733" spans="16:34" x14ac:dyDescent="0.2">
      <c r="P733">
        <f t="shared" si="111"/>
        <v>730</v>
      </c>
      <c r="Q733">
        <f>Regression!C731</f>
        <v>27400</v>
      </c>
      <c r="R733">
        <f>Regression!D731</f>
        <v>6</v>
      </c>
      <c r="S733">
        <f>Regression!E731</f>
        <v>1</v>
      </c>
      <c r="T733">
        <f>Regression!F731</f>
        <v>1</v>
      </c>
      <c r="U733">
        <f>Regression!G731</f>
        <v>1</v>
      </c>
      <c r="V733">
        <f>Regression!H731</f>
        <v>1</v>
      </c>
      <c r="W733">
        <f>Regression!I731</f>
        <v>1</v>
      </c>
      <c r="X733">
        <f>Regression!B731</f>
        <v>277.85399999999998</v>
      </c>
      <c r="Y733">
        <v>144.35483851779946</v>
      </c>
      <c r="Z733">
        <f t="shared" si="103"/>
        <v>133.49916148220052</v>
      </c>
      <c r="AA733">
        <v>1.1377049628914841E-2</v>
      </c>
      <c r="AB733">
        <f t="shared" si="104"/>
        <v>0.23742552767915462</v>
      </c>
      <c r="AC733">
        <f t="shared" si="105"/>
        <v>316457.43664285896</v>
      </c>
      <c r="AD733">
        <f t="shared" si="106"/>
        <v>0.23867423588171474</v>
      </c>
      <c r="AE733">
        <f t="shared" si="107"/>
        <v>0.81140749177773963</v>
      </c>
      <c r="AF733">
        <f t="shared" si="108"/>
        <v>8.2022520933302661E-5</v>
      </c>
      <c r="AG733">
        <f t="shared" si="109"/>
        <v>2.5603835191845708E-2</v>
      </c>
      <c r="AH733" t="str">
        <f t="shared" si="110"/>
        <v/>
      </c>
    </row>
    <row r="734" spans="16:34" x14ac:dyDescent="0.2">
      <c r="P734">
        <f t="shared" si="111"/>
        <v>731</v>
      </c>
      <c r="Q734">
        <f>Regression!C732</f>
        <v>59000</v>
      </c>
      <c r="R734">
        <f>Regression!D732</f>
        <v>24</v>
      </c>
      <c r="S734">
        <f>Regression!E732</f>
        <v>3</v>
      </c>
      <c r="T734">
        <f>Regression!F732</f>
        <v>2</v>
      </c>
      <c r="U734">
        <f>Regression!G732</f>
        <v>1</v>
      </c>
      <c r="V734">
        <f>Regression!H732</f>
        <v>0</v>
      </c>
      <c r="W734">
        <f>Regression!I732</f>
        <v>0</v>
      </c>
      <c r="X734">
        <f>Regression!B732</f>
        <v>3043.7649999999999</v>
      </c>
      <c r="Y734">
        <v>1867.4252326194633</v>
      </c>
      <c r="Z734">
        <f t="shared" si="103"/>
        <v>1176.3397673805366</v>
      </c>
      <c r="AA734">
        <v>7.6050997817953998E-3</v>
      </c>
      <c r="AB734">
        <f t="shared" si="104"/>
        <v>2.0920962116869632</v>
      </c>
      <c r="AC734">
        <f t="shared" si="105"/>
        <v>315068.58445004479</v>
      </c>
      <c r="AD734">
        <f t="shared" si="106"/>
        <v>2.1037201475665221</v>
      </c>
      <c r="AE734">
        <f t="shared" si="107"/>
        <v>3.5654123818179867E-2</v>
      </c>
      <c r="AF734">
        <f t="shared" si="108"/>
        <v>4.224829510273218E-3</v>
      </c>
      <c r="AG734">
        <f t="shared" si="109"/>
        <v>0.18416121121148599</v>
      </c>
      <c r="AH734" t="str">
        <f t="shared" si="110"/>
        <v>*</v>
      </c>
    </row>
    <row r="735" spans="16:34" x14ac:dyDescent="0.2">
      <c r="P735">
        <f t="shared" si="111"/>
        <v>732</v>
      </c>
      <c r="Q735">
        <f>Regression!C733</f>
        <v>37100</v>
      </c>
      <c r="R735">
        <f>Regression!D733</f>
        <v>24</v>
      </c>
      <c r="S735">
        <f>Regression!E733</f>
        <v>1</v>
      </c>
      <c r="T735">
        <f>Regression!F733</f>
        <v>1</v>
      </c>
      <c r="U735">
        <f>Regression!G733</f>
        <v>0</v>
      </c>
      <c r="V735">
        <f>Regression!H733</f>
        <v>2</v>
      </c>
      <c r="W735">
        <f>Regression!I733</f>
        <v>1</v>
      </c>
      <c r="X735">
        <f>Regression!B733</f>
        <v>652.57500000000005</v>
      </c>
      <c r="Y735">
        <v>1063.9235786294421</v>
      </c>
      <c r="Z735">
        <f t="shared" si="103"/>
        <v>-411.34857862944204</v>
      </c>
      <c r="AA735">
        <v>1.0438504443873894E-2</v>
      </c>
      <c r="AB735">
        <f t="shared" si="104"/>
        <v>-0.73157503205881302</v>
      </c>
      <c r="AC735">
        <f t="shared" si="105"/>
        <v>316303.08201302867</v>
      </c>
      <c r="AD735">
        <f t="shared" si="106"/>
        <v>-0.73525315206464359</v>
      </c>
      <c r="AE735">
        <f t="shared" si="107"/>
        <v>0.46235912143999891</v>
      </c>
      <c r="AF735">
        <f t="shared" si="108"/>
        <v>7.1314931090457861E-4</v>
      </c>
      <c r="AG735">
        <f t="shared" si="109"/>
        <v>-7.5515245930518921E-2</v>
      </c>
      <c r="AH735" t="str">
        <f t="shared" si="110"/>
        <v/>
      </c>
    </row>
    <row r="736" spans="16:34" x14ac:dyDescent="0.2">
      <c r="P736">
        <f t="shared" si="111"/>
        <v>733</v>
      </c>
      <c r="Q736">
        <f>Regression!C734</f>
        <v>62000</v>
      </c>
      <c r="R736">
        <f>Regression!D734</f>
        <v>24</v>
      </c>
      <c r="S736">
        <f>Regression!E734</f>
        <v>3</v>
      </c>
      <c r="T736">
        <f>Regression!F734</f>
        <v>3</v>
      </c>
      <c r="U736">
        <f>Regression!G734</f>
        <v>1</v>
      </c>
      <c r="V736">
        <f>Regression!H734</f>
        <v>0</v>
      </c>
      <c r="W736">
        <f>Regression!I734</f>
        <v>0</v>
      </c>
      <c r="X736">
        <f>Regression!B734</f>
        <v>3293.1570000000002</v>
      </c>
      <c r="Y736">
        <v>1930.2166697302237</v>
      </c>
      <c r="Z736">
        <f t="shared" si="103"/>
        <v>1362.9403302697765</v>
      </c>
      <c r="AA736">
        <v>9.425462565871269E-3</v>
      </c>
      <c r="AB736">
        <f t="shared" si="104"/>
        <v>2.423961495463387</v>
      </c>
      <c r="AC736">
        <f t="shared" si="105"/>
        <v>314583.31492725882</v>
      </c>
      <c r="AD736">
        <f t="shared" si="106"/>
        <v>2.4415488633869473</v>
      </c>
      <c r="AE736">
        <f t="shared" si="107"/>
        <v>1.4798265312810843E-2</v>
      </c>
      <c r="AF736">
        <f t="shared" si="108"/>
        <v>7.0548827269900404E-3</v>
      </c>
      <c r="AG736">
        <f t="shared" si="109"/>
        <v>0.23816238823706243</v>
      </c>
      <c r="AH736" t="str">
        <f t="shared" si="110"/>
        <v>*</v>
      </c>
    </row>
    <row r="737" spans="16:34" x14ac:dyDescent="0.2">
      <c r="P737">
        <f t="shared" si="111"/>
        <v>734</v>
      </c>
      <c r="Q737">
        <f>Regression!C735</f>
        <v>68000</v>
      </c>
      <c r="R737">
        <f>Regression!D735</f>
        <v>24</v>
      </c>
      <c r="S737">
        <f>Regression!E735</f>
        <v>3</v>
      </c>
      <c r="T737">
        <f>Regression!F735</f>
        <v>1</v>
      </c>
      <c r="U737">
        <f>Regression!G735</f>
        <v>0</v>
      </c>
      <c r="V737">
        <f>Regression!H735</f>
        <v>0</v>
      </c>
      <c r="W737">
        <f>Regression!I735</f>
        <v>1</v>
      </c>
      <c r="X737">
        <f>Regression!B735</f>
        <v>3688.4450000000002</v>
      </c>
      <c r="Y737">
        <v>2081.3860611386153</v>
      </c>
      <c r="Z737">
        <f t="shared" si="103"/>
        <v>1607.0589388613848</v>
      </c>
      <c r="AA737">
        <v>1.2162282946022999E-2</v>
      </c>
      <c r="AB737">
        <f t="shared" si="104"/>
        <v>2.858121446864216</v>
      </c>
      <c r="AC737">
        <f t="shared" si="105"/>
        <v>313837.44792330317</v>
      </c>
      <c r="AD737">
        <f t="shared" si="106"/>
        <v>2.8862677779996622</v>
      </c>
      <c r="AE737">
        <f t="shared" si="107"/>
        <v>3.9829316301930942E-3</v>
      </c>
      <c r="AF737">
        <f t="shared" si="108"/>
        <v>1.2726684125580239E-2</v>
      </c>
      <c r="AG737">
        <f t="shared" si="109"/>
        <v>0.32025901993148298</v>
      </c>
      <c r="AH737" t="str">
        <f t="shared" si="110"/>
        <v>*</v>
      </c>
    </row>
    <row r="738" spans="16:34" x14ac:dyDescent="0.2">
      <c r="P738">
        <f t="shared" si="111"/>
        <v>735</v>
      </c>
      <c r="Q738">
        <f>Regression!C736</f>
        <v>15000</v>
      </c>
      <c r="R738">
        <f>Regression!D736</f>
        <v>6</v>
      </c>
      <c r="S738">
        <f>Regression!E736</f>
        <v>1</v>
      </c>
      <c r="T738">
        <f>Regression!F736</f>
        <v>1</v>
      </c>
      <c r="U738">
        <f>Regression!G736</f>
        <v>1</v>
      </c>
      <c r="V738">
        <f>Regression!H736</f>
        <v>3</v>
      </c>
      <c r="W738">
        <f>Regression!I736</f>
        <v>0</v>
      </c>
      <c r="X738">
        <f>Regression!B736</f>
        <v>37.807000000000002</v>
      </c>
      <c r="Y738">
        <v>-515.99690335230252</v>
      </c>
      <c r="Z738">
        <f t="shared" si="103"/>
        <v>553.80390335230254</v>
      </c>
      <c r="AA738">
        <v>1.16846134979437E-2</v>
      </c>
      <c r="AB738">
        <f t="shared" si="104"/>
        <v>0.98492891284360007</v>
      </c>
      <c r="AC738">
        <f t="shared" si="105"/>
        <v>316162.4844057163</v>
      </c>
      <c r="AD738">
        <f t="shared" si="106"/>
        <v>0.99072487259578579</v>
      </c>
      <c r="AE738">
        <f t="shared" si="107"/>
        <v>0.32206153121674852</v>
      </c>
      <c r="AF738">
        <f t="shared" si="108"/>
        <v>1.4505844713316705E-3</v>
      </c>
      <c r="AG738">
        <f t="shared" si="109"/>
        <v>0.10772399812155543</v>
      </c>
      <c r="AH738" t="str">
        <f t="shared" si="110"/>
        <v/>
      </c>
    </row>
    <row r="739" spans="16:34" x14ac:dyDescent="0.2">
      <c r="P739">
        <f t="shared" si="111"/>
        <v>736</v>
      </c>
      <c r="Q739">
        <f>Regression!C737</f>
        <v>45400</v>
      </c>
      <c r="R739">
        <f>Regression!D737</f>
        <v>24</v>
      </c>
      <c r="S739">
        <f>Regression!E737</f>
        <v>2</v>
      </c>
      <c r="T739">
        <f>Regression!F737</f>
        <v>2</v>
      </c>
      <c r="U739">
        <f>Regression!G737</f>
        <v>0</v>
      </c>
      <c r="V739">
        <f>Regression!H737</f>
        <v>3</v>
      </c>
      <c r="W739">
        <f>Regression!I737</f>
        <v>1</v>
      </c>
      <c r="X739">
        <f>Regression!B737</f>
        <v>1202.643</v>
      </c>
      <c r="Y739">
        <v>997.24797925143275</v>
      </c>
      <c r="Z739">
        <f t="shared" si="103"/>
        <v>205.39502074856728</v>
      </c>
      <c r="AA739">
        <v>1.2967367689223418E-2</v>
      </c>
      <c r="AB739">
        <f t="shared" si="104"/>
        <v>0.36529084259755057</v>
      </c>
      <c r="AC739">
        <f t="shared" si="105"/>
        <v>316432.49795883015</v>
      </c>
      <c r="AD739">
        <f t="shared" si="106"/>
        <v>0.36752223228129449</v>
      </c>
      <c r="AE739">
        <f t="shared" si="107"/>
        <v>0.71330790563132551</v>
      </c>
      <c r="AF739">
        <f t="shared" si="108"/>
        <v>2.2201196789525194E-4</v>
      </c>
      <c r="AG739">
        <f t="shared" si="109"/>
        <v>4.2125374308280575E-2</v>
      </c>
      <c r="AH739" t="str">
        <f t="shared" si="110"/>
        <v/>
      </c>
    </row>
    <row r="740" spans="16:34" x14ac:dyDescent="0.2">
      <c r="P740">
        <f t="shared" si="111"/>
        <v>737</v>
      </c>
      <c r="Q740">
        <f>Regression!C738</f>
        <v>56600</v>
      </c>
      <c r="R740">
        <f>Regression!D738</f>
        <v>24</v>
      </c>
      <c r="S740">
        <f>Regression!E738</f>
        <v>0</v>
      </c>
      <c r="T740">
        <f>Regression!F738</f>
        <v>3</v>
      </c>
      <c r="U740">
        <f>Regression!G738</f>
        <v>1</v>
      </c>
      <c r="V740">
        <f>Regression!H738</f>
        <v>0</v>
      </c>
      <c r="W740">
        <f>Regression!I738</f>
        <v>1</v>
      </c>
      <c r="X740">
        <f>Regression!B738</f>
        <v>1607.4649999999999</v>
      </c>
      <c r="Y740">
        <v>1886.0647579910928</v>
      </c>
      <c r="Z740">
        <f t="shared" si="103"/>
        <v>-278.59975799109293</v>
      </c>
      <c r="AA740">
        <v>1.3795275576212511E-2</v>
      </c>
      <c r="AB740">
        <f t="shared" si="104"/>
        <v>-0.49548397022058727</v>
      </c>
      <c r="AC740">
        <f t="shared" si="105"/>
        <v>316396.2091545515</v>
      </c>
      <c r="AD740">
        <f t="shared" si="106"/>
        <v>-0.4987484508779258</v>
      </c>
      <c r="AE740">
        <f t="shared" si="107"/>
        <v>0.61806717840448755</v>
      </c>
      <c r="AF740">
        <f t="shared" si="108"/>
        <v>4.3527673348072902E-4</v>
      </c>
      <c r="AG740">
        <f t="shared" si="109"/>
        <v>-5.8987937392807589E-2</v>
      </c>
      <c r="AH740" t="str">
        <f t="shared" si="110"/>
        <v/>
      </c>
    </row>
    <row r="741" spans="16:34" x14ac:dyDescent="0.2">
      <c r="P741">
        <f t="shared" si="111"/>
        <v>738</v>
      </c>
      <c r="Q741">
        <f>Regression!C739</f>
        <v>16300</v>
      </c>
      <c r="R741">
        <f>Regression!D739</f>
        <v>6</v>
      </c>
      <c r="S741">
        <f>Regression!E739</f>
        <v>1</v>
      </c>
      <c r="T741">
        <f>Regression!F739</f>
        <v>3</v>
      </c>
      <c r="U741">
        <f>Regression!G739</f>
        <v>0</v>
      </c>
      <c r="V741">
        <f>Regression!H739</f>
        <v>0</v>
      </c>
      <c r="W741">
        <f>Regression!I739</f>
        <v>0</v>
      </c>
      <c r="X741">
        <f>Regression!B739</f>
        <v>316.86</v>
      </c>
      <c r="Y741">
        <v>186.15158682262398</v>
      </c>
      <c r="Z741">
        <f t="shared" si="103"/>
        <v>130.70841317737603</v>
      </c>
      <c r="AA741">
        <v>9.4371926361283866E-3</v>
      </c>
      <c r="AB741">
        <f t="shared" si="104"/>
        <v>0.23246223890987641</v>
      </c>
      <c r="AC741">
        <f t="shared" si="105"/>
        <v>316458.22338829306</v>
      </c>
      <c r="AD741">
        <f t="shared" si="106"/>
        <v>0.23345562403994299</v>
      </c>
      <c r="AE741">
        <f t="shared" si="107"/>
        <v>0.81545578904362515</v>
      </c>
      <c r="AF741">
        <f t="shared" si="108"/>
        <v>6.4967122374797866E-5</v>
      </c>
      <c r="AG741">
        <f t="shared" si="109"/>
        <v>2.2786873534801678E-2</v>
      </c>
      <c r="AH741" t="str">
        <f t="shared" si="110"/>
        <v/>
      </c>
    </row>
    <row r="742" spans="16:34" x14ac:dyDescent="0.2">
      <c r="P742">
        <f t="shared" si="111"/>
        <v>739</v>
      </c>
      <c r="Q742">
        <f>Regression!C740</f>
        <v>45600</v>
      </c>
      <c r="R742">
        <f>Regression!D740</f>
        <v>12</v>
      </c>
      <c r="S742">
        <f>Regression!E740</f>
        <v>3</v>
      </c>
      <c r="T742">
        <f>Regression!F740</f>
        <v>2</v>
      </c>
      <c r="U742">
        <f>Regression!G740</f>
        <v>0</v>
      </c>
      <c r="V742">
        <f>Regression!H740</f>
        <v>0</v>
      </c>
      <c r="W742">
        <f>Regression!I740</f>
        <v>0</v>
      </c>
      <c r="X742">
        <f>Regression!B740</f>
        <v>1321.529</v>
      </c>
      <c r="Y742">
        <v>1042.0674206204003</v>
      </c>
      <c r="Z742">
        <f t="shared" si="103"/>
        <v>279.4615793795997</v>
      </c>
      <c r="AA742">
        <v>7.1494101885211728E-3</v>
      </c>
      <c r="AB742">
        <f t="shared" si="104"/>
        <v>0.49701670192960762</v>
      </c>
      <c r="AC742">
        <f t="shared" si="105"/>
        <v>316396.25194695522</v>
      </c>
      <c r="AD742">
        <f t="shared" si="106"/>
        <v>0.49861403054138104</v>
      </c>
      <c r="AE742">
        <f t="shared" si="107"/>
        <v>0.61816185597509743</v>
      </c>
      <c r="AF742">
        <f t="shared" si="108"/>
        <v>2.2395171777048962E-4</v>
      </c>
      <c r="AG742">
        <f t="shared" si="109"/>
        <v>4.2311425121425945E-2</v>
      </c>
      <c r="AH742" t="str">
        <f t="shared" si="110"/>
        <v/>
      </c>
    </row>
    <row r="743" spans="16:34" x14ac:dyDescent="0.2">
      <c r="P743">
        <f t="shared" si="111"/>
        <v>740</v>
      </c>
      <c r="Q743">
        <f>Regression!C741</f>
        <v>14200</v>
      </c>
      <c r="R743">
        <f>Regression!D741</f>
        <v>6</v>
      </c>
      <c r="S743">
        <f>Regression!E741</f>
        <v>1</v>
      </c>
      <c r="T743">
        <f>Regression!F741</f>
        <v>1</v>
      </c>
      <c r="U743">
        <f>Regression!G741</f>
        <v>1</v>
      </c>
      <c r="V743">
        <f>Regression!H741</f>
        <v>0</v>
      </c>
      <c r="W743">
        <f>Regression!I741</f>
        <v>0</v>
      </c>
      <c r="X743">
        <f>Regression!B741</f>
        <v>250.249</v>
      </c>
      <c r="Y743">
        <v>98.211283281574822</v>
      </c>
      <c r="Z743">
        <f t="shared" si="103"/>
        <v>152.03771671842517</v>
      </c>
      <c r="AA743">
        <v>7.8735168400443627E-3</v>
      </c>
      <c r="AB743">
        <f t="shared" si="104"/>
        <v>0.27039596892014062</v>
      </c>
      <c r="AC743">
        <f t="shared" si="105"/>
        <v>316452.1169757499</v>
      </c>
      <c r="AD743">
        <f t="shared" si="106"/>
        <v>0.27133999637580952</v>
      </c>
      <c r="AE743">
        <f t="shared" si="107"/>
        <v>0.78618600055763799</v>
      </c>
      <c r="AF743">
        <f t="shared" si="108"/>
        <v>7.3104668863293782E-5</v>
      </c>
      <c r="AG743">
        <f t="shared" si="109"/>
        <v>2.4172116234504583E-2</v>
      </c>
      <c r="AH743" t="str">
        <f t="shared" si="110"/>
        <v/>
      </c>
    </row>
    <row r="744" spans="16:34" x14ac:dyDescent="0.2">
      <c r="P744">
        <f t="shared" si="111"/>
        <v>741</v>
      </c>
      <c r="Q744">
        <f>Regression!C742</f>
        <v>72200</v>
      </c>
      <c r="R744">
        <f>Regression!D742</f>
        <v>18</v>
      </c>
      <c r="S744">
        <f>Regression!E742</f>
        <v>2</v>
      </c>
      <c r="T744">
        <f>Regression!F742</f>
        <v>2</v>
      </c>
      <c r="U744">
        <f>Regression!G742</f>
        <v>0</v>
      </c>
      <c r="V744">
        <f>Regression!H742</f>
        <v>2</v>
      </c>
      <c r="W744">
        <f>Regression!I742</f>
        <v>1</v>
      </c>
      <c r="X744">
        <f>Regression!B742</f>
        <v>714.55499999999995</v>
      </c>
      <c r="Y744">
        <v>1489.3093017540568</v>
      </c>
      <c r="Z744">
        <f t="shared" si="103"/>
        <v>-774.75430175405688</v>
      </c>
      <c r="AA744">
        <v>4.5616779551704168E-3</v>
      </c>
      <c r="AB744">
        <f t="shared" si="104"/>
        <v>-1.3778846763781176</v>
      </c>
      <c r="AC744">
        <f t="shared" si="105"/>
        <v>315867.15634513943</v>
      </c>
      <c r="AD744">
        <f t="shared" si="106"/>
        <v>-1.3816708114245155</v>
      </c>
      <c r="AE744">
        <f t="shared" si="107"/>
        <v>0.16738388183418262</v>
      </c>
      <c r="AF744">
        <f t="shared" si="108"/>
        <v>1.0925257035847918E-3</v>
      </c>
      <c r="AG744">
        <f t="shared" si="109"/>
        <v>-9.3531891204696058E-2</v>
      </c>
      <c r="AH744" t="str">
        <f t="shared" si="110"/>
        <v/>
      </c>
    </row>
    <row r="745" spans="16:34" x14ac:dyDescent="0.2">
      <c r="P745">
        <f t="shared" si="111"/>
        <v>742</v>
      </c>
      <c r="Q745">
        <f>Regression!C743</f>
        <v>126500</v>
      </c>
      <c r="R745">
        <f>Regression!D743</f>
        <v>18</v>
      </c>
      <c r="S745">
        <f>Regression!E743</f>
        <v>3</v>
      </c>
      <c r="T745">
        <f>Regression!F743</f>
        <v>2</v>
      </c>
      <c r="U745">
        <f>Regression!G743</f>
        <v>1</v>
      </c>
      <c r="V745">
        <f>Regression!H743</f>
        <v>2</v>
      </c>
      <c r="W745">
        <f>Regression!I743</f>
        <v>1</v>
      </c>
      <c r="X745">
        <f>Regression!B743</f>
        <v>1999.546</v>
      </c>
      <c r="Y745">
        <v>2573.5041888577366</v>
      </c>
      <c r="Z745">
        <f t="shared" si="103"/>
        <v>-573.95818885773656</v>
      </c>
      <c r="AA745">
        <v>8.7947937982638721E-3</v>
      </c>
      <c r="AB745">
        <f t="shared" si="104"/>
        <v>-1.0207728973150831</v>
      </c>
      <c r="AC745">
        <f t="shared" si="105"/>
        <v>316140.25819770078</v>
      </c>
      <c r="AD745">
        <f t="shared" si="106"/>
        <v>-1.0253179662996368</v>
      </c>
      <c r="AE745">
        <f t="shared" si="107"/>
        <v>0.30546313404047853</v>
      </c>
      <c r="AF745">
        <f t="shared" si="108"/>
        <v>1.1659147231913277E-3</v>
      </c>
      <c r="AG745">
        <f t="shared" si="109"/>
        <v>-9.6580535921256219E-2</v>
      </c>
      <c r="AH745" t="str">
        <f t="shared" si="110"/>
        <v/>
      </c>
    </row>
    <row r="746" spans="16:34" x14ac:dyDescent="0.2">
      <c r="P746">
        <f t="shared" si="111"/>
        <v>743</v>
      </c>
      <c r="Q746">
        <f>Regression!C744</f>
        <v>70200</v>
      </c>
      <c r="R746">
        <f>Regression!D744</f>
        <v>12</v>
      </c>
      <c r="S746">
        <f>Regression!E744</f>
        <v>3</v>
      </c>
      <c r="T746">
        <f>Regression!F744</f>
        <v>2</v>
      </c>
      <c r="U746">
        <f>Regression!G744</f>
        <v>1</v>
      </c>
      <c r="V746">
        <f>Regression!H744</f>
        <v>0</v>
      </c>
      <c r="W746">
        <f>Regression!I744</f>
        <v>0</v>
      </c>
      <c r="X746">
        <f>Regression!B744</f>
        <v>1702.4380000000001</v>
      </c>
      <c r="Y746">
        <v>1522.8892150518825</v>
      </c>
      <c r="Z746">
        <f t="shared" si="103"/>
        <v>179.5487849481176</v>
      </c>
      <c r="AA746">
        <v>7.8965211735093632E-3</v>
      </c>
      <c r="AB746">
        <f t="shared" si="104"/>
        <v>0.31932384096765787</v>
      </c>
      <c r="AC746">
        <f t="shared" si="105"/>
        <v>316442.83801824396</v>
      </c>
      <c r="AD746">
        <f t="shared" si="106"/>
        <v>0.32044710235622459</v>
      </c>
      <c r="AE746">
        <f t="shared" si="107"/>
        <v>0.74869691080353729</v>
      </c>
      <c r="AF746">
        <f t="shared" si="108"/>
        <v>1.022573564677714E-4</v>
      </c>
      <c r="AG746">
        <f t="shared" si="109"/>
        <v>2.8588789351121684E-2</v>
      </c>
      <c r="AH746" t="str">
        <f t="shared" si="110"/>
        <v/>
      </c>
    </row>
    <row r="747" spans="16:34" x14ac:dyDescent="0.2">
      <c r="P747">
        <f t="shared" si="111"/>
        <v>744</v>
      </c>
      <c r="Q747">
        <f>Regression!C745</f>
        <v>13500</v>
      </c>
      <c r="R747">
        <f>Regression!D745</f>
        <v>18</v>
      </c>
      <c r="S747">
        <f>Regression!E745</f>
        <v>1</v>
      </c>
      <c r="T747">
        <f>Regression!F745</f>
        <v>1</v>
      </c>
      <c r="U747">
        <f>Regression!G745</f>
        <v>0</v>
      </c>
      <c r="V747">
        <f>Regression!H745</f>
        <v>0</v>
      </c>
      <c r="W747">
        <f>Regression!I745</f>
        <v>0</v>
      </c>
      <c r="X747">
        <f>Regression!B745</f>
        <v>295.70800000000003</v>
      </c>
      <c r="Y747">
        <v>713.40332060416995</v>
      </c>
      <c r="Z747">
        <f t="shared" si="103"/>
        <v>-417.69532060416992</v>
      </c>
      <c r="AA747">
        <v>6.4621547553899115E-3</v>
      </c>
      <c r="AB747">
        <f t="shared" si="104"/>
        <v>-0.74286258282439677</v>
      </c>
      <c r="AC747">
        <f t="shared" si="105"/>
        <v>316298.42852928414</v>
      </c>
      <c r="AD747">
        <f t="shared" si="106"/>
        <v>-0.74510741529800117</v>
      </c>
      <c r="AE747">
        <f t="shared" si="107"/>
        <v>0.45638327884490404</v>
      </c>
      <c r="AF747">
        <f t="shared" si="108"/>
        <v>4.5158083878465288E-4</v>
      </c>
      <c r="AG747">
        <f t="shared" si="109"/>
        <v>-6.0091819673730416E-2</v>
      </c>
      <c r="AH747" t="str">
        <f t="shared" si="110"/>
        <v/>
      </c>
    </row>
    <row r="748" spans="16:34" x14ac:dyDescent="0.2">
      <c r="P748">
        <f t="shared" si="111"/>
        <v>745</v>
      </c>
      <c r="Q748">
        <f>Regression!C746</f>
        <v>118800</v>
      </c>
      <c r="R748">
        <f>Regression!D746</f>
        <v>12</v>
      </c>
      <c r="S748">
        <f>Regression!E746</f>
        <v>3</v>
      </c>
      <c r="T748">
        <f>Regression!F746</f>
        <v>2</v>
      </c>
      <c r="U748">
        <f>Regression!G746</f>
        <v>1</v>
      </c>
      <c r="V748">
        <f>Regression!H746</f>
        <v>0</v>
      </c>
      <c r="W748">
        <f>Regression!I746</f>
        <v>1</v>
      </c>
      <c r="X748">
        <f>Regression!B746</f>
        <v>2630.9369999999999</v>
      </c>
      <c r="Y748">
        <v>2537.3787671428481</v>
      </c>
      <c r="Z748">
        <f t="shared" si="103"/>
        <v>93.558232857151779</v>
      </c>
      <c r="AA748">
        <v>8.9045763471767916E-3</v>
      </c>
      <c r="AB748">
        <f t="shared" si="104"/>
        <v>0.16639140319844004</v>
      </c>
      <c r="AC748">
        <f t="shared" si="105"/>
        <v>316466.71548778628</v>
      </c>
      <c r="AD748">
        <f t="shared" si="106"/>
        <v>0.16705529858844892</v>
      </c>
      <c r="AE748">
        <f t="shared" si="107"/>
        <v>0.86736058427602458</v>
      </c>
      <c r="AF748">
        <f t="shared" si="108"/>
        <v>3.137285929374547E-5</v>
      </c>
      <c r="AG748">
        <f t="shared" si="109"/>
        <v>1.5834674868912952E-2</v>
      </c>
      <c r="AH748" t="str">
        <f t="shared" si="110"/>
        <v/>
      </c>
    </row>
    <row r="749" spans="16:34" x14ac:dyDescent="0.2">
      <c r="P749">
        <f t="shared" si="111"/>
        <v>746</v>
      </c>
      <c r="Q749">
        <f>Regression!C747</f>
        <v>39000</v>
      </c>
      <c r="R749">
        <f>Regression!D747</f>
        <v>6</v>
      </c>
      <c r="S749">
        <f>Regression!E747</f>
        <v>1</v>
      </c>
      <c r="T749">
        <f>Regression!F747</f>
        <v>2</v>
      </c>
      <c r="U749">
        <f>Regression!G747</f>
        <v>0</v>
      </c>
      <c r="V749">
        <f>Regression!H747</f>
        <v>3</v>
      </c>
      <c r="W749">
        <f>Regression!I747</f>
        <v>0</v>
      </c>
      <c r="X749">
        <f>Regression!B747</f>
        <v>291.73899999999998</v>
      </c>
      <c r="Y749">
        <v>42.251609039347102</v>
      </c>
      <c r="Z749">
        <f t="shared" si="103"/>
        <v>249.48739096065287</v>
      </c>
      <c r="AA749">
        <v>8.4950065481714104E-3</v>
      </c>
      <c r="AB749">
        <f t="shared" si="104"/>
        <v>0.44370822101400487</v>
      </c>
      <c r="AC749">
        <f t="shared" si="105"/>
        <v>316412.28010417399</v>
      </c>
      <c r="AD749">
        <f t="shared" si="106"/>
        <v>0.44542489195815155</v>
      </c>
      <c r="AE749">
        <f t="shared" si="107"/>
        <v>0.65610991170862731</v>
      </c>
      <c r="AF749">
        <f t="shared" si="108"/>
        <v>2.1265660207642317E-4</v>
      </c>
      <c r="AG749">
        <f t="shared" si="109"/>
        <v>4.1229577978626954E-2</v>
      </c>
      <c r="AH749" t="str">
        <f t="shared" si="110"/>
        <v/>
      </c>
    </row>
    <row r="750" spans="16:34" x14ac:dyDescent="0.2">
      <c r="P750">
        <f t="shared" si="111"/>
        <v>747</v>
      </c>
      <c r="Q750">
        <f>Regression!C748</f>
        <v>140700</v>
      </c>
      <c r="R750">
        <f>Regression!D748</f>
        <v>12</v>
      </c>
      <c r="S750">
        <f>Regression!E748</f>
        <v>2</v>
      </c>
      <c r="T750">
        <f>Regression!F748</f>
        <v>2</v>
      </c>
      <c r="U750">
        <f>Regression!G748</f>
        <v>1</v>
      </c>
      <c r="V750">
        <f>Regression!H748</f>
        <v>3</v>
      </c>
      <c r="W750">
        <f>Regression!I748</f>
        <v>1</v>
      </c>
      <c r="X750">
        <f>Regression!B748</f>
        <v>1001.207</v>
      </c>
      <c r="Y750">
        <v>2407.4064040952921</v>
      </c>
      <c r="Z750">
        <f t="shared" si="103"/>
        <v>-1406.1994040952923</v>
      </c>
      <c r="AA750">
        <v>1.410494163930329E-2</v>
      </c>
      <c r="AB750">
        <f t="shared" si="104"/>
        <v>-2.5008968733032244</v>
      </c>
      <c r="AC750">
        <f t="shared" si="105"/>
        <v>314451.72550399491</v>
      </c>
      <c r="AD750">
        <f t="shared" si="106"/>
        <v>-2.5255418738157269</v>
      </c>
      <c r="AE750">
        <f t="shared" si="107"/>
        <v>1.1706800936521107E-2</v>
      </c>
      <c r="AF750">
        <f t="shared" si="108"/>
        <v>1.1345182702693338E-2</v>
      </c>
      <c r="AG750">
        <f t="shared" si="109"/>
        <v>-0.30208201911550031</v>
      </c>
      <c r="AH750" t="str">
        <f t="shared" si="110"/>
        <v>*</v>
      </c>
    </row>
    <row r="751" spans="16:34" x14ac:dyDescent="0.2">
      <c r="P751">
        <f t="shared" si="111"/>
        <v>748</v>
      </c>
      <c r="Q751">
        <f>Regression!C749</f>
        <v>51600</v>
      </c>
      <c r="R751">
        <f>Regression!D749</f>
        <v>12</v>
      </c>
      <c r="S751">
        <f>Regression!E749</f>
        <v>0</v>
      </c>
      <c r="T751">
        <f>Regression!F749</f>
        <v>1</v>
      </c>
      <c r="U751">
        <f>Regression!G749</f>
        <v>1</v>
      </c>
      <c r="V751">
        <f>Regression!H749</f>
        <v>0</v>
      </c>
      <c r="W751">
        <f>Regression!I749</f>
        <v>1</v>
      </c>
      <c r="X751">
        <f>Regression!B749</f>
        <v>1081.867</v>
      </c>
      <c r="Y751">
        <v>1197.5676979768559</v>
      </c>
      <c r="Z751">
        <f t="shared" si="103"/>
        <v>-115.70069797685596</v>
      </c>
      <c r="AA751">
        <v>9.5964241949477603E-3</v>
      </c>
      <c r="AB751">
        <f t="shared" si="104"/>
        <v>-0.20577132444134599</v>
      </c>
      <c r="AC751">
        <f t="shared" si="105"/>
        <v>316461.98836973542</v>
      </c>
      <c r="AD751">
        <f t="shared" si="106"/>
        <v>-0.20666603282601403</v>
      </c>
      <c r="AE751">
        <f t="shared" si="107"/>
        <v>0.83631309675687848</v>
      </c>
      <c r="AF751">
        <f t="shared" si="108"/>
        <v>5.1780323156736026E-5</v>
      </c>
      <c r="AG751">
        <f t="shared" si="109"/>
        <v>-2.0343127521054025E-2</v>
      </c>
      <c r="AH751" t="str">
        <f t="shared" si="110"/>
        <v/>
      </c>
    </row>
    <row r="752" spans="16:34" x14ac:dyDescent="0.2">
      <c r="P752">
        <f t="shared" si="111"/>
        <v>749</v>
      </c>
      <c r="Q752">
        <f>Regression!C750</f>
        <v>39700</v>
      </c>
      <c r="R752">
        <f>Regression!D750</f>
        <v>12</v>
      </c>
      <c r="S752">
        <f>Regression!E750</f>
        <v>2</v>
      </c>
      <c r="T752">
        <f>Regression!F750</f>
        <v>3</v>
      </c>
      <c r="U752">
        <f>Regression!G750</f>
        <v>0</v>
      </c>
      <c r="V752">
        <f>Regression!H750</f>
        <v>0</v>
      </c>
      <c r="W752">
        <f>Regression!I750</f>
        <v>1</v>
      </c>
      <c r="X752">
        <f>Regression!B750</f>
        <v>572.76499999999999</v>
      </c>
      <c r="Y752">
        <v>920.78776061475469</v>
      </c>
      <c r="Z752">
        <f t="shared" si="103"/>
        <v>-348.0227606147547</v>
      </c>
      <c r="AA752">
        <v>9.0755408676960886E-3</v>
      </c>
      <c r="AB752">
        <f t="shared" si="104"/>
        <v>-0.61895136018761621</v>
      </c>
      <c r="AC752">
        <f t="shared" si="105"/>
        <v>316352.28829183511</v>
      </c>
      <c r="AD752">
        <f t="shared" si="106"/>
        <v>-0.62158694335454889</v>
      </c>
      <c r="AE752">
        <f t="shared" si="107"/>
        <v>0.53435632361141616</v>
      </c>
      <c r="AF752">
        <f t="shared" si="108"/>
        <v>4.4260312559612222E-4</v>
      </c>
      <c r="AG752">
        <f t="shared" si="109"/>
        <v>-5.9486424730884377E-2</v>
      </c>
      <c r="AH752" t="str">
        <f t="shared" si="110"/>
        <v/>
      </c>
    </row>
    <row r="753" spans="16:34" x14ac:dyDescent="0.2">
      <c r="P753">
        <f t="shared" si="111"/>
        <v>750</v>
      </c>
      <c r="Q753">
        <f>Regression!C751</f>
        <v>90500</v>
      </c>
      <c r="R753">
        <f>Regression!D751</f>
        <v>6</v>
      </c>
      <c r="S753">
        <f>Regression!E751</f>
        <v>3</v>
      </c>
      <c r="T753">
        <f>Regression!F751</f>
        <v>3</v>
      </c>
      <c r="U753">
        <f>Regression!G751</f>
        <v>0</v>
      </c>
      <c r="V753">
        <f>Regression!H751</f>
        <v>0</v>
      </c>
      <c r="W753">
        <f>Regression!I751</f>
        <v>1</v>
      </c>
      <c r="X753">
        <f>Regression!B751</f>
        <v>862.88300000000004</v>
      </c>
      <c r="Y753">
        <v>1683.7420217080248</v>
      </c>
      <c r="Z753">
        <f t="shared" si="103"/>
        <v>-820.85902170802478</v>
      </c>
      <c r="AA753">
        <v>9.4118140268278118E-3</v>
      </c>
      <c r="AB753">
        <f t="shared" si="104"/>
        <v>-1.4598809776435002</v>
      </c>
      <c r="AC753">
        <f t="shared" si="105"/>
        <v>315789.23842224252</v>
      </c>
      <c r="AD753">
        <f t="shared" si="106"/>
        <v>-1.4676528446373338</v>
      </c>
      <c r="AE753">
        <f t="shared" si="107"/>
        <v>0.14251551986048361</v>
      </c>
      <c r="AF753">
        <f t="shared" si="108"/>
        <v>2.5552415527175577E-3</v>
      </c>
      <c r="AG753">
        <f t="shared" si="109"/>
        <v>-0.14305842426789847</v>
      </c>
      <c r="AH753" t="str">
        <f t="shared" si="110"/>
        <v/>
      </c>
    </row>
    <row r="754" spans="16:34" x14ac:dyDescent="0.2">
      <c r="P754">
        <f t="shared" si="111"/>
        <v>751</v>
      </c>
      <c r="Q754">
        <f>Regression!C752</f>
        <v>90200</v>
      </c>
      <c r="R754">
        <f>Regression!D752</f>
        <v>18</v>
      </c>
      <c r="S754">
        <f>Regression!E752</f>
        <v>3</v>
      </c>
      <c r="T754">
        <f>Regression!F752</f>
        <v>3</v>
      </c>
      <c r="U754">
        <f>Regression!G752</f>
        <v>1</v>
      </c>
      <c r="V754">
        <f>Regression!H752</f>
        <v>0</v>
      </c>
      <c r="W754">
        <f>Regression!I752</f>
        <v>1</v>
      </c>
      <c r="X754">
        <f>Regression!B752</f>
        <v>2183.422</v>
      </c>
      <c r="Y754">
        <v>2215.7879803066608</v>
      </c>
      <c r="Z754">
        <f t="shared" si="103"/>
        <v>-32.365980306660731</v>
      </c>
      <c r="AA754">
        <v>5.2229506923852347E-3</v>
      </c>
      <c r="AB754">
        <f t="shared" si="104"/>
        <v>-5.7562233858574674E-2</v>
      </c>
      <c r="AC754">
        <f t="shared" si="105"/>
        <v>316474.56486165681</v>
      </c>
      <c r="AD754">
        <f t="shared" si="106"/>
        <v>-5.7684147851966468E-2</v>
      </c>
      <c r="AE754">
        <f t="shared" si="107"/>
        <v>0.95401183774678677</v>
      </c>
      <c r="AF754">
        <f t="shared" si="108"/>
        <v>2.1859977165953351E-6</v>
      </c>
      <c r="AG754">
        <f t="shared" si="109"/>
        <v>-4.1797621198787945E-3</v>
      </c>
      <c r="AH754" t="str">
        <f t="shared" si="110"/>
        <v/>
      </c>
    </row>
    <row r="755" spans="16:34" x14ac:dyDescent="0.2">
      <c r="P755">
        <f t="shared" si="111"/>
        <v>752</v>
      </c>
      <c r="Q755">
        <f>Regression!C753</f>
        <v>101700</v>
      </c>
      <c r="R755">
        <f>Regression!D753</f>
        <v>24</v>
      </c>
      <c r="S755">
        <f>Regression!E753</f>
        <v>0</v>
      </c>
      <c r="T755">
        <f>Regression!F753</f>
        <v>2</v>
      </c>
      <c r="U755">
        <f>Regression!G753</f>
        <v>0</v>
      </c>
      <c r="V755">
        <f>Regression!H753</f>
        <v>1</v>
      </c>
      <c r="W755">
        <f>Regression!I753</f>
        <v>1</v>
      </c>
      <c r="X755">
        <f>Regression!B753</f>
        <v>2551.12</v>
      </c>
      <c r="Y755">
        <v>2688.4859202938333</v>
      </c>
      <c r="Z755">
        <f t="shared" si="103"/>
        <v>-137.36592029383337</v>
      </c>
      <c r="AA755">
        <v>1.2835260647871263E-2</v>
      </c>
      <c r="AB755">
        <f t="shared" si="104"/>
        <v>-0.2443024791226463</v>
      </c>
      <c r="AC755">
        <f t="shared" si="105"/>
        <v>316456.33914826921</v>
      </c>
      <c r="AD755">
        <f t="shared" si="106"/>
        <v>-0.24576910222597864</v>
      </c>
      <c r="AE755">
        <f t="shared" si="107"/>
        <v>0.8059118149299026</v>
      </c>
      <c r="AF755">
        <f t="shared" si="108"/>
        <v>9.8263263765906947E-5</v>
      </c>
      <c r="AG755">
        <f t="shared" si="109"/>
        <v>-2.8024302491111049E-2</v>
      </c>
      <c r="AH755" t="str">
        <f t="shared" si="110"/>
        <v/>
      </c>
    </row>
    <row r="756" spans="16:34" x14ac:dyDescent="0.2">
      <c r="P756">
        <f t="shared" si="111"/>
        <v>753</v>
      </c>
      <c r="Q756">
        <f>Regression!C754</f>
        <v>24400</v>
      </c>
      <c r="R756">
        <f>Regression!D754</f>
        <v>6</v>
      </c>
      <c r="S756">
        <f>Regression!E754</f>
        <v>1</v>
      </c>
      <c r="T756">
        <f>Regression!F754</f>
        <v>1</v>
      </c>
      <c r="U756">
        <f>Regression!G754</f>
        <v>0</v>
      </c>
      <c r="V756">
        <f>Regression!H754</f>
        <v>1</v>
      </c>
      <c r="W756">
        <f>Regression!I754</f>
        <v>0</v>
      </c>
      <c r="X756">
        <f>Regression!B754</f>
        <v>219.80799999999999</v>
      </c>
      <c r="Y756">
        <v>151.99912036834468</v>
      </c>
      <c r="Z756">
        <f t="shared" si="103"/>
        <v>67.808879631655316</v>
      </c>
      <c r="AA756">
        <v>5.5895902609367516E-3</v>
      </c>
      <c r="AB756">
        <f t="shared" si="104"/>
        <v>0.12059670524615693</v>
      </c>
      <c r="AC756">
        <f t="shared" si="105"/>
        <v>316470.96159923327</v>
      </c>
      <c r="AD756">
        <f t="shared" si="106"/>
        <v>0.12087508834871309</v>
      </c>
      <c r="AE756">
        <f t="shared" si="107"/>
        <v>0.90381445212609535</v>
      </c>
      <c r="AF756">
        <f t="shared" si="108"/>
        <v>1.0276129020309892E-5</v>
      </c>
      <c r="AG756">
        <f t="shared" si="109"/>
        <v>9.0624152950253799E-3</v>
      </c>
      <c r="AH756" t="str">
        <f t="shared" si="110"/>
        <v/>
      </c>
    </row>
    <row r="757" spans="16:34" x14ac:dyDescent="0.2">
      <c r="P757">
        <f t="shared" si="111"/>
        <v>754</v>
      </c>
      <c r="Q757">
        <f>Regression!C755</f>
        <v>45500</v>
      </c>
      <c r="R757">
        <f>Regression!D755</f>
        <v>18</v>
      </c>
      <c r="S757">
        <f>Regression!E755</f>
        <v>0</v>
      </c>
      <c r="T757">
        <f>Regression!F755</f>
        <v>2</v>
      </c>
      <c r="U757">
        <f>Regression!G755</f>
        <v>0</v>
      </c>
      <c r="V757">
        <f>Regression!H755</f>
        <v>1</v>
      </c>
      <c r="W757">
        <f>Regression!I755</f>
        <v>0</v>
      </c>
      <c r="X757">
        <f>Regression!B755</f>
        <v>1623.712</v>
      </c>
      <c r="Y757">
        <v>1219.121318186548</v>
      </c>
      <c r="Z757">
        <f t="shared" si="103"/>
        <v>404.59068181345197</v>
      </c>
      <c r="AA757">
        <v>5.5657905255355718E-3</v>
      </c>
      <c r="AB757">
        <f t="shared" si="104"/>
        <v>0.71955625081911467</v>
      </c>
      <c r="AC757">
        <f t="shared" si="105"/>
        <v>316309.52273577353</v>
      </c>
      <c r="AD757">
        <f t="shared" si="106"/>
        <v>0.72139265275393083</v>
      </c>
      <c r="AE757">
        <f t="shared" si="107"/>
        <v>0.47083795058430766</v>
      </c>
      <c r="AF757">
        <f t="shared" si="108"/>
        <v>3.6426232785355443E-4</v>
      </c>
      <c r="AG757">
        <f t="shared" si="109"/>
        <v>5.39693410351339E-2</v>
      </c>
      <c r="AH757" t="str">
        <f t="shared" si="110"/>
        <v/>
      </c>
    </row>
    <row r="758" spans="16:34" x14ac:dyDescent="0.2">
      <c r="P758">
        <f t="shared" si="111"/>
        <v>755</v>
      </c>
      <c r="Q758">
        <f>Regression!C756</f>
        <v>42700</v>
      </c>
      <c r="R758">
        <f>Regression!D756</f>
        <v>6</v>
      </c>
      <c r="S758">
        <f>Regression!E756</f>
        <v>2</v>
      </c>
      <c r="T758">
        <f>Regression!F756</f>
        <v>2</v>
      </c>
      <c r="U758">
        <f>Regression!G756</f>
        <v>1</v>
      </c>
      <c r="V758">
        <f>Regression!H756</f>
        <v>0</v>
      </c>
      <c r="W758">
        <f>Regression!I756</f>
        <v>1</v>
      </c>
      <c r="X758">
        <f>Regression!B756</f>
        <v>541.34400000000005</v>
      </c>
      <c r="Y758">
        <v>648.43720022538378</v>
      </c>
      <c r="Z758">
        <f t="shared" si="103"/>
        <v>-107.09320022538373</v>
      </c>
      <c r="AA758">
        <v>9.1382838040811737E-3</v>
      </c>
      <c r="AB758">
        <f t="shared" si="104"/>
        <v>-0.19046306577551975</v>
      </c>
      <c r="AC758">
        <f t="shared" si="105"/>
        <v>316463.94763670507</v>
      </c>
      <c r="AD758">
        <f t="shared" si="106"/>
        <v>-0.19124639238977967</v>
      </c>
      <c r="AE758">
        <f t="shared" si="107"/>
        <v>0.8483716933400447</v>
      </c>
      <c r="AF758">
        <f t="shared" si="108"/>
        <v>4.2205601884877333E-5</v>
      </c>
      <c r="AG758">
        <f t="shared" si="109"/>
        <v>-1.8366188944218983E-2</v>
      </c>
      <c r="AH758" t="str">
        <f t="shared" si="110"/>
        <v/>
      </c>
    </row>
    <row r="759" spans="16:34" x14ac:dyDescent="0.2">
      <c r="P759">
        <f t="shared" si="111"/>
        <v>756</v>
      </c>
      <c r="Q759">
        <f>Regression!C757</f>
        <v>82300</v>
      </c>
      <c r="R759">
        <f>Regression!D757</f>
        <v>12</v>
      </c>
      <c r="S759">
        <f>Regression!E757</f>
        <v>2</v>
      </c>
      <c r="T759">
        <f>Regression!F757</f>
        <v>2</v>
      </c>
      <c r="U759">
        <f>Regression!G757</f>
        <v>0</v>
      </c>
      <c r="V759">
        <f>Regression!H757</f>
        <v>2</v>
      </c>
      <c r="W759">
        <f>Regression!I757</f>
        <v>1</v>
      </c>
      <c r="X759">
        <f>Regression!B757</f>
        <v>580.42999999999995</v>
      </c>
      <c r="Y759">
        <v>1413.3846024813561</v>
      </c>
      <c r="Z759">
        <f t="shared" si="103"/>
        <v>-832.95460248135612</v>
      </c>
      <c r="AA759">
        <v>4.6878159219696782E-3</v>
      </c>
      <c r="AB759">
        <f t="shared" si="104"/>
        <v>-1.4813927206073461</v>
      </c>
      <c r="AC759">
        <f t="shared" si="105"/>
        <v>315772.21561725583</v>
      </c>
      <c r="AD759">
        <f t="shared" si="106"/>
        <v>-1.4857807073486491</v>
      </c>
      <c r="AE759">
        <f t="shared" si="107"/>
        <v>0.1376548538315972</v>
      </c>
      <c r="AF759">
        <f t="shared" si="108"/>
        <v>1.2980826171916653E-3</v>
      </c>
      <c r="AG759">
        <f t="shared" si="109"/>
        <v>-0.10196716140158676</v>
      </c>
      <c r="AH759" t="str">
        <f t="shared" si="110"/>
        <v/>
      </c>
    </row>
    <row r="760" spans="16:34" x14ac:dyDescent="0.2">
      <c r="P760">
        <f t="shared" si="111"/>
        <v>757</v>
      </c>
      <c r="Q760">
        <f>Regression!C758</f>
        <v>31900</v>
      </c>
      <c r="R760">
        <f>Regression!D758</f>
        <v>12</v>
      </c>
      <c r="S760">
        <f>Regression!E758</f>
        <v>0</v>
      </c>
      <c r="T760">
        <f>Regression!F758</f>
        <v>1</v>
      </c>
      <c r="U760">
        <f>Regression!G758</f>
        <v>0</v>
      </c>
      <c r="V760">
        <f>Regression!H758</f>
        <v>0</v>
      </c>
      <c r="W760">
        <f>Regression!I758</f>
        <v>0</v>
      </c>
      <c r="X760">
        <f>Regression!B758</f>
        <v>859.60500000000002</v>
      </c>
      <c r="Y760">
        <v>847.67125341958103</v>
      </c>
      <c r="Z760">
        <f t="shared" si="103"/>
        <v>11.933746580418983</v>
      </c>
      <c r="AA760">
        <v>7.5521803194384517E-3</v>
      </c>
      <c r="AB760">
        <f t="shared" si="104"/>
        <v>2.122392416242299E-2</v>
      </c>
      <c r="AC760">
        <f t="shared" si="105"/>
        <v>316475.48268074275</v>
      </c>
      <c r="AD760">
        <f t="shared" si="106"/>
        <v>2.1293788429142799E-2</v>
      </c>
      <c r="AE760">
        <f t="shared" si="107"/>
        <v>0.98301558101275122</v>
      </c>
      <c r="AF760">
        <f t="shared" si="108"/>
        <v>4.3173610608539001E-7</v>
      </c>
      <c r="AG760">
        <f t="shared" si="109"/>
        <v>1.8575275730397154E-3</v>
      </c>
      <c r="AH760" t="str">
        <f t="shared" si="110"/>
        <v/>
      </c>
    </row>
    <row r="761" spans="16:34" x14ac:dyDescent="0.2">
      <c r="P761">
        <f t="shared" si="111"/>
        <v>758</v>
      </c>
      <c r="Q761">
        <f>Regression!C759</f>
        <v>25300</v>
      </c>
      <c r="R761">
        <f>Regression!D759</f>
        <v>6</v>
      </c>
      <c r="S761">
        <f>Regression!E759</f>
        <v>0</v>
      </c>
      <c r="T761">
        <f>Regression!F759</f>
        <v>2</v>
      </c>
      <c r="U761">
        <f>Regression!G759</f>
        <v>0</v>
      </c>
      <c r="V761">
        <f>Regression!H759</f>
        <v>1</v>
      </c>
      <c r="W761">
        <f>Regression!I759</f>
        <v>0</v>
      </c>
      <c r="X761">
        <f>Regression!B759</f>
        <v>450.91500000000002</v>
      </c>
      <c r="Y761">
        <v>202.32309647492178</v>
      </c>
      <c r="Z761">
        <f t="shared" si="103"/>
        <v>248.59190352507824</v>
      </c>
      <c r="AA761">
        <v>4.9502731255836926E-3</v>
      </c>
      <c r="AB761">
        <f t="shared" si="104"/>
        <v>0.44211561492898682</v>
      </c>
      <c r="AC761">
        <f t="shared" si="105"/>
        <v>316412.95808434824</v>
      </c>
      <c r="AD761">
        <f t="shared" si="106"/>
        <v>0.44303440824356122</v>
      </c>
      <c r="AE761">
        <f t="shared" si="107"/>
        <v>0.65783744153611035</v>
      </c>
      <c r="AF761">
        <f t="shared" si="108"/>
        <v>1.2215783085129051E-4</v>
      </c>
      <c r="AG761">
        <f t="shared" si="109"/>
        <v>3.1248533830120075E-2</v>
      </c>
      <c r="AH761" t="str">
        <f t="shared" si="110"/>
        <v/>
      </c>
    </row>
    <row r="762" spans="16:34" x14ac:dyDescent="0.2">
      <c r="P762">
        <f t="shared" si="111"/>
        <v>759</v>
      </c>
      <c r="Q762">
        <f>Regression!C760</f>
        <v>55900</v>
      </c>
      <c r="R762">
        <f>Regression!D760</f>
        <v>6</v>
      </c>
      <c r="S762">
        <f>Regression!E760</f>
        <v>0</v>
      </c>
      <c r="T762">
        <f>Regression!F760</f>
        <v>1</v>
      </c>
      <c r="U762">
        <f>Regression!G760</f>
        <v>0</v>
      </c>
      <c r="V762">
        <f>Regression!H760</f>
        <v>1</v>
      </c>
      <c r="W762">
        <f>Regression!I760</f>
        <v>1</v>
      </c>
      <c r="X762">
        <f>Regression!B760</f>
        <v>788.19500000000005</v>
      </c>
      <c r="Y762">
        <v>832.87684641816259</v>
      </c>
      <c r="Z762">
        <f t="shared" si="103"/>
        <v>-44.681846418162536</v>
      </c>
      <c r="AA762">
        <v>8.9725511785730405E-3</v>
      </c>
      <c r="AB762">
        <f t="shared" si="104"/>
        <v>-7.9465749789938825E-2</v>
      </c>
      <c r="AC762">
        <f t="shared" si="105"/>
        <v>316473.59464344819</v>
      </c>
      <c r="AD762">
        <f t="shared" si="106"/>
        <v>-7.9784684083700791E-2</v>
      </c>
      <c r="AE762">
        <f t="shared" si="107"/>
        <v>0.93642459768430586</v>
      </c>
      <c r="AF762">
        <f t="shared" si="108"/>
        <v>7.2113165726090271E-6</v>
      </c>
      <c r="AG762">
        <f t="shared" si="109"/>
        <v>-7.5916234757950835E-3</v>
      </c>
      <c r="AH762" t="str">
        <f t="shared" si="110"/>
        <v/>
      </c>
    </row>
    <row r="763" spans="16:34" x14ac:dyDescent="0.2">
      <c r="P763">
        <f t="shared" si="111"/>
        <v>760</v>
      </c>
      <c r="Q763">
        <f>Regression!C761</f>
        <v>47900</v>
      </c>
      <c r="R763">
        <f>Regression!D761</f>
        <v>12</v>
      </c>
      <c r="S763">
        <f>Regression!E761</f>
        <v>0</v>
      </c>
      <c r="T763">
        <f>Regression!F761</f>
        <v>2</v>
      </c>
      <c r="U763">
        <f>Regression!G761</f>
        <v>0</v>
      </c>
      <c r="V763">
        <f>Regression!H761</f>
        <v>0</v>
      </c>
      <c r="W763">
        <f>Regression!I761</f>
        <v>0</v>
      </c>
      <c r="X763">
        <f>Regression!B761</f>
        <v>1090.085</v>
      </c>
      <c r="Y763">
        <v>1188.7878068957104</v>
      </c>
      <c r="Z763">
        <f t="shared" si="103"/>
        <v>-98.70280689571041</v>
      </c>
      <c r="AA763">
        <v>6.929678981958556E-3</v>
      </c>
      <c r="AB763">
        <f t="shared" si="104"/>
        <v>-0.17554092288251774</v>
      </c>
      <c r="AC763">
        <f t="shared" si="105"/>
        <v>316465.72816230264</v>
      </c>
      <c r="AD763">
        <f t="shared" si="106"/>
        <v>-0.17606626830019317</v>
      </c>
      <c r="AE763">
        <f t="shared" si="107"/>
        <v>0.86027781573033135</v>
      </c>
      <c r="AF763">
        <f t="shared" si="108"/>
        <v>2.7065738309981192E-5</v>
      </c>
      <c r="AG763">
        <f t="shared" si="109"/>
        <v>-1.4707630695840223E-2</v>
      </c>
      <c r="AH763" t="str">
        <f t="shared" si="110"/>
        <v/>
      </c>
    </row>
    <row r="764" spans="16:34" x14ac:dyDescent="0.2">
      <c r="P764">
        <f t="shared" si="111"/>
        <v>761</v>
      </c>
      <c r="Q764">
        <f>Regression!C762</f>
        <v>66300</v>
      </c>
      <c r="R764">
        <f>Regression!D762</f>
        <v>12</v>
      </c>
      <c r="S764">
        <f>Regression!E762</f>
        <v>2</v>
      </c>
      <c r="T764">
        <f>Regression!F762</f>
        <v>2</v>
      </c>
      <c r="U764">
        <f>Regression!G762</f>
        <v>0</v>
      </c>
      <c r="V764">
        <f>Regression!H762</f>
        <v>2</v>
      </c>
      <c r="W764">
        <f>Regression!I762</f>
        <v>1</v>
      </c>
      <c r="X764">
        <f>Regression!B762</f>
        <v>544.16</v>
      </c>
      <c r="Y764">
        <v>1070.8306131085938</v>
      </c>
      <c r="Z764">
        <f t="shared" si="103"/>
        <v>-526.67061310859378</v>
      </c>
      <c r="AA764">
        <v>4.7675552161842594E-3</v>
      </c>
      <c r="AB764">
        <f t="shared" si="104"/>
        <v>-0.93667291121588092</v>
      </c>
      <c r="AC764">
        <f t="shared" si="105"/>
        <v>316194.38560168177</v>
      </c>
      <c r="AD764">
        <f t="shared" si="106"/>
        <v>-0.9388576439266616</v>
      </c>
      <c r="AE764">
        <f t="shared" si="107"/>
        <v>0.34803237285492639</v>
      </c>
      <c r="AF764">
        <f t="shared" si="108"/>
        <v>5.2787684738033185E-4</v>
      </c>
      <c r="AG764">
        <f t="shared" si="109"/>
        <v>-6.4980844245679431E-2</v>
      </c>
      <c r="AH764" t="str">
        <f t="shared" si="110"/>
        <v/>
      </c>
    </row>
    <row r="765" spans="16:34" x14ac:dyDescent="0.2">
      <c r="P765">
        <f t="shared" si="111"/>
        <v>762</v>
      </c>
      <c r="Q765">
        <f>Regression!C763</f>
        <v>118300</v>
      </c>
      <c r="R765">
        <f>Regression!D763</f>
        <v>12</v>
      </c>
      <c r="S765">
        <f>Regression!E763</f>
        <v>3</v>
      </c>
      <c r="T765">
        <f>Regression!F763</f>
        <v>2</v>
      </c>
      <c r="U765">
        <f>Regression!G763</f>
        <v>0</v>
      </c>
      <c r="V765">
        <f>Regression!H763</f>
        <v>1</v>
      </c>
      <c r="W765">
        <f>Regression!I763</f>
        <v>1</v>
      </c>
      <c r="X765">
        <f>Regression!B763</f>
        <v>2502.3490000000002</v>
      </c>
      <c r="Y765">
        <v>2362.0836238365837</v>
      </c>
      <c r="Z765">
        <f t="shared" si="103"/>
        <v>140.26537616341648</v>
      </c>
      <c r="AA765">
        <v>1.041620511542102E-2</v>
      </c>
      <c r="AB765">
        <f t="shared" si="104"/>
        <v>0.24945910207199701</v>
      </c>
      <c r="AC765">
        <f t="shared" si="105"/>
        <v>316455.56545860448</v>
      </c>
      <c r="AD765">
        <f t="shared" si="106"/>
        <v>0.25065006661059813</v>
      </c>
      <c r="AE765">
        <f t="shared" si="107"/>
        <v>0.80213657316115072</v>
      </c>
      <c r="AF765">
        <f t="shared" si="108"/>
        <v>8.2739538911256598E-5</v>
      </c>
      <c r="AG765">
        <f t="shared" si="109"/>
        <v>2.57155784983049E-2</v>
      </c>
      <c r="AH765" t="str">
        <f t="shared" si="110"/>
        <v/>
      </c>
    </row>
    <row r="766" spans="16:34" x14ac:dyDescent="0.2">
      <c r="P766">
        <f t="shared" si="111"/>
        <v>763</v>
      </c>
      <c r="Q766">
        <f>Regression!C764</f>
        <v>77100</v>
      </c>
      <c r="R766">
        <f>Regression!D764</f>
        <v>6</v>
      </c>
      <c r="S766">
        <f>Regression!E764</f>
        <v>2</v>
      </c>
      <c r="T766">
        <f>Regression!F764</f>
        <v>2</v>
      </c>
      <c r="U766">
        <f>Regression!G764</f>
        <v>1</v>
      </c>
      <c r="V766">
        <f>Regression!H764</f>
        <v>2</v>
      </c>
      <c r="W766">
        <f>Regression!I764</f>
        <v>1</v>
      </c>
      <c r="X766">
        <f>Regression!B764</f>
        <v>567.75099999999998</v>
      </c>
      <c r="Y766">
        <v>964.03768664181166</v>
      </c>
      <c r="Z766">
        <f t="shared" si="103"/>
        <v>-396.28668664181168</v>
      </c>
      <c r="AA766">
        <v>6.7791583518556266E-3</v>
      </c>
      <c r="AB766">
        <f t="shared" si="104"/>
        <v>-0.70478776528271136</v>
      </c>
      <c r="AC766">
        <f t="shared" si="105"/>
        <v>316316.07649833104</v>
      </c>
      <c r="AD766">
        <f t="shared" si="106"/>
        <v>-0.70701062050502417</v>
      </c>
      <c r="AE766">
        <f t="shared" si="107"/>
        <v>0.47972592000500058</v>
      </c>
      <c r="AF766">
        <f t="shared" si="108"/>
        <v>4.2668841935920767E-4</v>
      </c>
      <c r="AG766">
        <f t="shared" si="109"/>
        <v>-5.8410498792024187E-2</v>
      </c>
      <c r="AH766" t="str">
        <f t="shared" si="110"/>
        <v/>
      </c>
    </row>
    <row r="767" spans="16:34" x14ac:dyDescent="0.2">
      <c r="P767">
        <f t="shared" si="111"/>
        <v>764</v>
      </c>
      <c r="Q767">
        <f>Regression!C765</f>
        <v>28400</v>
      </c>
      <c r="R767">
        <f>Regression!D765</f>
        <v>18</v>
      </c>
      <c r="S767">
        <f>Regression!E765</f>
        <v>1</v>
      </c>
      <c r="T767">
        <f>Regression!F765</f>
        <v>1</v>
      </c>
      <c r="U767">
        <f>Regression!G765</f>
        <v>1</v>
      </c>
      <c r="V767">
        <f>Regression!H765</f>
        <v>3</v>
      </c>
      <c r="W767">
        <f>Regression!I765</f>
        <v>0</v>
      </c>
      <c r="X767">
        <f>Regression!B765</f>
        <v>181.75299999999999</v>
      </c>
      <c r="Y767">
        <v>355.21587287589995</v>
      </c>
      <c r="Z767">
        <f t="shared" si="103"/>
        <v>-173.46287287589996</v>
      </c>
      <c r="AA767">
        <v>9.5824435016020598E-3</v>
      </c>
      <c r="AB767">
        <f t="shared" si="104"/>
        <v>-0.30850017084784315</v>
      </c>
      <c r="AC767">
        <f t="shared" si="105"/>
        <v>316444.97108685621</v>
      </c>
      <c r="AD767">
        <f t="shared" si="106"/>
        <v>-0.30984769563196835</v>
      </c>
      <c r="AE767">
        <f t="shared" si="107"/>
        <v>0.75674185569192931</v>
      </c>
      <c r="AF767">
        <f t="shared" si="108"/>
        <v>1.162145320138437E-4</v>
      </c>
      <c r="AG767">
        <f t="shared" si="109"/>
        <v>-3.04773525741171E-2</v>
      </c>
      <c r="AH767" t="str">
        <f t="shared" si="110"/>
        <v/>
      </c>
    </row>
    <row r="768" spans="16:34" x14ac:dyDescent="0.2">
      <c r="P768">
        <f t="shared" si="111"/>
        <v>765</v>
      </c>
      <c r="Q768">
        <f>Regression!C766</f>
        <v>42200</v>
      </c>
      <c r="R768">
        <f>Regression!D766</f>
        <v>18</v>
      </c>
      <c r="S768">
        <f>Regression!E766</f>
        <v>0</v>
      </c>
      <c r="T768">
        <f>Regression!F766</f>
        <v>2</v>
      </c>
      <c r="U768">
        <f>Regression!G766</f>
        <v>0</v>
      </c>
      <c r="V768">
        <f>Regression!H766</f>
        <v>0</v>
      </c>
      <c r="W768">
        <f>Regression!I766</f>
        <v>0</v>
      </c>
      <c r="X768">
        <f>Regression!B766</f>
        <v>1753.394</v>
      </c>
      <c r="Y768">
        <v>1358.914853245921</v>
      </c>
      <c r="Z768">
        <f t="shared" si="103"/>
        <v>394.47914675407901</v>
      </c>
      <c r="AA768">
        <v>6.8710042110943321E-3</v>
      </c>
      <c r="AB768">
        <f t="shared" si="104"/>
        <v>0.70157309256955536</v>
      </c>
      <c r="AC768">
        <f t="shared" si="105"/>
        <v>316317.51404329215</v>
      </c>
      <c r="AD768">
        <f t="shared" si="106"/>
        <v>0.70381675238397423</v>
      </c>
      <c r="AE768">
        <f t="shared" si="107"/>
        <v>0.48171206699718139</v>
      </c>
      <c r="AF768">
        <f t="shared" si="108"/>
        <v>4.2861242071591407E-4</v>
      </c>
      <c r="AG768">
        <f t="shared" si="109"/>
        <v>5.8541908446824095E-2</v>
      </c>
      <c r="AH768" t="str">
        <f t="shared" si="110"/>
        <v/>
      </c>
    </row>
    <row r="769" spans="16:34" x14ac:dyDescent="0.2">
      <c r="P769">
        <f t="shared" si="111"/>
        <v>766</v>
      </c>
      <c r="Q769">
        <f>Regression!C767</f>
        <v>31900</v>
      </c>
      <c r="R769">
        <f>Regression!D767</f>
        <v>6</v>
      </c>
      <c r="S769">
        <f>Regression!E767</f>
        <v>2</v>
      </c>
      <c r="T769">
        <f>Regression!F767</f>
        <v>1</v>
      </c>
      <c r="U769">
        <f>Regression!G767</f>
        <v>1</v>
      </c>
      <c r="V769">
        <f>Regression!H767</f>
        <v>0</v>
      </c>
      <c r="W769">
        <f>Regression!I767</f>
        <v>0</v>
      </c>
      <c r="X769">
        <f>Regression!B767</f>
        <v>615.70699999999999</v>
      </c>
      <c r="Y769">
        <v>444.66888392420088</v>
      </c>
      <c r="Z769">
        <f t="shared" si="103"/>
        <v>171.03811607579911</v>
      </c>
      <c r="AA769">
        <v>8.7526123545333834E-3</v>
      </c>
      <c r="AB769">
        <f t="shared" si="104"/>
        <v>0.30418779048256034</v>
      </c>
      <c r="AC769">
        <f t="shared" si="105"/>
        <v>316445.84711136256</v>
      </c>
      <c r="AD769">
        <f t="shared" si="106"/>
        <v>0.30538814650729551</v>
      </c>
      <c r="AE769">
        <f t="shared" si="107"/>
        <v>0.76013461558721696</v>
      </c>
      <c r="AF769">
        <f t="shared" si="108"/>
        <v>1.030308190892449E-4</v>
      </c>
      <c r="AG769">
        <f t="shared" si="109"/>
        <v>2.8696570348277588E-2</v>
      </c>
      <c r="AH769" t="str">
        <f t="shared" si="110"/>
        <v/>
      </c>
    </row>
    <row r="770" spans="16:34" x14ac:dyDescent="0.2">
      <c r="P770">
        <f t="shared" si="111"/>
        <v>767</v>
      </c>
      <c r="Q770">
        <f>Regression!C768</f>
        <v>59100</v>
      </c>
      <c r="R770">
        <f>Regression!D768</f>
        <v>6</v>
      </c>
      <c r="S770">
        <f>Regression!E768</f>
        <v>0</v>
      </c>
      <c r="T770">
        <f>Regression!F768</f>
        <v>2</v>
      </c>
      <c r="U770">
        <f>Regression!G768</f>
        <v>0</v>
      </c>
      <c r="V770">
        <f>Regression!H768</f>
        <v>1</v>
      </c>
      <c r="W770">
        <f>Regression!I768</f>
        <v>1</v>
      </c>
      <c r="X770">
        <f>Regression!B768</f>
        <v>1425.7809999999999</v>
      </c>
      <c r="Y770">
        <v>899.95020839608219</v>
      </c>
      <c r="Z770">
        <f t="shared" si="103"/>
        <v>525.83079160391776</v>
      </c>
      <c r="AA770">
        <v>6.9539899226625009E-3</v>
      </c>
      <c r="AB770">
        <f t="shared" si="104"/>
        <v>0.93517930585019782</v>
      </c>
      <c r="AC770">
        <f t="shared" si="105"/>
        <v>316194.66456536483</v>
      </c>
      <c r="AD770">
        <f t="shared" si="106"/>
        <v>0.93839148823804008</v>
      </c>
      <c r="AE770">
        <f t="shared" si="107"/>
        <v>0.34827167331064712</v>
      </c>
      <c r="AF770">
        <f t="shared" si="108"/>
        <v>7.708947788897429E-4</v>
      </c>
      <c r="AG770">
        <f t="shared" si="109"/>
        <v>7.8526529280970064E-2</v>
      </c>
      <c r="AH770" t="str">
        <f t="shared" si="110"/>
        <v/>
      </c>
    </row>
    <row r="771" spans="16:34" x14ac:dyDescent="0.2">
      <c r="P771">
        <f t="shared" si="111"/>
        <v>768</v>
      </c>
      <c r="Q771">
        <f>Regression!C769</f>
        <v>72200</v>
      </c>
      <c r="R771">
        <f>Regression!D769</f>
        <v>18</v>
      </c>
      <c r="S771">
        <f>Regression!E769</f>
        <v>2</v>
      </c>
      <c r="T771">
        <f>Regression!F769</f>
        <v>2</v>
      </c>
      <c r="U771">
        <f>Regression!G769</f>
        <v>1</v>
      </c>
      <c r="V771">
        <f>Regression!H769</f>
        <v>3</v>
      </c>
      <c r="W771">
        <f>Regression!I769</f>
        <v>1</v>
      </c>
      <c r="X771">
        <f>Regression!B769</f>
        <v>1041.5039999999999</v>
      </c>
      <c r="Y771">
        <v>1233.0090421574123</v>
      </c>
      <c r="Z771">
        <f t="shared" si="103"/>
        <v>-191.50504215741239</v>
      </c>
      <c r="AA771">
        <v>8.9239094611527833E-3</v>
      </c>
      <c r="AB771">
        <f t="shared" si="104"/>
        <v>-0.34058779982303239</v>
      </c>
      <c r="AC771">
        <f t="shared" si="105"/>
        <v>316438.28701262741</v>
      </c>
      <c r="AD771">
        <f t="shared" si="106"/>
        <v>-0.34196542729337748</v>
      </c>
      <c r="AE771">
        <f t="shared" si="107"/>
        <v>0.73244934193479483</v>
      </c>
      <c r="AF771">
        <f t="shared" si="108"/>
        <v>1.3173747786208773E-4</v>
      </c>
      <c r="AG771">
        <f t="shared" si="109"/>
        <v>-3.2449370736549285E-2</v>
      </c>
      <c r="AH771" t="str">
        <f t="shared" si="110"/>
        <v/>
      </c>
    </row>
    <row r="772" spans="16:34" x14ac:dyDescent="0.2">
      <c r="P772">
        <f t="shared" si="111"/>
        <v>769</v>
      </c>
      <c r="Q772">
        <f>Regression!C770</f>
        <v>60500</v>
      </c>
      <c r="R772">
        <f>Regression!D770</f>
        <v>6</v>
      </c>
      <c r="S772">
        <f>Regression!E770</f>
        <v>1</v>
      </c>
      <c r="T772">
        <f>Regression!F770</f>
        <v>2</v>
      </c>
      <c r="U772">
        <f>Regression!G770</f>
        <v>0</v>
      </c>
      <c r="V772">
        <f>Regression!H770</f>
        <v>2</v>
      </c>
      <c r="W772">
        <f>Regression!I770</f>
        <v>1</v>
      </c>
      <c r="X772">
        <f>Regression!B770</f>
        <v>408.63799999999998</v>
      </c>
      <c r="Y772">
        <v>686.98563699770216</v>
      </c>
      <c r="Z772">
        <f t="shared" si="103"/>
        <v>-278.34763699770218</v>
      </c>
      <c r="AA772">
        <v>5.9555655998964757E-3</v>
      </c>
      <c r="AB772">
        <f t="shared" si="104"/>
        <v>-0.49503557819152738</v>
      </c>
      <c r="AC772">
        <f t="shared" si="105"/>
        <v>316396.9780437462</v>
      </c>
      <c r="AD772">
        <f t="shared" si="106"/>
        <v>-0.4963276571539823</v>
      </c>
      <c r="AE772">
        <f t="shared" si="107"/>
        <v>0.61977321098639004</v>
      </c>
      <c r="AF772">
        <f t="shared" si="108"/>
        <v>1.8462659284679275E-4</v>
      </c>
      <c r="AG772">
        <f t="shared" si="109"/>
        <v>-3.8417321638973358E-2</v>
      </c>
      <c r="AH772" t="str">
        <f t="shared" si="110"/>
        <v/>
      </c>
    </row>
    <row r="773" spans="16:34" x14ac:dyDescent="0.2">
      <c r="P773">
        <f t="shared" si="111"/>
        <v>770</v>
      </c>
      <c r="Q773">
        <f>Regression!C771</f>
        <v>36700</v>
      </c>
      <c r="R773">
        <f>Regression!D771</f>
        <v>12</v>
      </c>
      <c r="S773">
        <f>Regression!E771</f>
        <v>2</v>
      </c>
      <c r="T773">
        <f>Regression!F771</f>
        <v>1</v>
      </c>
      <c r="U773">
        <f>Regression!G771</f>
        <v>1</v>
      </c>
      <c r="V773">
        <f>Regression!H771</f>
        <v>0</v>
      </c>
      <c r="W773">
        <f>Regression!I771</f>
        <v>1</v>
      </c>
      <c r="X773">
        <f>Regression!B771</f>
        <v>730.67</v>
      </c>
      <c r="Y773">
        <v>813.57879517148785</v>
      </c>
      <c r="Z773">
        <f t="shared" ref="Z773:Z836" si="112">X773-Y773</f>
        <v>-82.908795171487895</v>
      </c>
      <c r="AA773">
        <v>1.0116256118723483E-2</v>
      </c>
      <c r="AB773">
        <f t="shared" ref="AB773:AB836" si="113">Z773/SQRT($AJ$6)</f>
        <v>-0.14745159613199535</v>
      </c>
      <c r="AC773">
        <f t="shared" ref="AC773:AC836" si="114">($AJ$6-Z773^2/((1-AA773)*$AJ$5))*$AJ$5/($AJ$5-1)</f>
        <v>316468.62030057103</v>
      </c>
      <c r="AD773">
        <f t="shared" ref="AD773:AD836" si="115">Z773/SQRT(AC773*(1-AA773))</f>
        <v>-0.14813005397747456</v>
      </c>
      <c r="AE773">
        <f t="shared" ref="AE773:AE836" si="116">_xlfn.T.DIST.2T(ABS(AD773),$AJ$5)</f>
        <v>0.88227023498239665</v>
      </c>
      <c r="AF773">
        <f t="shared" ref="AF773:AF836" si="117">(Z773^2/$AJ$6)*(AA773/(1-AA773)^2)/($AJ$7+1)</f>
        <v>2.8058238389245404E-5</v>
      </c>
      <c r="AG773">
        <f t="shared" ref="AG773:AG836" si="118">AD773*SQRT(AA773/(1-AA773))</f>
        <v>-1.4974798698630783E-2</v>
      </c>
      <c r="AH773" t="str">
        <f t="shared" ref="AH773:AH836" si="119">IF(OR(AE773&lt;0.05,AF773&gt;=1,ABS(AG773)&gt;=1),"*","")</f>
        <v/>
      </c>
    </row>
    <row r="774" spans="16:34" x14ac:dyDescent="0.2">
      <c r="P774">
        <f t="shared" ref="P774:P837" si="120">P773+1</f>
        <v>771</v>
      </c>
      <c r="Q774">
        <f>Regression!C772</f>
        <v>88700</v>
      </c>
      <c r="R774">
        <f>Regression!D772</f>
        <v>18</v>
      </c>
      <c r="S774">
        <f>Regression!E772</f>
        <v>0</v>
      </c>
      <c r="T774">
        <f>Regression!F772</f>
        <v>2</v>
      </c>
      <c r="U774">
        <f>Regression!G772</f>
        <v>1</v>
      </c>
      <c r="V774">
        <f>Regression!H772</f>
        <v>1</v>
      </c>
      <c r="W774">
        <f>Regression!I772</f>
        <v>1</v>
      </c>
      <c r="X774">
        <f>Regression!B772</f>
        <v>2448.2089999999998</v>
      </c>
      <c r="Y774">
        <v>2072.1439346350671</v>
      </c>
      <c r="Z774">
        <f t="shared" si="112"/>
        <v>376.06506536493271</v>
      </c>
      <c r="AA774">
        <v>6.9916739701037884E-3</v>
      </c>
      <c r="AB774">
        <f t="shared" si="113"/>
        <v>0.66882402551921372</v>
      </c>
      <c r="AC774">
        <f t="shared" si="114"/>
        <v>316331.91336247273</v>
      </c>
      <c r="AD774">
        <f t="shared" si="115"/>
        <v>0.6709884466217485</v>
      </c>
      <c r="AE774">
        <f t="shared" si="116"/>
        <v>0.50238408679951396</v>
      </c>
      <c r="AF774">
        <f t="shared" si="117"/>
        <v>3.9646890607816337E-4</v>
      </c>
      <c r="AG774">
        <f t="shared" si="118"/>
        <v>5.6302694768284027E-2</v>
      </c>
      <c r="AH774" t="str">
        <f t="shared" si="119"/>
        <v/>
      </c>
    </row>
    <row r="775" spans="16:34" x14ac:dyDescent="0.2">
      <c r="P775">
        <f t="shared" si="120"/>
        <v>772</v>
      </c>
      <c r="Q775">
        <f>Regression!C773</f>
        <v>51200</v>
      </c>
      <c r="R775">
        <f>Regression!D773</f>
        <v>18</v>
      </c>
      <c r="S775">
        <f>Regression!E773</f>
        <v>2</v>
      </c>
      <c r="T775">
        <f>Regression!F773</f>
        <v>2</v>
      </c>
      <c r="U775">
        <f>Regression!G773</f>
        <v>0</v>
      </c>
      <c r="V775">
        <f>Regression!H773</f>
        <v>0</v>
      </c>
      <c r="W775">
        <f>Regression!I773</f>
        <v>0</v>
      </c>
      <c r="X775">
        <f>Regression!B773</f>
        <v>1257.383</v>
      </c>
      <c r="Y775">
        <v>1486.615972066116</v>
      </c>
      <c r="Z775">
        <f t="shared" si="112"/>
        <v>-229.23297206611596</v>
      </c>
      <c r="AA775">
        <v>5.289563817545714E-3</v>
      </c>
      <c r="AB775">
        <f t="shared" si="113"/>
        <v>-0.40768615135844949</v>
      </c>
      <c r="AC775">
        <f t="shared" si="114"/>
        <v>316422.32053116104</v>
      </c>
      <c r="AD775">
        <f t="shared" si="115"/>
        <v>-0.40859701763080269</v>
      </c>
      <c r="AE775">
        <f t="shared" si="116"/>
        <v>0.68292360585227074</v>
      </c>
      <c r="AF775">
        <f t="shared" si="117"/>
        <v>1.1106787010939386E-4</v>
      </c>
      <c r="AG775">
        <f t="shared" si="118"/>
        <v>-2.9795919052195734E-2</v>
      </c>
      <c r="AH775" t="str">
        <f t="shared" si="119"/>
        <v/>
      </c>
    </row>
    <row r="776" spans="16:34" x14ac:dyDescent="0.2">
      <c r="P776">
        <f t="shared" si="120"/>
        <v>773</v>
      </c>
      <c r="Q776">
        <f>Regression!C774</f>
        <v>60300</v>
      </c>
      <c r="R776">
        <f>Regression!D774</f>
        <v>6</v>
      </c>
      <c r="S776">
        <f>Regression!E774</f>
        <v>3</v>
      </c>
      <c r="T776">
        <f>Regression!F774</f>
        <v>2</v>
      </c>
      <c r="U776">
        <f>Regression!G774</f>
        <v>1</v>
      </c>
      <c r="V776">
        <f>Regression!H774</f>
        <v>0</v>
      </c>
      <c r="W776">
        <f>Regression!I774</f>
        <v>0</v>
      </c>
      <c r="X776">
        <f>Regression!B774</f>
        <v>700.50199999999995</v>
      </c>
      <c r="Y776">
        <v>1018.772029063229</v>
      </c>
      <c r="Z776">
        <f t="shared" si="112"/>
        <v>-318.270029063229</v>
      </c>
      <c r="AA776">
        <v>9.4564524990640615E-3</v>
      </c>
      <c r="AB776">
        <f t="shared" si="113"/>
        <v>-0.56603673578033809</v>
      </c>
      <c r="AC776">
        <f t="shared" si="114"/>
        <v>316372.4359025365</v>
      </c>
      <c r="AD776">
        <f t="shared" si="115"/>
        <v>-0.56853818399757661</v>
      </c>
      <c r="AE776">
        <f t="shared" si="116"/>
        <v>0.56979826326553051</v>
      </c>
      <c r="AF776">
        <f t="shared" si="117"/>
        <v>3.8599381648116767E-4</v>
      </c>
      <c r="AG776">
        <f t="shared" si="118"/>
        <v>-5.5550372309474697E-2</v>
      </c>
      <c r="AH776" t="str">
        <f t="shared" si="119"/>
        <v/>
      </c>
    </row>
    <row r="777" spans="16:34" x14ac:dyDescent="0.2">
      <c r="P777">
        <f t="shared" si="120"/>
        <v>774</v>
      </c>
      <c r="Q777">
        <f>Regression!C775</f>
        <v>29200</v>
      </c>
      <c r="R777">
        <f>Regression!D775</f>
        <v>12</v>
      </c>
      <c r="S777">
        <f>Regression!E775</f>
        <v>1</v>
      </c>
      <c r="T777">
        <f>Regression!F775</f>
        <v>3</v>
      </c>
      <c r="U777">
        <f>Regression!G775</f>
        <v>0</v>
      </c>
      <c r="V777">
        <f>Regression!H775</f>
        <v>0</v>
      </c>
      <c r="W777">
        <f>Regression!I775</f>
        <v>0</v>
      </c>
      <c r="X777">
        <f>Regression!B775</f>
        <v>556.24</v>
      </c>
      <c r="Y777">
        <v>754.49764581867021</v>
      </c>
      <c r="Z777">
        <f t="shared" si="112"/>
        <v>-198.2576458186702</v>
      </c>
      <c r="AA777">
        <v>7.0886946730204349E-3</v>
      </c>
      <c r="AB777">
        <f t="shared" si="113"/>
        <v>-0.35259716729532237</v>
      </c>
      <c r="AC777">
        <f t="shared" si="114"/>
        <v>316435.68125368794</v>
      </c>
      <c r="AD777">
        <f t="shared" si="115"/>
        <v>-0.35369750216121032</v>
      </c>
      <c r="AE777">
        <f t="shared" si="116"/>
        <v>0.72364075117963589</v>
      </c>
      <c r="AF777">
        <f t="shared" si="117"/>
        <v>1.1174111748811508E-4</v>
      </c>
      <c r="AG777">
        <f t="shared" si="118"/>
        <v>-2.988545693080363E-2</v>
      </c>
      <c r="AH777" t="str">
        <f t="shared" si="119"/>
        <v/>
      </c>
    </row>
    <row r="778" spans="16:34" x14ac:dyDescent="0.2">
      <c r="P778">
        <f t="shared" si="120"/>
        <v>775</v>
      </c>
      <c r="Q778">
        <f>Regression!C776</f>
        <v>79600</v>
      </c>
      <c r="R778">
        <f>Regression!D776</f>
        <v>6</v>
      </c>
      <c r="S778">
        <f>Regression!E776</f>
        <v>0</v>
      </c>
      <c r="T778">
        <f>Regression!F776</f>
        <v>2</v>
      </c>
      <c r="U778">
        <f>Regression!G776</f>
        <v>1</v>
      </c>
      <c r="V778">
        <f>Regression!H776</f>
        <v>2</v>
      </c>
      <c r="W778">
        <f>Regression!I776</f>
        <v>1</v>
      </c>
      <c r="X778">
        <f>Regression!B776</f>
        <v>1575.424</v>
      </c>
      <c r="Y778">
        <v>1082.547247683289</v>
      </c>
      <c r="Z778">
        <f t="shared" si="112"/>
        <v>492.87675231671096</v>
      </c>
      <c r="AA778">
        <v>7.8931193709508539E-3</v>
      </c>
      <c r="AB778">
        <f t="shared" si="113"/>
        <v>0.87657122112475294</v>
      </c>
      <c r="AC778">
        <f t="shared" si="114"/>
        <v>316228.54352255759</v>
      </c>
      <c r="AD778">
        <f t="shared" si="115"/>
        <v>0.87995116257567996</v>
      </c>
      <c r="AE778">
        <f t="shared" si="116"/>
        <v>0.37909888356734556</v>
      </c>
      <c r="AF778">
        <f t="shared" si="117"/>
        <v>7.7022245685578225E-4</v>
      </c>
      <c r="AG778">
        <f t="shared" si="118"/>
        <v>7.8488074336215713E-2</v>
      </c>
      <c r="AH778" t="str">
        <f t="shared" si="119"/>
        <v/>
      </c>
    </row>
    <row r="779" spans="16:34" x14ac:dyDescent="0.2">
      <c r="P779">
        <f t="shared" si="120"/>
        <v>776</v>
      </c>
      <c r="Q779">
        <f>Regression!C777</f>
        <v>79000</v>
      </c>
      <c r="R779">
        <f>Regression!D777</f>
        <v>18</v>
      </c>
      <c r="S779">
        <f>Regression!E777</f>
        <v>2</v>
      </c>
      <c r="T779">
        <f>Regression!F777</f>
        <v>2</v>
      </c>
      <c r="U779">
        <f>Regression!G777</f>
        <v>1</v>
      </c>
      <c r="V779">
        <f>Regression!H777</f>
        <v>2</v>
      </c>
      <c r="W779">
        <f>Regression!I777</f>
        <v>1</v>
      </c>
      <c r="X779">
        <f>Regression!B777</f>
        <v>670.50800000000004</v>
      </c>
      <c r="Y779">
        <v>1589.0397830083411</v>
      </c>
      <c r="Z779">
        <f t="shared" si="112"/>
        <v>-918.53178300834111</v>
      </c>
      <c r="AA779">
        <v>4.5461582398458539E-3</v>
      </c>
      <c r="AB779">
        <f t="shared" si="113"/>
        <v>-1.6335899855064422</v>
      </c>
      <c r="AC779">
        <f t="shared" si="114"/>
        <v>315620.37647304381</v>
      </c>
      <c r="AD779">
        <f t="shared" si="115"/>
        <v>-1.6387062423472454</v>
      </c>
      <c r="AE779">
        <f t="shared" si="116"/>
        <v>0.10159154685046271</v>
      </c>
      <c r="AF779">
        <f t="shared" si="117"/>
        <v>1.5303770069117891E-3</v>
      </c>
      <c r="AG779">
        <f t="shared" si="118"/>
        <v>-0.11074211630775378</v>
      </c>
      <c r="AH779" t="str">
        <f t="shared" si="119"/>
        <v/>
      </c>
    </row>
    <row r="780" spans="16:34" x14ac:dyDescent="0.2">
      <c r="P780">
        <f t="shared" si="120"/>
        <v>777</v>
      </c>
      <c r="Q780">
        <f>Regression!C778</f>
        <v>36600</v>
      </c>
      <c r="R780">
        <f>Regression!D778</f>
        <v>6</v>
      </c>
      <c r="S780">
        <f>Regression!E778</f>
        <v>0</v>
      </c>
      <c r="T780">
        <f>Regression!F778</f>
        <v>1</v>
      </c>
      <c r="U780">
        <f>Regression!G778</f>
        <v>1</v>
      </c>
      <c r="V780">
        <f>Regression!H778</f>
        <v>0</v>
      </c>
      <c r="W780">
        <f>Regression!I778</f>
        <v>1</v>
      </c>
      <c r="X780">
        <f>Regression!B778</f>
        <v>586.62699999999995</v>
      </c>
      <c r="Y780">
        <v>584.26142787563458</v>
      </c>
      <c r="Z780">
        <f t="shared" si="112"/>
        <v>2.3655721243653716</v>
      </c>
      <c r="AA780">
        <v>1.1913614775173536E-2</v>
      </c>
      <c r="AB780">
        <f t="shared" si="113"/>
        <v>4.2071216302390912E-3</v>
      </c>
      <c r="AC780">
        <f t="shared" si="114"/>
        <v>316475.62176714779</v>
      </c>
      <c r="AD780">
        <f t="shared" si="115"/>
        <v>4.2302750451827286E-3</v>
      </c>
      <c r="AE780">
        <f t="shared" si="116"/>
        <v>0.99662558944340307</v>
      </c>
      <c r="AF780">
        <f t="shared" si="117"/>
        <v>2.6998141643506365E-8</v>
      </c>
      <c r="AG780">
        <f t="shared" si="118"/>
        <v>4.6450770725100582E-4</v>
      </c>
      <c r="AH780" t="str">
        <f t="shared" si="119"/>
        <v/>
      </c>
    </row>
    <row r="781" spans="16:34" x14ac:dyDescent="0.2">
      <c r="P781">
        <f t="shared" si="120"/>
        <v>778</v>
      </c>
      <c r="Q781">
        <f>Regression!C779</f>
        <v>34200</v>
      </c>
      <c r="R781">
        <f>Regression!D779</f>
        <v>18</v>
      </c>
      <c r="S781">
        <f>Regression!E779</f>
        <v>1</v>
      </c>
      <c r="T781">
        <f>Regression!F779</f>
        <v>2</v>
      </c>
      <c r="U781">
        <f>Regression!G779</f>
        <v>1</v>
      </c>
      <c r="V781">
        <f>Regression!H779</f>
        <v>1</v>
      </c>
      <c r="W781">
        <f>Regression!I779</f>
        <v>0</v>
      </c>
      <c r="X781">
        <f>Regression!B779</f>
        <v>522.63900000000001</v>
      </c>
      <c r="Y781">
        <v>898.84484886190353</v>
      </c>
      <c r="Z781">
        <f t="shared" si="112"/>
        <v>-376.20584886190352</v>
      </c>
      <c r="AA781">
        <v>4.3474825572153188E-3</v>
      </c>
      <c r="AB781">
        <f t="shared" si="113"/>
        <v>-0.66907440608854241</v>
      </c>
      <c r="AC781">
        <f t="shared" si="114"/>
        <v>316332.18769361096</v>
      </c>
      <c r="AD781">
        <f t="shared" si="115"/>
        <v>-0.67034743619531767</v>
      </c>
      <c r="AE781">
        <f t="shared" si="116"/>
        <v>0.50279235687786428</v>
      </c>
      <c r="AF781">
        <f t="shared" si="117"/>
        <v>2.4540369831641277E-4</v>
      </c>
      <c r="AG781">
        <f t="shared" si="118"/>
        <v>-4.4296047758656774E-2</v>
      </c>
      <c r="AH781" t="str">
        <f t="shared" si="119"/>
        <v/>
      </c>
    </row>
    <row r="782" spans="16:34" x14ac:dyDescent="0.2">
      <c r="P782">
        <f t="shared" si="120"/>
        <v>779</v>
      </c>
      <c r="Q782">
        <f>Regression!C780</f>
        <v>19400</v>
      </c>
      <c r="R782">
        <f>Regression!D780</f>
        <v>6</v>
      </c>
      <c r="S782">
        <f>Regression!E780</f>
        <v>1</v>
      </c>
      <c r="T782">
        <f>Regression!F780</f>
        <v>1</v>
      </c>
      <c r="U782">
        <f>Regression!G780</f>
        <v>1</v>
      </c>
      <c r="V782">
        <f>Regression!H780</f>
        <v>0</v>
      </c>
      <c r="W782">
        <f>Regression!I780</f>
        <v>0</v>
      </c>
      <c r="X782">
        <f>Regression!B780</f>
        <v>563.43299999999999</v>
      </c>
      <c r="Y782">
        <v>209.54132982772245</v>
      </c>
      <c r="Z782">
        <f t="shared" si="112"/>
        <v>353.89167017227754</v>
      </c>
      <c r="AA782">
        <v>7.5590167770294816E-3</v>
      </c>
      <c r="AB782">
        <f t="shared" si="113"/>
        <v>0.62938909577430668</v>
      </c>
      <c r="AC782">
        <f t="shared" si="114"/>
        <v>316348.28821779165</v>
      </c>
      <c r="AD782">
        <f t="shared" si="115"/>
        <v>0.63159000825980394</v>
      </c>
      <c r="AE782">
        <f t="shared" si="116"/>
        <v>0.52780032751463835</v>
      </c>
      <c r="AF782">
        <f t="shared" si="117"/>
        <v>3.800181772204887E-4</v>
      </c>
      <c r="AG782">
        <f t="shared" si="118"/>
        <v>5.5120806118949386E-2</v>
      </c>
      <c r="AH782" t="str">
        <f t="shared" si="119"/>
        <v/>
      </c>
    </row>
    <row r="783" spans="16:34" x14ac:dyDescent="0.2">
      <c r="P783">
        <f t="shared" si="120"/>
        <v>780</v>
      </c>
      <c r="Q783">
        <f>Regression!C781</f>
        <v>86400</v>
      </c>
      <c r="R783">
        <f>Regression!D781</f>
        <v>12</v>
      </c>
      <c r="S783">
        <f>Regression!E781</f>
        <v>3</v>
      </c>
      <c r="T783">
        <f>Regression!F781</f>
        <v>2</v>
      </c>
      <c r="U783">
        <f>Regression!G781</f>
        <v>0</v>
      </c>
      <c r="V783">
        <f>Regression!H781</f>
        <v>1</v>
      </c>
      <c r="W783">
        <f>Regression!I781</f>
        <v>1</v>
      </c>
      <c r="X783">
        <f>Regression!B781</f>
        <v>1713.0730000000001</v>
      </c>
      <c r="Y783">
        <v>1679.1166075246392</v>
      </c>
      <c r="Z783">
        <f t="shared" si="112"/>
        <v>33.956392475360872</v>
      </c>
      <c r="AA783">
        <v>5.8838162487926896E-3</v>
      </c>
      <c r="AB783">
        <f t="shared" si="113"/>
        <v>6.0390749365253155E-2</v>
      </c>
      <c r="AC783">
        <f t="shared" si="114"/>
        <v>316474.45708743454</v>
      </c>
      <c r="AD783">
        <f t="shared" si="115"/>
        <v>6.0538776686229909E-2</v>
      </c>
      <c r="AE783">
        <f t="shared" si="116"/>
        <v>0.95173872696652762</v>
      </c>
      <c r="AF783">
        <f t="shared" si="117"/>
        <v>2.7141613613739148E-6</v>
      </c>
      <c r="AG783">
        <f t="shared" si="118"/>
        <v>4.6574115893549279E-3</v>
      </c>
      <c r="AH783" t="str">
        <f t="shared" si="119"/>
        <v/>
      </c>
    </row>
    <row r="784" spans="16:34" x14ac:dyDescent="0.2">
      <c r="P784">
        <f t="shared" si="120"/>
        <v>781</v>
      </c>
      <c r="Q784">
        <f>Regression!C782</f>
        <v>11500</v>
      </c>
      <c r="R784">
        <f>Regression!D782</f>
        <v>6</v>
      </c>
      <c r="S784">
        <f>Regression!E782</f>
        <v>0</v>
      </c>
      <c r="T784">
        <f>Regression!F782</f>
        <v>1</v>
      </c>
      <c r="U784">
        <f>Regression!G782</f>
        <v>0</v>
      </c>
      <c r="V784">
        <f>Regression!H782</f>
        <v>3</v>
      </c>
      <c r="W784">
        <f>Regression!I782</f>
        <v>0</v>
      </c>
      <c r="X784">
        <f>Regression!B782</f>
        <v>156.56700000000001</v>
      </c>
      <c r="Y784">
        <v>-512.58287419746307</v>
      </c>
      <c r="Z784">
        <f t="shared" si="112"/>
        <v>669.14987419746308</v>
      </c>
      <c r="AA784">
        <v>8.1441805648131641E-3</v>
      </c>
      <c r="AB784">
        <f t="shared" si="113"/>
        <v>1.1900693623379441</v>
      </c>
      <c r="AC784">
        <f t="shared" si="114"/>
        <v>316020.08949214686</v>
      </c>
      <c r="AD784">
        <f t="shared" si="115"/>
        <v>1.1952032953898573</v>
      </c>
      <c r="AE784">
        <f t="shared" si="116"/>
        <v>0.23229326199702766</v>
      </c>
      <c r="AF784">
        <f t="shared" si="117"/>
        <v>1.4655642571053361E-3</v>
      </c>
      <c r="AG784">
        <f t="shared" si="118"/>
        <v>0.10830317934349264</v>
      </c>
      <c r="AH784" t="str">
        <f t="shared" si="119"/>
        <v/>
      </c>
    </row>
    <row r="785" spans="16:34" x14ac:dyDescent="0.2">
      <c r="P785">
        <f t="shared" si="120"/>
        <v>782</v>
      </c>
      <c r="Q785">
        <f>Regression!C783</f>
        <v>24000</v>
      </c>
      <c r="R785">
        <f>Regression!D783</f>
        <v>6</v>
      </c>
      <c r="S785">
        <f>Regression!E783</f>
        <v>0</v>
      </c>
      <c r="T785">
        <f>Regression!F783</f>
        <v>1</v>
      </c>
      <c r="U785">
        <f>Regression!G783</f>
        <v>0</v>
      </c>
      <c r="V785">
        <f>Regression!H783</f>
        <v>2</v>
      </c>
      <c r="W785">
        <f>Regression!I783</f>
        <v>0</v>
      </c>
      <c r="X785">
        <f>Regression!B783</f>
        <v>362.221</v>
      </c>
      <c r="Y785">
        <v>-34.51727463248767</v>
      </c>
      <c r="Z785">
        <f t="shared" si="112"/>
        <v>396.73827463248767</v>
      </c>
      <c r="AA785">
        <v>5.4841936856557354E-3</v>
      </c>
      <c r="AB785">
        <f t="shared" si="113"/>
        <v>0.70559090528590995</v>
      </c>
      <c r="AC785">
        <f t="shared" si="114"/>
        <v>316315.92088489817</v>
      </c>
      <c r="AD785">
        <f t="shared" si="115"/>
        <v>0.70735549164196521</v>
      </c>
      <c r="AE785">
        <f t="shared" si="116"/>
        <v>0.47951172549539256</v>
      </c>
      <c r="AF785">
        <f t="shared" si="117"/>
        <v>3.4506853982265221E-4</v>
      </c>
      <c r="AG785">
        <f t="shared" si="118"/>
        <v>5.252768691031473E-2</v>
      </c>
      <c r="AH785" t="str">
        <f t="shared" si="119"/>
        <v/>
      </c>
    </row>
    <row r="786" spans="16:34" x14ac:dyDescent="0.2">
      <c r="P786">
        <f t="shared" si="120"/>
        <v>783</v>
      </c>
      <c r="Q786">
        <f>Regression!C784</f>
        <v>123000</v>
      </c>
      <c r="R786">
        <f>Regression!D784</f>
        <v>24</v>
      </c>
      <c r="S786">
        <f>Regression!E784</f>
        <v>3</v>
      </c>
      <c r="T786">
        <f>Regression!F784</f>
        <v>2</v>
      </c>
      <c r="U786">
        <f>Regression!G784</f>
        <v>1</v>
      </c>
      <c r="V786">
        <f>Regression!H784</f>
        <v>1</v>
      </c>
      <c r="W786">
        <f>Regression!I784</f>
        <v>1</v>
      </c>
      <c r="X786">
        <f>Regression!B784</f>
        <v>5877.7340000000004</v>
      </c>
      <c r="Y786">
        <v>3001.1777041142072</v>
      </c>
      <c r="Z786">
        <f t="shared" si="112"/>
        <v>2876.5562958857931</v>
      </c>
      <c r="AA786">
        <v>8.2961869654316553E-3</v>
      </c>
      <c r="AB786">
        <f t="shared" si="113"/>
        <v>5.1158965259908324</v>
      </c>
      <c r="AC786">
        <f t="shared" si="114"/>
        <v>308056.05348581763</v>
      </c>
      <c r="AD786">
        <f t="shared" si="115"/>
        <v>5.2043561933920151</v>
      </c>
      <c r="AE786">
        <f t="shared" si="116"/>
        <v>2.3655176873794253E-7</v>
      </c>
      <c r="AF786">
        <f t="shared" si="117"/>
        <v>2.7597394480781582E-2</v>
      </c>
      <c r="AG786">
        <f t="shared" si="118"/>
        <v>0.47600913420200774</v>
      </c>
      <c r="AH786" t="str">
        <f t="shared" si="119"/>
        <v>*</v>
      </c>
    </row>
    <row r="787" spans="16:34" x14ac:dyDescent="0.2">
      <c r="P787">
        <f t="shared" si="120"/>
        <v>784</v>
      </c>
      <c r="Q787">
        <f>Regression!C785</f>
        <v>71900</v>
      </c>
      <c r="R787">
        <f>Regression!D785</f>
        <v>18</v>
      </c>
      <c r="S787">
        <f>Regression!E785</f>
        <v>3</v>
      </c>
      <c r="T787">
        <f>Regression!F785</f>
        <v>2</v>
      </c>
      <c r="U787">
        <f>Regression!G785</f>
        <v>0</v>
      </c>
      <c r="V787">
        <f>Regression!H785</f>
        <v>0</v>
      </c>
      <c r="W787">
        <f>Regression!I785</f>
        <v>1</v>
      </c>
      <c r="X787">
        <f>Regression!B785</f>
        <v>1845.7750000000001</v>
      </c>
      <c r="Y787">
        <v>1871.2842550873361</v>
      </c>
      <c r="Z787">
        <f t="shared" si="112"/>
        <v>-25.509255087335987</v>
      </c>
      <c r="AA787">
        <v>5.8502030904574983E-3</v>
      </c>
      <c r="AB787">
        <f t="shared" si="113"/>
        <v>-4.5367688325296536E-2</v>
      </c>
      <c r="AC787">
        <f t="shared" si="114"/>
        <v>316474.96698616864</v>
      </c>
      <c r="AD787">
        <f t="shared" si="115"/>
        <v>-4.5478086251192935E-2</v>
      </c>
      <c r="AE787">
        <f t="shared" si="116"/>
        <v>0.96373539447032663</v>
      </c>
      <c r="AF787">
        <f t="shared" si="117"/>
        <v>1.5228972451937066E-6</v>
      </c>
      <c r="AG787">
        <f t="shared" si="118"/>
        <v>-3.4886848429310736E-3</v>
      </c>
      <c r="AH787" t="str">
        <f t="shared" si="119"/>
        <v/>
      </c>
    </row>
    <row r="788" spans="16:34" x14ac:dyDescent="0.2">
      <c r="P788">
        <f t="shared" si="120"/>
        <v>785</v>
      </c>
      <c r="Q788">
        <f>Regression!C786</f>
        <v>70900</v>
      </c>
      <c r="R788">
        <f>Regression!D786</f>
        <v>24</v>
      </c>
      <c r="S788">
        <f>Regression!E786</f>
        <v>3</v>
      </c>
      <c r="T788">
        <f>Regression!F786</f>
        <v>3</v>
      </c>
      <c r="U788">
        <f>Regression!G786</f>
        <v>0</v>
      </c>
      <c r="V788">
        <f>Regression!H786</f>
        <v>0</v>
      </c>
      <c r="W788">
        <f>Regression!I786</f>
        <v>1</v>
      </c>
      <c r="X788">
        <f>Regression!B786</f>
        <v>1684.72</v>
      </c>
      <c r="Y788">
        <v>2140.5990999191631</v>
      </c>
      <c r="Z788">
        <f t="shared" si="112"/>
        <v>-455.87909991916308</v>
      </c>
      <c r="AA788">
        <v>7.4309076568106281E-3</v>
      </c>
      <c r="AB788">
        <f t="shared" si="113"/>
        <v>-0.81077165320350464</v>
      </c>
      <c r="AC788">
        <f t="shared" si="114"/>
        <v>316264.34428375523</v>
      </c>
      <c r="AD788">
        <f t="shared" si="115"/>
        <v>-0.81366229676015955</v>
      </c>
      <c r="AE788">
        <f t="shared" si="116"/>
        <v>0.41603369335430374</v>
      </c>
      <c r="AF788">
        <f t="shared" si="117"/>
        <v>6.1976563925197892E-4</v>
      </c>
      <c r="AG788">
        <f t="shared" si="118"/>
        <v>-7.0401960089305368E-2</v>
      </c>
      <c r="AH788" t="str">
        <f t="shared" si="119"/>
        <v/>
      </c>
    </row>
    <row r="789" spans="16:34" x14ac:dyDescent="0.2">
      <c r="P789">
        <f t="shared" si="120"/>
        <v>786</v>
      </c>
      <c r="Q789">
        <f>Regression!C787</f>
        <v>20300</v>
      </c>
      <c r="R789">
        <f>Regression!D787</f>
        <v>24</v>
      </c>
      <c r="S789">
        <f>Regression!E787</f>
        <v>1</v>
      </c>
      <c r="T789">
        <f>Regression!F787</f>
        <v>1</v>
      </c>
      <c r="U789">
        <f>Regression!G787</f>
        <v>1</v>
      </c>
      <c r="V789">
        <f>Regression!H787</f>
        <v>2</v>
      </c>
      <c r="W789">
        <f>Regression!I787</f>
        <v>0</v>
      </c>
      <c r="X789">
        <f>Regression!B787</f>
        <v>450.07799999999997</v>
      </c>
      <c r="Y789">
        <v>684.40511618770142</v>
      </c>
      <c r="Z789">
        <f t="shared" si="112"/>
        <v>-234.32711618770145</v>
      </c>
      <c r="AA789">
        <v>9.1989449859348135E-3</v>
      </c>
      <c r="AB789">
        <f t="shared" si="113"/>
        <v>-0.41674598246684458</v>
      </c>
      <c r="AC789">
        <f t="shared" si="114"/>
        <v>316419.70518768101</v>
      </c>
      <c r="AD789">
        <f t="shared" si="115"/>
        <v>-0.41850201833486839</v>
      </c>
      <c r="AE789">
        <f t="shared" si="116"/>
        <v>0.67567069730334917</v>
      </c>
      <c r="AF789">
        <f t="shared" si="117"/>
        <v>2.0343138576819317E-4</v>
      </c>
      <c r="AG789">
        <f t="shared" si="118"/>
        <v>-4.0324903562727957E-2</v>
      </c>
      <c r="AH789" t="str">
        <f t="shared" si="119"/>
        <v/>
      </c>
    </row>
    <row r="790" spans="16:34" x14ac:dyDescent="0.2">
      <c r="P790">
        <f t="shared" si="120"/>
        <v>787</v>
      </c>
      <c r="Q790">
        <f>Regression!C788</f>
        <v>52100</v>
      </c>
      <c r="R790">
        <f>Regression!D788</f>
        <v>12</v>
      </c>
      <c r="S790">
        <f>Regression!E788</f>
        <v>0</v>
      </c>
      <c r="T790">
        <f>Regression!F788</f>
        <v>2</v>
      </c>
      <c r="U790">
        <f>Regression!G788</f>
        <v>1</v>
      </c>
      <c r="V790">
        <f>Regression!H788</f>
        <v>0</v>
      </c>
      <c r="W790">
        <f>Regression!I788</f>
        <v>0</v>
      </c>
      <c r="X790">
        <f>Regression!B788</f>
        <v>1668.443</v>
      </c>
      <c r="Y790">
        <v>1232.853264876921</v>
      </c>
      <c r="Z790">
        <f t="shared" si="112"/>
        <v>435.58973512307898</v>
      </c>
      <c r="AA790">
        <v>6.7261653633302505E-3</v>
      </c>
      <c r="AB790">
        <f t="shared" si="113"/>
        <v>0.77468743297694231</v>
      </c>
      <c r="AC790">
        <f t="shared" si="114"/>
        <v>316282.86938767898</v>
      </c>
      <c r="AD790">
        <f t="shared" si="115"/>
        <v>0.77715081031716859</v>
      </c>
      <c r="AE790">
        <f t="shared" si="116"/>
        <v>0.43725507976728561</v>
      </c>
      <c r="AF790">
        <f t="shared" si="117"/>
        <v>5.1143751897575137E-4</v>
      </c>
      <c r="AG790">
        <f t="shared" si="118"/>
        <v>6.3952065645382319E-2</v>
      </c>
      <c r="AH790" t="str">
        <f t="shared" si="119"/>
        <v/>
      </c>
    </row>
    <row r="791" spans="16:34" x14ac:dyDescent="0.2">
      <c r="P791">
        <f t="shared" si="120"/>
        <v>788</v>
      </c>
      <c r="Q791">
        <f>Regression!C789</f>
        <v>16900</v>
      </c>
      <c r="R791">
        <f>Regression!D789</f>
        <v>6</v>
      </c>
      <c r="S791">
        <f>Regression!E789</f>
        <v>0</v>
      </c>
      <c r="T791">
        <f>Regression!F789</f>
        <v>1</v>
      </c>
      <c r="U791">
        <f>Regression!G789</f>
        <v>0</v>
      </c>
      <c r="V791">
        <f>Regression!H789</f>
        <v>2</v>
      </c>
      <c r="W791">
        <f>Regression!I789</f>
        <v>0</v>
      </c>
      <c r="X791">
        <f>Regression!B789</f>
        <v>281.31400000000002</v>
      </c>
      <c r="Y791">
        <v>-186.52560741665081</v>
      </c>
      <c r="Z791">
        <f t="shared" si="112"/>
        <v>467.83960741665084</v>
      </c>
      <c r="AA791">
        <v>5.5330006001444339E-3</v>
      </c>
      <c r="AB791">
        <f t="shared" si="113"/>
        <v>0.83204317110948145</v>
      </c>
      <c r="AC791">
        <f t="shared" si="114"/>
        <v>316253.53700207971</v>
      </c>
      <c r="AD791">
        <f t="shared" si="115"/>
        <v>0.83422673302990102</v>
      </c>
      <c r="AE791">
        <f t="shared" si="116"/>
        <v>0.4043540675327314</v>
      </c>
      <c r="AF791">
        <f t="shared" si="117"/>
        <v>4.8415196565795285E-4</v>
      </c>
      <c r="AG791">
        <f t="shared" si="118"/>
        <v>6.222562587318009E-2</v>
      </c>
      <c r="AH791" t="str">
        <f t="shared" si="119"/>
        <v/>
      </c>
    </row>
    <row r="792" spans="16:34" x14ac:dyDescent="0.2">
      <c r="P792">
        <f t="shared" si="120"/>
        <v>789</v>
      </c>
      <c r="Q792">
        <f>Regression!C790</f>
        <v>96800</v>
      </c>
      <c r="R792">
        <f>Regression!D790</f>
        <v>24</v>
      </c>
      <c r="S792">
        <f>Regression!E790</f>
        <v>0</v>
      </c>
      <c r="T792">
        <f>Regression!F790</f>
        <v>2</v>
      </c>
      <c r="U792">
        <f>Regression!G790</f>
        <v>0</v>
      </c>
      <c r="V792">
        <f>Regression!H790</f>
        <v>3</v>
      </c>
      <c r="W792">
        <f>Regression!I790</f>
        <v>1</v>
      </c>
      <c r="X792">
        <f>Regression!B790</f>
        <v>3081.5630000000001</v>
      </c>
      <c r="Y792">
        <v>2162.6881703134145</v>
      </c>
      <c r="Z792">
        <f t="shared" si="112"/>
        <v>918.8748296865856</v>
      </c>
      <c r="AA792">
        <v>1.3173670238776783E-2</v>
      </c>
      <c r="AB792">
        <f t="shared" si="113"/>
        <v>1.6342000870059308</v>
      </c>
      <c r="AC792">
        <f t="shared" si="114"/>
        <v>315612.25475121645</v>
      </c>
      <c r="AD792">
        <f t="shared" si="115"/>
        <v>1.6464898662596985</v>
      </c>
      <c r="AE792">
        <f t="shared" si="116"/>
        <v>9.9979681693962083E-2</v>
      </c>
      <c r="AF792">
        <f t="shared" si="117"/>
        <v>4.5159154548633342E-3</v>
      </c>
      <c r="AG792">
        <f t="shared" si="118"/>
        <v>0.19023573112941239</v>
      </c>
      <c r="AH792" t="str">
        <f t="shared" si="119"/>
        <v/>
      </c>
    </row>
    <row r="793" spans="16:34" x14ac:dyDescent="0.2">
      <c r="P793">
        <f t="shared" si="120"/>
        <v>790</v>
      </c>
      <c r="Q793">
        <f>Regression!C791</f>
        <v>55000</v>
      </c>
      <c r="R793">
        <f>Regression!D791</f>
        <v>12</v>
      </c>
      <c r="S793">
        <f>Regression!E791</f>
        <v>0</v>
      </c>
      <c r="T793">
        <f>Regression!F791</f>
        <v>1</v>
      </c>
      <c r="U793">
        <f>Regression!G791</f>
        <v>1</v>
      </c>
      <c r="V793">
        <f>Regression!H791</f>
        <v>0</v>
      </c>
      <c r="W793">
        <f>Regression!I791</f>
        <v>1</v>
      </c>
      <c r="X793">
        <f>Regression!B791</f>
        <v>1161.8689999999999</v>
      </c>
      <c r="Y793">
        <v>1270.3604207185679</v>
      </c>
      <c r="Z793">
        <f t="shared" si="112"/>
        <v>-108.49142071856795</v>
      </c>
      <c r="AA793">
        <v>9.5366878564875097E-3</v>
      </c>
      <c r="AB793">
        <f t="shared" si="113"/>
        <v>-0.19294977231899368</v>
      </c>
      <c r="AC793">
        <f t="shared" si="114"/>
        <v>316463.63583748916</v>
      </c>
      <c r="AD793">
        <f t="shared" si="115"/>
        <v>-0.19378238334284623</v>
      </c>
      <c r="AE793">
        <f t="shared" si="116"/>
        <v>0.84638595339378409</v>
      </c>
      <c r="AF793">
        <f t="shared" si="117"/>
        <v>4.5239660289857714E-5</v>
      </c>
      <c r="AG793">
        <f t="shared" si="118"/>
        <v>-1.9014892756142713E-2</v>
      </c>
      <c r="AH793" t="str">
        <f t="shared" si="119"/>
        <v/>
      </c>
    </row>
    <row r="794" spans="16:34" x14ac:dyDescent="0.2">
      <c r="P794">
        <f t="shared" si="120"/>
        <v>791</v>
      </c>
      <c r="Q794">
        <f>Regression!C792</f>
        <v>20900</v>
      </c>
      <c r="R794">
        <f>Regression!D792</f>
        <v>6</v>
      </c>
      <c r="S794">
        <f>Regression!E792</f>
        <v>0</v>
      </c>
      <c r="T794">
        <f>Regression!F792</f>
        <v>1</v>
      </c>
      <c r="U794">
        <f>Regression!G792</f>
        <v>1</v>
      </c>
      <c r="V794">
        <f>Regression!H792</f>
        <v>0</v>
      </c>
      <c r="W794">
        <f>Regression!I792</f>
        <v>0</v>
      </c>
      <c r="X794">
        <f>Regression!B792</f>
        <v>295.74900000000002</v>
      </c>
      <c r="Y794">
        <v>274.14851643241064</v>
      </c>
      <c r="Z794">
        <f t="shared" si="112"/>
        <v>21.600483567589379</v>
      </c>
      <c r="AA794">
        <v>7.8925875511832583E-3</v>
      </c>
      <c r="AB794">
        <f t="shared" si="113"/>
        <v>3.8416018139886231E-2</v>
      </c>
      <c r="AC794">
        <f t="shared" si="114"/>
        <v>316475.15291819349</v>
      </c>
      <c r="AD794">
        <f t="shared" si="115"/>
        <v>3.8549106590688345E-2</v>
      </c>
      <c r="AE794">
        <f t="shared" si="116"/>
        <v>0.96925763537850285</v>
      </c>
      <c r="AF794">
        <f t="shared" si="117"/>
        <v>1.4792334801576448E-6</v>
      </c>
      <c r="AG794">
        <f t="shared" si="118"/>
        <v>3.4383071803354088E-3</v>
      </c>
      <c r="AH794" t="str">
        <f t="shared" si="119"/>
        <v/>
      </c>
    </row>
    <row r="795" spans="16:34" x14ac:dyDescent="0.2">
      <c r="P795">
        <f t="shared" si="120"/>
        <v>792</v>
      </c>
      <c r="Q795">
        <f>Regression!C793</f>
        <v>102400</v>
      </c>
      <c r="R795">
        <f>Regression!D793</f>
        <v>12</v>
      </c>
      <c r="S795">
        <f>Regression!E793</f>
        <v>0</v>
      </c>
      <c r="T795">
        <f>Regression!F793</f>
        <v>2</v>
      </c>
      <c r="U795">
        <f>Regression!G793</f>
        <v>1</v>
      </c>
      <c r="V795">
        <f>Regression!H793</f>
        <v>1</v>
      </c>
      <c r="W795">
        <f>Regression!I793</f>
        <v>1</v>
      </c>
      <c r="X795">
        <f>Regression!B793</f>
        <v>2465.7530000000002</v>
      </c>
      <c r="Y795">
        <v>2073.2938829712371</v>
      </c>
      <c r="Z795">
        <f t="shared" si="112"/>
        <v>392.4591170287631</v>
      </c>
      <c r="AA795">
        <v>8.4104839203130895E-3</v>
      </c>
      <c r="AB795">
        <f t="shared" si="113"/>
        <v>0.69798051102720116</v>
      </c>
      <c r="AC795">
        <f t="shared" si="114"/>
        <v>316318.88624712295</v>
      </c>
      <c r="AD795">
        <f t="shared" si="115"/>
        <v>0.70075450400647421</v>
      </c>
      <c r="AE795">
        <f t="shared" si="116"/>
        <v>0.48362056404306308</v>
      </c>
      <c r="AF795">
        <f t="shared" si="117"/>
        <v>5.2089925699337224E-4</v>
      </c>
      <c r="AG795">
        <f t="shared" si="118"/>
        <v>6.4537245737892102E-2</v>
      </c>
      <c r="AH795" t="str">
        <f t="shared" si="119"/>
        <v/>
      </c>
    </row>
    <row r="796" spans="16:34" x14ac:dyDescent="0.2">
      <c r="P796">
        <f t="shared" si="120"/>
        <v>793</v>
      </c>
      <c r="Q796">
        <f>Regression!C794</f>
        <v>53800</v>
      </c>
      <c r="R796">
        <f>Regression!D794</f>
        <v>12</v>
      </c>
      <c r="S796">
        <f>Regression!E794</f>
        <v>3</v>
      </c>
      <c r="T796">
        <f>Regression!F794</f>
        <v>2</v>
      </c>
      <c r="U796">
        <f>Regression!G794</f>
        <v>1</v>
      </c>
      <c r="V796">
        <f>Regression!H794</f>
        <v>0</v>
      </c>
      <c r="W796">
        <f>Regression!I794</f>
        <v>0</v>
      </c>
      <c r="X796">
        <f>Regression!B794</f>
        <v>1803.115</v>
      </c>
      <c r="Y796">
        <v>1171.7713759448018</v>
      </c>
      <c r="Z796">
        <f t="shared" si="112"/>
        <v>631.34362405519823</v>
      </c>
      <c r="AA796">
        <v>6.8144491689473962E-3</v>
      </c>
      <c r="AB796">
        <f t="shared" si="113"/>
        <v>1.1228317198693496</v>
      </c>
      <c r="AC796">
        <f t="shared" si="114"/>
        <v>316070.65310067736</v>
      </c>
      <c r="AD796">
        <f t="shared" si="115"/>
        <v>1.1268302978195168</v>
      </c>
      <c r="AE796">
        <f t="shared" si="116"/>
        <v>0.26008673750562994</v>
      </c>
      <c r="AF796">
        <f t="shared" si="117"/>
        <v>1.0887027747810011E-3</v>
      </c>
      <c r="AG796">
        <f t="shared" si="118"/>
        <v>9.3338044415034932E-2</v>
      </c>
      <c r="AH796" t="str">
        <f t="shared" si="119"/>
        <v/>
      </c>
    </row>
    <row r="797" spans="16:34" x14ac:dyDescent="0.2">
      <c r="P797">
        <f t="shared" si="120"/>
        <v>794</v>
      </c>
      <c r="Q797">
        <f>Regression!C795</f>
        <v>98400</v>
      </c>
      <c r="R797">
        <f>Regression!D795</f>
        <v>12</v>
      </c>
      <c r="S797">
        <f>Regression!E795</f>
        <v>3</v>
      </c>
      <c r="T797">
        <f>Regression!F795</f>
        <v>2</v>
      </c>
      <c r="U797">
        <f>Regression!G795</f>
        <v>1</v>
      </c>
      <c r="V797">
        <f>Regression!H795</f>
        <v>0</v>
      </c>
      <c r="W797">
        <f>Regression!I795</f>
        <v>1</v>
      </c>
      <c r="X797">
        <f>Regression!B795</f>
        <v>1413.7339999999999</v>
      </c>
      <c r="Y797">
        <v>2100.622430692576</v>
      </c>
      <c r="Z797">
        <f t="shared" si="112"/>
        <v>-686.88843069257609</v>
      </c>
      <c r="AA797">
        <v>6.0424007769955389E-3</v>
      </c>
      <c r="AB797">
        <f t="shared" si="113"/>
        <v>-1.2216170221835847</v>
      </c>
      <c r="AC797">
        <f t="shared" si="114"/>
        <v>315996.63258100691</v>
      </c>
      <c r="AD797">
        <f t="shared" si="115"/>
        <v>-1.2256346913513718</v>
      </c>
      <c r="AE797">
        <f t="shared" si="116"/>
        <v>0.22062707172052939</v>
      </c>
      <c r="AF797">
        <f t="shared" si="117"/>
        <v>1.1409167993437406E-3</v>
      </c>
      <c r="AG797">
        <f t="shared" si="118"/>
        <v>-9.5561262692672302E-2</v>
      </c>
      <c r="AH797" t="str">
        <f t="shared" si="119"/>
        <v/>
      </c>
    </row>
    <row r="798" spans="16:34" x14ac:dyDescent="0.2">
      <c r="P798">
        <f t="shared" si="120"/>
        <v>795</v>
      </c>
      <c r="Q798">
        <f>Regression!C796</f>
        <v>40700</v>
      </c>
      <c r="R798">
        <f>Regression!D796</f>
        <v>18</v>
      </c>
      <c r="S798">
        <f>Regression!E796</f>
        <v>1</v>
      </c>
      <c r="T798">
        <f>Regression!F796</f>
        <v>2</v>
      </c>
      <c r="U798">
        <f>Regression!G796</f>
        <v>0</v>
      </c>
      <c r="V798">
        <f>Regression!H796</f>
        <v>3</v>
      </c>
      <c r="W798">
        <f>Regression!I796</f>
        <v>0</v>
      </c>
      <c r="X798">
        <f>Regression!B796</f>
        <v>231.59399999999999</v>
      </c>
      <c r="Y798">
        <v>662.97178053871721</v>
      </c>
      <c r="Z798">
        <f t="shared" si="112"/>
        <v>-431.37778053871722</v>
      </c>
      <c r="AA798">
        <v>8.0403409876289786E-3</v>
      </c>
      <c r="AB798">
        <f t="shared" si="113"/>
        <v>-0.7671965579133857</v>
      </c>
      <c r="AC798">
        <f t="shared" si="114"/>
        <v>316286.3286744557</v>
      </c>
      <c r="AD798">
        <f t="shared" si="115"/>
        <v>-0.77014155276020113</v>
      </c>
      <c r="AE798">
        <f t="shared" si="116"/>
        <v>0.44139928921784588</v>
      </c>
      <c r="AF798">
        <f t="shared" si="117"/>
        <v>6.0118723475742573E-4</v>
      </c>
      <c r="AG798">
        <f t="shared" si="118"/>
        <v>-6.93363194766069E-2</v>
      </c>
      <c r="AH798" t="str">
        <f t="shared" si="119"/>
        <v/>
      </c>
    </row>
    <row r="799" spans="16:34" x14ac:dyDescent="0.2">
      <c r="P799">
        <f t="shared" si="120"/>
        <v>796</v>
      </c>
      <c r="Q799">
        <f>Regression!C797</f>
        <v>83700</v>
      </c>
      <c r="R799">
        <f>Regression!D797</f>
        <v>18</v>
      </c>
      <c r="S799">
        <f>Regression!E797</f>
        <v>3</v>
      </c>
      <c r="T799">
        <f>Regression!F797</f>
        <v>3</v>
      </c>
      <c r="U799">
        <f>Regression!G797</f>
        <v>0</v>
      </c>
      <c r="V799">
        <f>Regression!H797</f>
        <v>0</v>
      </c>
      <c r="W799">
        <f>Regression!I797</f>
        <v>1</v>
      </c>
      <c r="X799">
        <f>Regression!B797</f>
        <v>1581.61</v>
      </c>
      <c r="Y799">
        <v>2122.4803863531156</v>
      </c>
      <c r="Z799">
        <f t="shared" si="112"/>
        <v>-540.87038635311569</v>
      </c>
      <c r="AA799">
        <v>6.0022579512464327E-3</v>
      </c>
      <c r="AB799">
        <f t="shared" si="113"/>
        <v>-0.96192691744388603</v>
      </c>
      <c r="AC799">
        <f t="shared" si="114"/>
        <v>316178.64737798471</v>
      </c>
      <c r="AD799">
        <f t="shared" si="115"/>
        <v>-0.96479320512014122</v>
      </c>
      <c r="AE799">
        <f t="shared" si="116"/>
        <v>0.33488353248359748</v>
      </c>
      <c r="AF799">
        <f t="shared" si="117"/>
        <v>7.0264834598205664E-4</v>
      </c>
      <c r="AG799">
        <f t="shared" si="118"/>
        <v>-7.4971960036218921E-2</v>
      </c>
      <c r="AH799" t="str">
        <f t="shared" si="119"/>
        <v/>
      </c>
    </row>
    <row r="800" spans="16:34" x14ac:dyDescent="0.2">
      <c r="P800">
        <f t="shared" si="120"/>
        <v>797</v>
      </c>
      <c r="Q800">
        <f>Regression!C798</f>
        <v>134500</v>
      </c>
      <c r="R800">
        <f>Regression!D798</f>
        <v>24</v>
      </c>
      <c r="S800">
        <f>Regression!E798</f>
        <v>3</v>
      </c>
      <c r="T800">
        <f>Regression!F798</f>
        <v>3</v>
      </c>
      <c r="U800">
        <f>Regression!G798</f>
        <v>1</v>
      </c>
      <c r="V800">
        <f>Regression!H798</f>
        <v>0</v>
      </c>
      <c r="W800">
        <f>Regression!I798</f>
        <v>1</v>
      </c>
      <c r="X800">
        <f>Regression!B798</f>
        <v>4557.7539999999999</v>
      </c>
      <c r="Y800">
        <v>3456.3962434467526</v>
      </c>
      <c r="Z800">
        <f t="shared" si="112"/>
        <v>1101.3577565532473</v>
      </c>
      <c r="AA800">
        <v>1.050895205297649E-2</v>
      </c>
      <c r="AB800">
        <f t="shared" si="113"/>
        <v>1.9587422393514378</v>
      </c>
      <c r="AC800">
        <f t="shared" si="114"/>
        <v>315238.62290773186</v>
      </c>
      <c r="AD800">
        <f t="shared" si="115"/>
        <v>1.9719811952452539</v>
      </c>
      <c r="AE800">
        <f t="shared" si="116"/>
        <v>4.8889226823111309E-2</v>
      </c>
      <c r="AF800">
        <f t="shared" si="117"/>
        <v>5.1475463078052251E-3</v>
      </c>
      <c r="AG800">
        <f t="shared" si="118"/>
        <v>0.20322472276627376</v>
      </c>
      <c r="AH800" t="str">
        <f t="shared" si="119"/>
        <v>*</v>
      </c>
    </row>
    <row r="801" spans="16:34" x14ac:dyDescent="0.2">
      <c r="P801">
        <f t="shared" si="120"/>
        <v>798</v>
      </c>
      <c r="Q801">
        <f>Regression!C799</f>
        <v>74400</v>
      </c>
      <c r="R801">
        <f>Regression!D799</f>
        <v>12</v>
      </c>
      <c r="S801">
        <f>Regression!E799</f>
        <v>3</v>
      </c>
      <c r="T801">
        <f>Regression!F799</f>
        <v>2</v>
      </c>
      <c r="U801">
        <f>Regression!G799</f>
        <v>1</v>
      </c>
      <c r="V801">
        <f>Regression!H799</f>
        <v>0</v>
      </c>
      <c r="W801">
        <f>Regression!I799</f>
        <v>0</v>
      </c>
      <c r="X801">
        <f>Regression!B799</f>
        <v>1152.1030000000001</v>
      </c>
      <c r="Y801">
        <v>1612.8096372622324</v>
      </c>
      <c r="Z801">
        <f t="shared" si="112"/>
        <v>-460.70663726223233</v>
      </c>
      <c r="AA801">
        <v>8.4003594695827542E-3</v>
      </c>
      <c r="AB801">
        <f t="shared" si="113"/>
        <v>-0.81935732961033259</v>
      </c>
      <c r="AC801">
        <f t="shared" si="114"/>
        <v>316259.63485678699</v>
      </c>
      <c r="AD801">
        <f t="shared" si="115"/>
        <v>-0.82268656703577892</v>
      </c>
      <c r="AE801">
        <f t="shared" si="116"/>
        <v>0.41088396457653931</v>
      </c>
      <c r="AF801">
        <f t="shared" si="117"/>
        <v>7.1693841057199402E-4</v>
      </c>
      <c r="AG801">
        <f t="shared" si="118"/>
        <v>-7.5720794340437367E-2</v>
      </c>
      <c r="AH801" t="str">
        <f t="shared" si="119"/>
        <v/>
      </c>
    </row>
    <row r="802" spans="16:34" x14ac:dyDescent="0.2">
      <c r="P802">
        <f t="shared" si="120"/>
        <v>799</v>
      </c>
      <c r="Q802">
        <f>Regression!C800</f>
        <v>111800</v>
      </c>
      <c r="R802">
        <f>Regression!D800</f>
        <v>18</v>
      </c>
      <c r="S802">
        <f>Regression!E800</f>
        <v>3</v>
      </c>
      <c r="T802">
        <f>Regression!F800</f>
        <v>2</v>
      </c>
      <c r="U802">
        <f>Regression!G800</f>
        <v>1</v>
      </c>
      <c r="V802">
        <f>Regression!H800</f>
        <v>3</v>
      </c>
      <c r="W802">
        <f>Regression!I800</f>
        <v>1</v>
      </c>
      <c r="X802">
        <f>Regression!B800</f>
        <v>2065.4650000000001</v>
      </c>
      <c r="Y802">
        <v>2048.3374157540065</v>
      </c>
      <c r="Z802">
        <f t="shared" si="112"/>
        <v>17.127584245993603</v>
      </c>
      <c r="AA802">
        <v>1.0119435456272266E-2</v>
      </c>
      <c r="AB802">
        <f t="shared" si="113"/>
        <v>3.046105819935354E-2</v>
      </c>
      <c r="AC802">
        <f t="shared" si="114"/>
        <v>316475.32843751635</v>
      </c>
      <c r="AD802">
        <f t="shared" si="115"/>
        <v>3.0600941179100307E-2</v>
      </c>
      <c r="AE802">
        <f t="shared" si="116"/>
        <v>0.97559394688248391</v>
      </c>
      <c r="AF802">
        <f t="shared" si="117"/>
        <v>1.1978175608637942E-6</v>
      </c>
      <c r="AG802">
        <f t="shared" si="118"/>
        <v>3.0940086802553903E-3</v>
      </c>
      <c r="AH802" t="str">
        <f t="shared" si="119"/>
        <v/>
      </c>
    </row>
    <row r="803" spans="16:34" x14ac:dyDescent="0.2">
      <c r="P803">
        <f t="shared" si="120"/>
        <v>800</v>
      </c>
      <c r="Q803">
        <f>Regression!C801</f>
        <v>39600</v>
      </c>
      <c r="R803">
        <f>Regression!D801</f>
        <v>12</v>
      </c>
      <c r="S803">
        <f>Regression!E801</f>
        <v>2</v>
      </c>
      <c r="T803">
        <f>Regression!F801</f>
        <v>3</v>
      </c>
      <c r="U803">
        <f>Regression!G801</f>
        <v>0</v>
      </c>
      <c r="V803">
        <f>Regression!H801</f>
        <v>0</v>
      </c>
      <c r="W803">
        <f>Regression!I801</f>
        <v>0</v>
      </c>
      <c r="X803">
        <f>Regression!B801</f>
        <v>609.62400000000002</v>
      </c>
      <c r="Y803">
        <v>944.66498880997392</v>
      </c>
      <c r="Z803">
        <f t="shared" si="112"/>
        <v>-335.0409888099739</v>
      </c>
      <c r="AA803">
        <v>6.7827099274099557E-3</v>
      </c>
      <c r="AB803">
        <f t="shared" si="113"/>
        <v>-0.59586354460331081</v>
      </c>
      <c r="AC803">
        <f t="shared" si="114"/>
        <v>316361.58203340293</v>
      </c>
      <c r="AD803">
        <f t="shared" si="115"/>
        <v>-0.59770093719098771</v>
      </c>
      <c r="AE803">
        <f t="shared" si="116"/>
        <v>0.55017591478638794</v>
      </c>
      <c r="AF803">
        <f t="shared" si="117"/>
        <v>3.0515349354159102E-4</v>
      </c>
      <c r="AG803">
        <f t="shared" si="118"/>
        <v>-4.9392774635656132E-2</v>
      </c>
      <c r="AH803" t="str">
        <f t="shared" si="119"/>
        <v/>
      </c>
    </row>
    <row r="804" spans="16:34" x14ac:dyDescent="0.2">
      <c r="P804">
        <f t="shared" si="120"/>
        <v>801</v>
      </c>
      <c r="Q804">
        <f>Regression!C802</f>
        <v>64200</v>
      </c>
      <c r="R804">
        <f>Regression!D802</f>
        <v>18</v>
      </c>
      <c r="S804">
        <f>Regression!E802</f>
        <v>3</v>
      </c>
      <c r="T804">
        <f>Regression!F802</f>
        <v>2</v>
      </c>
      <c r="U804">
        <f>Regression!G802</f>
        <v>1</v>
      </c>
      <c r="V804">
        <f>Regression!H802</f>
        <v>0</v>
      </c>
      <c r="W804">
        <f>Regression!I802</f>
        <v>0</v>
      </c>
      <c r="X804">
        <f>Regression!B802</f>
        <v>1641.8589999999999</v>
      </c>
      <c r="Y804">
        <v>1686.5933741013537</v>
      </c>
      <c r="Z804">
        <f t="shared" si="112"/>
        <v>-44.734374101353751</v>
      </c>
      <c r="AA804">
        <v>6.7181559963005394E-3</v>
      </c>
      <c r="AB804">
        <f t="shared" si="113"/>
        <v>-7.9559169199925908E-2</v>
      </c>
      <c r="AC804">
        <f t="shared" si="114"/>
        <v>316473.59448572772</v>
      </c>
      <c r="AD804">
        <f t="shared" si="115"/>
        <v>-7.9787779142989984E-2</v>
      </c>
      <c r="AE804">
        <f t="shared" si="116"/>
        <v>0.9364221366601817</v>
      </c>
      <c r="AF804">
        <f t="shared" si="117"/>
        <v>5.3876029412841714E-6</v>
      </c>
      <c r="AG804">
        <f t="shared" si="118"/>
        <v>-6.5618329539799455E-3</v>
      </c>
      <c r="AH804" t="str">
        <f t="shared" si="119"/>
        <v/>
      </c>
    </row>
    <row r="805" spans="16:34" x14ac:dyDescent="0.2">
      <c r="P805">
        <f t="shared" si="120"/>
        <v>802</v>
      </c>
      <c r="Q805">
        <f>Regression!C803</f>
        <v>40000</v>
      </c>
      <c r="R805">
        <f>Regression!D803</f>
        <v>6</v>
      </c>
      <c r="S805">
        <f>Regression!E803</f>
        <v>0</v>
      </c>
      <c r="T805">
        <f>Regression!F803</f>
        <v>1</v>
      </c>
      <c r="U805">
        <f>Regression!G803</f>
        <v>0</v>
      </c>
      <c r="V805">
        <f>Regression!H803</f>
        <v>0</v>
      </c>
      <c r="W805">
        <f>Regression!I803</f>
        <v>1</v>
      </c>
      <c r="X805">
        <f>Regression!B803</f>
        <v>613.32600000000002</v>
      </c>
      <c r="Y805">
        <v>702.90911484648564</v>
      </c>
      <c r="Z805">
        <f t="shared" si="112"/>
        <v>-89.583114846485614</v>
      </c>
      <c r="AA805">
        <v>1.1592249127628367E-2</v>
      </c>
      <c r="AB805">
        <f t="shared" si="113"/>
        <v>-0.15932173713619169</v>
      </c>
      <c r="AC805">
        <f t="shared" si="114"/>
        <v>316467.43449016707</v>
      </c>
      <c r="AD805">
        <f t="shared" si="115"/>
        <v>-0.16017457289425754</v>
      </c>
      <c r="AE805">
        <f t="shared" si="116"/>
        <v>0.87277616760432197</v>
      </c>
      <c r="AF805">
        <f t="shared" si="117"/>
        <v>3.7649178137030082E-5</v>
      </c>
      <c r="AG805">
        <f t="shared" si="118"/>
        <v>-1.7346399983745077E-2</v>
      </c>
      <c r="AH805" t="str">
        <f t="shared" si="119"/>
        <v/>
      </c>
    </row>
    <row r="806" spans="16:34" x14ac:dyDescent="0.2">
      <c r="P806">
        <f t="shared" si="120"/>
        <v>803</v>
      </c>
      <c r="Q806">
        <f>Regression!C804</f>
        <v>64400</v>
      </c>
      <c r="R806">
        <f>Regression!D804</f>
        <v>24</v>
      </c>
      <c r="S806">
        <f>Regression!E804</f>
        <v>2</v>
      </c>
      <c r="T806">
        <f>Regression!F804</f>
        <v>2</v>
      </c>
      <c r="U806">
        <f>Regression!G804</f>
        <v>0</v>
      </c>
      <c r="V806">
        <f>Regression!H804</f>
        <v>3</v>
      </c>
      <c r="W806">
        <f>Regression!I804</f>
        <v>0</v>
      </c>
      <c r="X806">
        <f>Regression!B804</f>
        <v>1913.32</v>
      </c>
      <c r="Y806">
        <v>1430.0490322603864</v>
      </c>
      <c r="Z806">
        <f t="shared" si="112"/>
        <v>483.27096773961352</v>
      </c>
      <c r="AA806">
        <v>1.1836529829098847E-2</v>
      </c>
      <c r="AB806">
        <f t="shared" si="113"/>
        <v>0.85948752976168974</v>
      </c>
      <c r="AC806">
        <f t="shared" si="114"/>
        <v>316237.13265572308</v>
      </c>
      <c r="AD806">
        <f t="shared" si="115"/>
        <v>0.86450971200947513</v>
      </c>
      <c r="AE806">
        <f t="shared" si="116"/>
        <v>0.38751694248688962</v>
      </c>
      <c r="AF806">
        <f t="shared" si="117"/>
        <v>1.1193244219996543E-3</v>
      </c>
      <c r="AG806">
        <f t="shared" si="118"/>
        <v>9.4616673988213273E-2</v>
      </c>
      <c r="AH806" t="str">
        <f t="shared" si="119"/>
        <v/>
      </c>
    </row>
    <row r="807" spans="16:34" x14ac:dyDescent="0.2">
      <c r="P807">
        <f t="shared" si="120"/>
        <v>804</v>
      </c>
      <c r="Q807">
        <f>Regression!C805</f>
        <v>79900</v>
      </c>
      <c r="R807">
        <f>Regression!D805</f>
        <v>12</v>
      </c>
      <c r="S807">
        <f>Regression!E805</f>
        <v>2</v>
      </c>
      <c r="T807">
        <f>Regression!F805</f>
        <v>2</v>
      </c>
      <c r="U807">
        <f>Regression!G805</f>
        <v>0</v>
      </c>
      <c r="V807">
        <f>Regression!H805</f>
        <v>1</v>
      </c>
      <c r="W807">
        <f>Regression!I805</f>
        <v>1</v>
      </c>
      <c r="X807">
        <f>Regression!B805</f>
        <v>1041.4090000000001</v>
      </c>
      <c r="Y807">
        <v>1572.4467994429467</v>
      </c>
      <c r="Z807">
        <f t="shared" si="112"/>
        <v>-531.03779944294661</v>
      </c>
      <c r="AA807">
        <v>3.9475558180542391E-3</v>
      </c>
      <c r="AB807">
        <f t="shared" si="113"/>
        <v>-0.94443986277119207</v>
      </c>
      <c r="AC807">
        <f t="shared" si="114"/>
        <v>316189.93750056037</v>
      </c>
      <c r="AD807">
        <f t="shared" si="115"/>
        <v>-0.94625962558962529</v>
      </c>
      <c r="AE807">
        <f t="shared" si="116"/>
        <v>0.34424661175118731</v>
      </c>
      <c r="AF807">
        <f t="shared" si="117"/>
        <v>4.4363162753223456E-4</v>
      </c>
      <c r="AG807">
        <f t="shared" si="118"/>
        <v>-5.9570788324110453E-2</v>
      </c>
      <c r="AH807" t="str">
        <f t="shared" si="119"/>
        <v/>
      </c>
    </row>
    <row r="808" spans="16:34" x14ac:dyDescent="0.2">
      <c r="P808">
        <f t="shared" si="120"/>
        <v>805</v>
      </c>
      <c r="Q808">
        <f>Regression!C806</f>
        <v>77300</v>
      </c>
      <c r="R808">
        <f>Regression!D806</f>
        <v>18</v>
      </c>
      <c r="S808">
        <f>Regression!E806</f>
        <v>3</v>
      </c>
      <c r="T808">
        <f>Regression!F806</f>
        <v>3</v>
      </c>
      <c r="U808">
        <f>Regression!G806</f>
        <v>1</v>
      </c>
      <c r="V808">
        <f>Regression!H806</f>
        <v>0</v>
      </c>
      <c r="W808">
        <f>Regression!I806</f>
        <v>1</v>
      </c>
      <c r="X808">
        <f>Regression!B806</f>
        <v>1853.2809999999999</v>
      </c>
      <c r="Y808">
        <v>1939.603826374871</v>
      </c>
      <c r="Z808">
        <f t="shared" si="112"/>
        <v>-86.322826374871056</v>
      </c>
      <c r="AA808">
        <v>5.8264867568102435E-3</v>
      </c>
      <c r="AB808">
        <f t="shared" si="113"/>
        <v>-0.15352338078574704</v>
      </c>
      <c r="AC808">
        <f t="shared" si="114"/>
        <v>316468.0641100076</v>
      </c>
      <c r="AD808">
        <f t="shared" si="115"/>
        <v>-0.15389680798127414</v>
      </c>
      <c r="AE808">
        <f t="shared" si="116"/>
        <v>0.87772240249792843</v>
      </c>
      <c r="AF808">
        <f t="shared" si="117"/>
        <v>1.736766569133293E-5</v>
      </c>
      <c r="AG808">
        <f t="shared" si="118"/>
        <v>-1.1781535594589701E-2</v>
      </c>
      <c r="AH808" t="str">
        <f t="shared" si="119"/>
        <v/>
      </c>
    </row>
    <row r="809" spans="16:34" x14ac:dyDescent="0.2">
      <c r="P809">
        <f t="shared" si="120"/>
        <v>806</v>
      </c>
      <c r="Q809">
        <f>Regression!C807</f>
        <v>98500</v>
      </c>
      <c r="R809">
        <f>Regression!D807</f>
        <v>18</v>
      </c>
      <c r="S809">
        <f>Regression!E807</f>
        <v>3</v>
      </c>
      <c r="T809">
        <f>Regression!F807</f>
        <v>2</v>
      </c>
      <c r="U809">
        <f>Regression!G807</f>
        <v>1</v>
      </c>
      <c r="V809">
        <f>Regression!H807</f>
        <v>0</v>
      </c>
      <c r="W809">
        <f>Regression!I807</f>
        <v>1</v>
      </c>
      <c r="X809">
        <f>Regression!B807</f>
        <v>2033.9570000000001</v>
      </c>
      <c r="Y809">
        <v>2394.9252981904128</v>
      </c>
      <c r="Z809">
        <f t="shared" si="112"/>
        <v>-360.96829819041272</v>
      </c>
      <c r="AA809">
        <v>5.1805483483176977E-3</v>
      </c>
      <c r="AB809">
        <f t="shared" si="113"/>
        <v>-0.64197473393667714</v>
      </c>
      <c r="AC809">
        <f t="shared" si="114"/>
        <v>316343.46134360827</v>
      </c>
      <c r="AD809">
        <f t="shared" si="115"/>
        <v>-0.64345398758643046</v>
      </c>
      <c r="AE809">
        <f t="shared" si="116"/>
        <v>0.52007827906130766</v>
      </c>
      <c r="AF809">
        <f t="shared" si="117"/>
        <v>2.6967027578773207E-4</v>
      </c>
      <c r="AG809">
        <f t="shared" si="118"/>
        <v>-4.6433693247619964E-2</v>
      </c>
      <c r="AH809" t="str">
        <f t="shared" si="119"/>
        <v/>
      </c>
    </row>
    <row r="810" spans="16:34" x14ac:dyDescent="0.2">
      <c r="P810">
        <f t="shared" si="120"/>
        <v>807</v>
      </c>
      <c r="Q810">
        <f>Regression!C808</f>
        <v>93500</v>
      </c>
      <c r="R810">
        <f>Regression!D808</f>
        <v>18</v>
      </c>
      <c r="S810">
        <f>Regression!E808</f>
        <v>3</v>
      </c>
      <c r="T810">
        <f>Regression!F808</f>
        <v>2</v>
      </c>
      <c r="U810">
        <f>Regression!G808</f>
        <v>0</v>
      </c>
      <c r="V810">
        <f>Regression!H808</f>
        <v>1</v>
      </c>
      <c r="W810">
        <f>Regression!I808</f>
        <v>1</v>
      </c>
      <c r="X810">
        <f>Regression!B808</f>
        <v>1425.9690000000001</v>
      </c>
      <c r="Y810">
        <v>2123.2868453730598</v>
      </c>
      <c r="Z810">
        <f t="shared" si="112"/>
        <v>-697.31784537305975</v>
      </c>
      <c r="AA810">
        <v>5.8420161118984786E-3</v>
      </c>
      <c r="AB810">
        <f t="shared" si="113"/>
        <v>-1.2401655228363675</v>
      </c>
      <c r="AC810">
        <f t="shared" si="114"/>
        <v>315982.07595481415</v>
      </c>
      <c r="AD810">
        <f t="shared" si="115"/>
        <v>-1.2441474485589252</v>
      </c>
      <c r="AE810">
        <f t="shared" si="116"/>
        <v>0.21373918944257542</v>
      </c>
      <c r="AF810">
        <f t="shared" si="117"/>
        <v>1.1363739288319694E-3</v>
      </c>
      <c r="AG810">
        <f t="shared" si="118"/>
        <v>-9.5373018093075537E-2</v>
      </c>
      <c r="AH810" t="str">
        <f t="shared" si="119"/>
        <v/>
      </c>
    </row>
    <row r="811" spans="16:34" x14ac:dyDescent="0.2">
      <c r="P811">
        <f t="shared" si="120"/>
        <v>808</v>
      </c>
      <c r="Q811">
        <f>Regression!C809</f>
        <v>49500</v>
      </c>
      <c r="R811">
        <f>Regression!D809</f>
        <v>12</v>
      </c>
      <c r="S811">
        <f>Regression!E809</f>
        <v>2</v>
      </c>
      <c r="T811">
        <f>Regression!F809</f>
        <v>2</v>
      </c>
      <c r="U811">
        <f>Regression!G809</f>
        <v>0</v>
      </c>
      <c r="V811">
        <f>Regression!H809</f>
        <v>2</v>
      </c>
      <c r="W811">
        <f>Regression!I809</f>
        <v>0</v>
      </c>
      <c r="X811">
        <f>Regression!B809</f>
        <v>1195</v>
      </c>
      <c r="Y811">
        <v>737.16711489599265</v>
      </c>
      <c r="Z811">
        <f t="shared" si="112"/>
        <v>457.83288510400735</v>
      </c>
      <c r="AA811">
        <v>5.4790256792289251E-3</v>
      </c>
      <c r="AB811">
        <f t="shared" si="113"/>
        <v>0.81424642018580673</v>
      </c>
      <c r="AC811">
        <f t="shared" si="114"/>
        <v>316262.94762164826</v>
      </c>
      <c r="AD811">
        <f t="shared" si="115"/>
        <v>0.81634897785641181</v>
      </c>
      <c r="AE811">
        <f t="shared" si="116"/>
        <v>0.41449655491254622</v>
      </c>
      <c r="AF811">
        <f t="shared" si="117"/>
        <v>4.590893003592205E-4</v>
      </c>
      <c r="AG811">
        <f t="shared" si="118"/>
        <v>6.0592733884029533E-2</v>
      </c>
      <c r="AH811" t="str">
        <f t="shared" si="119"/>
        <v/>
      </c>
    </row>
    <row r="812" spans="16:34" x14ac:dyDescent="0.2">
      <c r="P812">
        <f t="shared" si="120"/>
        <v>809</v>
      </c>
      <c r="Q812">
        <f>Regression!C810</f>
        <v>127000</v>
      </c>
      <c r="R812">
        <f>Regression!D810</f>
        <v>12</v>
      </c>
      <c r="S812">
        <f>Regression!E810</f>
        <v>0</v>
      </c>
      <c r="T812">
        <f>Regression!F810</f>
        <v>2</v>
      </c>
      <c r="U812">
        <f>Regression!G810</f>
        <v>1</v>
      </c>
      <c r="V812">
        <f>Regression!H810</f>
        <v>0</v>
      </c>
      <c r="W812">
        <f>Regression!I810</f>
        <v>1</v>
      </c>
      <c r="X812">
        <f>Regression!B810</f>
        <v>1821.011</v>
      </c>
      <c r="Y812">
        <v>2810.415936999364</v>
      </c>
      <c r="Z812">
        <f t="shared" si="112"/>
        <v>-989.40493699936405</v>
      </c>
      <c r="AA812">
        <v>1.6954244603443944E-2</v>
      </c>
      <c r="AB812">
        <f t="shared" si="113"/>
        <v>-1.7596364400143094</v>
      </c>
      <c r="AC812">
        <f t="shared" si="114"/>
        <v>315470.77858669346</v>
      </c>
      <c r="AD812">
        <f t="shared" si="115"/>
        <v>-1.7766735550458921</v>
      </c>
      <c r="AE812">
        <f t="shared" si="116"/>
        <v>7.5928370869766212E-2</v>
      </c>
      <c r="AF812">
        <f t="shared" si="117"/>
        <v>6.7902675573515859E-3</v>
      </c>
      <c r="AG812">
        <f t="shared" si="118"/>
        <v>-0.2333243121755775</v>
      </c>
      <c r="AH812" t="str">
        <f t="shared" si="119"/>
        <v/>
      </c>
    </row>
    <row r="813" spans="16:34" x14ac:dyDescent="0.2">
      <c r="P813">
        <f t="shared" si="120"/>
        <v>810</v>
      </c>
      <c r="Q813">
        <f>Regression!C811</f>
        <v>95100</v>
      </c>
      <c r="R813">
        <f>Regression!D811</f>
        <v>12</v>
      </c>
      <c r="S813">
        <f>Regression!E811</f>
        <v>2</v>
      </c>
      <c r="T813">
        <f>Regression!F811</f>
        <v>2</v>
      </c>
      <c r="U813">
        <f>Regression!G811</f>
        <v>1</v>
      </c>
      <c r="V813">
        <f>Regression!H811</f>
        <v>2</v>
      </c>
      <c r="W813">
        <f>Regression!I811</f>
        <v>1</v>
      </c>
      <c r="X813">
        <f>Regression!B811</f>
        <v>808.93100000000004</v>
      </c>
      <c r="Y813">
        <v>1641.5728297504256</v>
      </c>
      <c r="Z813">
        <f t="shared" si="112"/>
        <v>-832.64182975042559</v>
      </c>
      <c r="AA813">
        <v>4.7389978729950859E-3</v>
      </c>
      <c r="AB813">
        <f t="shared" si="113"/>
        <v>-1.4808364607038353</v>
      </c>
      <c r="AC813">
        <f t="shared" si="114"/>
        <v>315772.70763122087</v>
      </c>
      <c r="AD813">
        <f t="shared" si="115"/>
        <v>-1.4852598314404026</v>
      </c>
      <c r="AE813">
        <f t="shared" si="116"/>
        <v>0.13779270817634579</v>
      </c>
      <c r="AF813">
        <f t="shared" si="117"/>
        <v>1.311404743646028E-3</v>
      </c>
      <c r="AG813">
        <f t="shared" si="118"/>
        <v>-0.10248898664584301</v>
      </c>
      <c r="AH813" t="str">
        <f t="shared" si="119"/>
        <v/>
      </c>
    </row>
    <row r="814" spans="16:34" x14ac:dyDescent="0.2">
      <c r="P814">
        <f t="shared" si="120"/>
        <v>811</v>
      </c>
      <c r="Q814">
        <f>Regression!C812</f>
        <v>18400</v>
      </c>
      <c r="R814">
        <f>Regression!D812</f>
        <v>12</v>
      </c>
      <c r="S814">
        <f>Regression!E812</f>
        <v>1</v>
      </c>
      <c r="T814">
        <f>Regression!F812</f>
        <v>1</v>
      </c>
      <c r="U814">
        <f>Regression!G812</f>
        <v>0</v>
      </c>
      <c r="V814">
        <f>Regression!H812</f>
        <v>1</v>
      </c>
      <c r="W814">
        <f>Regression!I812</f>
        <v>0</v>
      </c>
      <c r="X814">
        <f>Regression!B812</f>
        <v>662.41499999999996</v>
      </c>
      <c r="Y814">
        <v>315.70327941781619</v>
      </c>
      <c r="Z814">
        <f t="shared" si="112"/>
        <v>346.71172058218377</v>
      </c>
      <c r="AA814">
        <v>4.3611551558330099E-3</v>
      </c>
      <c r="AB814">
        <f t="shared" si="113"/>
        <v>0.61661970230987628</v>
      </c>
      <c r="AC814">
        <f t="shared" si="114"/>
        <v>316353.79542979947</v>
      </c>
      <c r="AD814">
        <f t="shared" si="115"/>
        <v>0.61777607125963474</v>
      </c>
      <c r="AE814">
        <f t="shared" si="116"/>
        <v>0.53686474937878292</v>
      </c>
      <c r="AF814">
        <f t="shared" si="117"/>
        <v>2.0909453436734264E-4</v>
      </c>
      <c r="AG814">
        <f t="shared" si="118"/>
        <v>4.0886594135203708E-2</v>
      </c>
      <c r="AH814" t="str">
        <f t="shared" si="119"/>
        <v/>
      </c>
    </row>
    <row r="815" spans="16:34" x14ac:dyDescent="0.2">
      <c r="P815">
        <f t="shared" si="120"/>
        <v>812</v>
      </c>
      <c r="Q815">
        <f>Regression!C813</f>
        <v>13500</v>
      </c>
      <c r="R815">
        <f>Regression!D813</f>
        <v>12</v>
      </c>
      <c r="S815">
        <f>Regression!E813</f>
        <v>1</v>
      </c>
      <c r="T815">
        <f>Regression!F813</f>
        <v>1</v>
      </c>
      <c r="U815">
        <f>Regression!G813</f>
        <v>0</v>
      </c>
      <c r="V815">
        <f>Regression!H813</f>
        <v>2</v>
      </c>
      <c r="W815">
        <f>Regression!I813</f>
        <v>0</v>
      </c>
      <c r="X815">
        <f>Regression!B813</f>
        <v>159.60400000000001</v>
      </c>
      <c r="Y815">
        <v>0.35082480490268608</v>
      </c>
      <c r="Z815">
        <f t="shared" si="112"/>
        <v>159.25317519509733</v>
      </c>
      <c r="AA815">
        <v>5.2590418179893697E-3</v>
      </c>
      <c r="AB815">
        <f t="shared" si="113"/>
        <v>0.28322851421293876</v>
      </c>
      <c r="AC815">
        <f t="shared" si="114"/>
        <v>316449.90028063866</v>
      </c>
      <c r="AD815">
        <f t="shared" si="115"/>
        <v>0.28384458820570285</v>
      </c>
      <c r="AE815">
        <f t="shared" si="116"/>
        <v>0.77658871354869208</v>
      </c>
      <c r="AF815">
        <f t="shared" si="117"/>
        <v>5.3293051093112935E-5</v>
      </c>
      <c r="AG815">
        <f t="shared" si="118"/>
        <v>2.0638538046519335E-2</v>
      </c>
      <c r="AH815" t="str">
        <f t="shared" si="119"/>
        <v/>
      </c>
    </row>
    <row r="816" spans="16:34" x14ac:dyDescent="0.2">
      <c r="P816">
        <f t="shared" si="120"/>
        <v>813</v>
      </c>
      <c r="Q816">
        <f>Regression!C814</f>
        <v>43800</v>
      </c>
      <c r="R816">
        <f>Regression!D814</f>
        <v>12</v>
      </c>
      <c r="S816">
        <f>Regression!E814</f>
        <v>2</v>
      </c>
      <c r="T816">
        <f>Regression!F814</f>
        <v>2</v>
      </c>
      <c r="U816">
        <f>Regression!G814</f>
        <v>1</v>
      </c>
      <c r="V816">
        <f>Regression!H814</f>
        <v>0</v>
      </c>
      <c r="W816">
        <f>Regression!I814</f>
        <v>0</v>
      </c>
      <c r="X816">
        <f>Regression!B814</f>
        <v>605.54100000000005</v>
      </c>
      <c r="Y816">
        <v>990.16788268781715</v>
      </c>
      <c r="Z816">
        <f t="shared" si="112"/>
        <v>-384.6268826878171</v>
      </c>
      <c r="AA816">
        <v>4.5427283320120786E-3</v>
      </c>
      <c r="AB816">
        <f t="shared" si="113"/>
        <v>-0.68405104247728943</v>
      </c>
      <c r="AC816">
        <f t="shared" si="114"/>
        <v>316325.66487135715</v>
      </c>
      <c r="AD816">
        <f t="shared" si="115"/>
        <v>-0.68542684320104463</v>
      </c>
      <c r="AE816">
        <f t="shared" si="116"/>
        <v>0.49323474676966594</v>
      </c>
      <c r="AF816">
        <f t="shared" si="117"/>
        <v>2.6813811373468092E-4</v>
      </c>
      <c r="AG816">
        <f t="shared" si="118"/>
        <v>-4.6302898664475629E-2</v>
      </c>
      <c r="AH816" t="str">
        <f t="shared" si="119"/>
        <v/>
      </c>
    </row>
    <row r="817" spans="16:34" x14ac:dyDescent="0.2">
      <c r="P817">
        <f t="shared" si="120"/>
        <v>814</v>
      </c>
      <c r="Q817">
        <f>Regression!C815</f>
        <v>66300</v>
      </c>
      <c r="R817">
        <f>Regression!D815</f>
        <v>12</v>
      </c>
      <c r="S817">
        <f>Regression!E815</f>
        <v>3</v>
      </c>
      <c r="T817">
        <f>Regression!F815</f>
        <v>3</v>
      </c>
      <c r="U817">
        <f>Regression!G815</f>
        <v>1</v>
      </c>
      <c r="V817">
        <f>Regression!H815</f>
        <v>0</v>
      </c>
      <c r="W817">
        <f>Regression!I815</f>
        <v>1</v>
      </c>
      <c r="X817">
        <f>Regression!B815</f>
        <v>1087.79</v>
      </c>
      <c r="Y817">
        <v>1411.9360536168401</v>
      </c>
      <c r="Z817">
        <f t="shared" si="112"/>
        <v>-324.14605361684016</v>
      </c>
      <c r="AA817">
        <v>7.735718365064384E-3</v>
      </c>
      <c r="AB817">
        <f t="shared" si="113"/>
        <v>-0.57648712524201873</v>
      </c>
      <c r="AC817">
        <f t="shared" si="114"/>
        <v>316368.77602110821</v>
      </c>
      <c r="AD817">
        <f t="shared" si="115"/>
        <v>-0.57853581837223922</v>
      </c>
      <c r="AE817">
        <f t="shared" si="116"/>
        <v>0.56303374203912426</v>
      </c>
      <c r="AF817">
        <f t="shared" si="117"/>
        <v>3.2638874270087372E-4</v>
      </c>
      <c r="AG817">
        <f t="shared" si="118"/>
        <v>-5.10818829961922E-2</v>
      </c>
      <c r="AH817" t="str">
        <f t="shared" si="119"/>
        <v/>
      </c>
    </row>
    <row r="818" spans="16:34" x14ac:dyDescent="0.2">
      <c r="P818">
        <f t="shared" si="120"/>
        <v>815</v>
      </c>
      <c r="Q818">
        <f>Regression!C816</f>
        <v>18800</v>
      </c>
      <c r="R818">
        <f>Regression!D816</f>
        <v>18</v>
      </c>
      <c r="S818">
        <f>Regression!E816</f>
        <v>1</v>
      </c>
      <c r="T818">
        <f>Regression!F816</f>
        <v>1</v>
      </c>
      <c r="U818">
        <f>Regression!G816</f>
        <v>0</v>
      </c>
      <c r="V818">
        <f>Regression!H816</f>
        <v>2</v>
      </c>
      <c r="W818">
        <f>Regression!I816</f>
        <v>0</v>
      </c>
      <c r="X818">
        <f>Regression!B816</f>
        <v>170.48099999999999</v>
      </c>
      <c r="Y818">
        <v>405.98373884888707</v>
      </c>
      <c r="Z818">
        <f t="shared" si="112"/>
        <v>-235.50273884888708</v>
      </c>
      <c r="AA818">
        <v>5.600769213638725E-3</v>
      </c>
      <c r="AB818">
        <f t="shared" si="113"/>
        <v>-0.41883680331983386</v>
      </c>
      <c r="AC818">
        <f t="shared" si="114"/>
        <v>316419.34704117547</v>
      </c>
      <c r="AD818">
        <f t="shared" si="115"/>
        <v>-0.41984023592641395</v>
      </c>
      <c r="AE818">
        <f t="shared" si="116"/>
        <v>0.67469308083765467</v>
      </c>
      <c r="AF818">
        <f t="shared" si="117"/>
        <v>1.2420120334520255E-4</v>
      </c>
      <c r="AG818">
        <f t="shared" si="118"/>
        <v>-3.1508483873204207E-2</v>
      </c>
      <c r="AH818" t="str">
        <f t="shared" si="119"/>
        <v/>
      </c>
    </row>
    <row r="819" spans="16:34" x14ac:dyDescent="0.2">
      <c r="P819">
        <f t="shared" si="120"/>
        <v>816</v>
      </c>
      <c r="Q819">
        <f>Regression!C817</f>
        <v>53900</v>
      </c>
      <c r="R819">
        <f>Regression!D817</f>
        <v>12</v>
      </c>
      <c r="S819">
        <f>Regression!E817</f>
        <v>2</v>
      </c>
      <c r="T819">
        <f>Regression!F817</f>
        <v>2</v>
      </c>
      <c r="U819">
        <f>Regression!G817</f>
        <v>1</v>
      </c>
      <c r="V819">
        <f>Regression!H817</f>
        <v>0</v>
      </c>
      <c r="W819">
        <f>Regression!I817</f>
        <v>0</v>
      </c>
      <c r="X819">
        <f>Regression!B817</f>
        <v>1060.307</v>
      </c>
      <c r="Y819">
        <v>1206.4050884793733</v>
      </c>
      <c r="Z819">
        <f t="shared" si="112"/>
        <v>-146.09808847937325</v>
      </c>
      <c r="AA819">
        <v>4.7836188883326036E-3</v>
      </c>
      <c r="AB819">
        <f t="shared" si="113"/>
        <v>-0.2598324616050558</v>
      </c>
      <c r="AC819">
        <f t="shared" si="114"/>
        <v>316453.98545684543</v>
      </c>
      <c r="AD819">
        <f t="shared" si="115"/>
        <v>-0.26033376005775877</v>
      </c>
      <c r="AE819">
        <f t="shared" si="116"/>
        <v>0.79466035946050595</v>
      </c>
      <c r="AF819">
        <f t="shared" si="117"/>
        <v>4.0758516543079555E-5</v>
      </c>
      <c r="AG819">
        <f t="shared" si="118"/>
        <v>-1.8048870094271068E-2</v>
      </c>
      <c r="AH819" t="str">
        <f t="shared" si="119"/>
        <v/>
      </c>
    </row>
    <row r="820" spans="16:34" x14ac:dyDescent="0.2">
      <c r="P820">
        <f t="shared" si="120"/>
        <v>817</v>
      </c>
      <c r="Q820">
        <f>Regression!C818</f>
        <v>45800</v>
      </c>
      <c r="R820">
        <f>Regression!D818</f>
        <v>6</v>
      </c>
      <c r="S820">
        <f>Regression!E818</f>
        <v>0</v>
      </c>
      <c r="T820">
        <f>Regression!F818</f>
        <v>2</v>
      </c>
      <c r="U820">
        <f>Regression!G818</f>
        <v>1</v>
      </c>
      <c r="V820">
        <f>Regression!H818</f>
        <v>0</v>
      </c>
      <c r="W820">
        <f>Regression!I818</f>
        <v>0</v>
      </c>
      <c r="X820">
        <f>Regression!B818</f>
        <v>711.90800000000002</v>
      </c>
      <c r="Y820">
        <v>805.81072649713883</v>
      </c>
      <c r="Z820">
        <f t="shared" si="112"/>
        <v>-93.902726497138815</v>
      </c>
      <c r="AA820">
        <v>7.5476777273536955E-3</v>
      </c>
      <c r="AB820">
        <f t="shared" si="113"/>
        <v>-0.16700407808978712</v>
      </c>
      <c r="AC820">
        <f t="shared" si="114"/>
        <v>316466.66201123659</v>
      </c>
      <c r="AD820">
        <f t="shared" si="115"/>
        <v>-0.167555771979607</v>
      </c>
      <c r="AE820">
        <f t="shared" si="116"/>
        <v>0.86696691877281729</v>
      </c>
      <c r="AF820">
        <f t="shared" si="117"/>
        <v>2.6715186442073539E-5</v>
      </c>
      <c r="AG820">
        <f t="shared" si="118"/>
        <v>-1.4612053075828772E-2</v>
      </c>
      <c r="AH820" t="str">
        <f t="shared" si="119"/>
        <v/>
      </c>
    </row>
    <row r="821" spans="16:34" x14ac:dyDescent="0.2">
      <c r="P821">
        <f t="shared" si="120"/>
        <v>818</v>
      </c>
      <c r="Q821">
        <f>Regression!C819</f>
        <v>19000</v>
      </c>
      <c r="R821">
        <f>Regression!D819</f>
        <v>12</v>
      </c>
      <c r="S821">
        <f>Regression!E819</f>
        <v>0</v>
      </c>
      <c r="T821">
        <f>Regression!F819</f>
        <v>1</v>
      </c>
      <c r="U821">
        <f>Regression!G819</f>
        <v>1</v>
      </c>
      <c r="V821">
        <f>Regression!H819</f>
        <v>0</v>
      </c>
      <c r="W821">
        <f>Regression!I819</f>
        <v>0</v>
      </c>
      <c r="X821">
        <f>Regression!B819</f>
        <v>427.68299999999999</v>
      </c>
      <c r="Y821">
        <v>525.6321352586524</v>
      </c>
      <c r="Z821">
        <f t="shared" si="112"/>
        <v>-97.949135258652404</v>
      </c>
      <c r="AA821">
        <v>6.7584739149507984E-3</v>
      </c>
      <c r="AB821">
        <f t="shared" si="113"/>
        <v>-0.17420053329400959</v>
      </c>
      <c r="AC821">
        <f t="shared" si="114"/>
        <v>316465.88044330775</v>
      </c>
      <c r="AD821">
        <f t="shared" si="115"/>
        <v>-0.17470676620736078</v>
      </c>
      <c r="AE821">
        <f t="shared" si="116"/>
        <v>0.861345700242793</v>
      </c>
      <c r="AF821">
        <f t="shared" si="117"/>
        <v>2.5986505263158916E-5</v>
      </c>
      <c r="AG821">
        <f t="shared" si="118"/>
        <v>-1.4411414575333891E-2</v>
      </c>
      <c r="AH821" t="str">
        <f t="shared" si="119"/>
        <v/>
      </c>
    </row>
    <row r="822" spans="16:34" x14ac:dyDescent="0.2">
      <c r="P822">
        <f t="shared" si="120"/>
        <v>819</v>
      </c>
      <c r="Q822">
        <f>Regression!C820</f>
        <v>25500</v>
      </c>
      <c r="R822">
        <f>Regression!D820</f>
        <v>6</v>
      </c>
      <c r="S822">
        <f>Regression!E820</f>
        <v>1</v>
      </c>
      <c r="T822">
        <f>Regression!F820</f>
        <v>1</v>
      </c>
      <c r="U822">
        <f>Regression!G820</f>
        <v>0</v>
      </c>
      <c r="V822">
        <f>Regression!H820</f>
        <v>2</v>
      </c>
      <c r="W822">
        <f>Regression!I820</f>
        <v>1</v>
      </c>
      <c r="X822">
        <f>Regression!B820</f>
        <v>138.626</v>
      </c>
      <c r="Y822">
        <v>-60.913778858581907</v>
      </c>
      <c r="Z822">
        <f t="shared" si="112"/>
        <v>199.53977885858191</v>
      </c>
      <c r="AA822">
        <v>1.0639751548267542E-2</v>
      </c>
      <c r="AB822">
        <f t="shared" si="113"/>
        <v>0.35487741467797357</v>
      </c>
      <c r="AC822">
        <f t="shared" si="114"/>
        <v>316435.01768093824</v>
      </c>
      <c r="AD822">
        <f t="shared" si="115"/>
        <v>0.3566235256576602</v>
      </c>
      <c r="AE822">
        <f t="shared" si="116"/>
        <v>0.7214495024176224</v>
      </c>
      <c r="AF822">
        <f t="shared" si="117"/>
        <v>1.7111548291577034E-4</v>
      </c>
      <c r="AG822">
        <f t="shared" si="118"/>
        <v>3.6982690599646963E-2</v>
      </c>
      <c r="AH822" t="str">
        <f t="shared" si="119"/>
        <v/>
      </c>
    </row>
    <row r="823" spans="16:34" x14ac:dyDescent="0.2">
      <c r="P823">
        <f t="shared" si="120"/>
        <v>820</v>
      </c>
      <c r="Q823">
        <f>Regression!C821</f>
        <v>64600</v>
      </c>
      <c r="R823">
        <f>Regression!D821</f>
        <v>18</v>
      </c>
      <c r="S823">
        <f>Regression!E821</f>
        <v>3</v>
      </c>
      <c r="T823">
        <f>Regression!F821</f>
        <v>3</v>
      </c>
      <c r="U823">
        <f>Regression!G821</f>
        <v>0</v>
      </c>
      <c r="V823">
        <f>Regression!H821</f>
        <v>0</v>
      </c>
      <c r="W823">
        <f>Regression!I821</f>
        <v>1</v>
      </c>
      <c r="X823">
        <f>Regression!B821</f>
        <v>2205.806</v>
      </c>
      <c r="Y823">
        <v>1713.5565615393807</v>
      </c>
      <c r="Z823">
        <f t="shared" si="112"/>
        <v>492.24943846061933</v>
      </c>
      <c r="AA823">
        <v>6.6844856694801783E-3</v>
      </c>
      <c r="AB823">
        <f t="shared" si="113"/>
        <v>0.87545555626476901</v>
      </c>
      <c r="AC823">
        <f t="shared" si="114"/>
        <v>316229.47195834422</v>
      </c>
      <c r="AD823">
        <f t="shared" si="115"/>
        <v>0.87829507732933632</v>
      </c>
      <c r="AE823">
        <f t="shared" si="116"/>
        <v>0.37999628271721853</v>
      </c>
      <c r="AF823">
        <f t="shared" si="117"/>
        <v>6.490404724150148E-4</v>
      </c>
      <c r="AG823">
        <f t="shared" si="118"/>
        <v>7.2049477815898252E-2</v>
      </c>
      <c r="AH823" t="str">
        <f t="shared" si="119"/>
        <v/>
      </c>
    </row>
    <row r="824" spans="16:34" x14ac:dyDescent="0.2">
      <c r="P824">
        <f t="shared" si="120"/>
        <v>821</v>
      </c>
      <c r="Q824">
        <f>Regression!C822</f>
        <v>82100</v>
      </c>
      <c r="R824">
        <f>Regression!D822</f>
        <v>18</v>
      </c>
      <c r="S824">
        <f>Regression!E822</f>
        <v>3</v>
      </c>
      <c r="T824">
        <f>Regression!F822</f>
        <v>2</v>
      </c>
      <c r="U824">
        <f>Regression!G822</f>
        <v>1</v>
      </c>
      <c r="V824">
        <f>Regression!H822</f>
        <v>1</v>
      </c>
      <c r="W824">
        <f>Regression!I822</f>
        <v>1</v>
      </c>
      <c r="X824">
        <f>Regression!B822</f>
        <v>1307.874</v>
      </c>
      <c r="Y824">
        <v>1833.3621637158271</v>
      </c>
      <c r="Z824">
        <f t="shared" si="112"/>
        <v>-525.48816371582711</v>
      </c>
      <c r="AA824">
        <v>4.2585790723073669E-3</v>
      </c>
      <c r="AB824">
        <f t="shared" si="113"/>
        <v>-0.93456994916043046</v>
      </c>
      <c r="AC824">
        <f t="shared" si="114"/>
        <v>316195.7901517938</v>
      </c>
      <c r="AD824">
        <f t="shared" si="115"/>
        <v>-0.93650825503778057</v>
      </c>
      <c r="AE824">
        <f t="shared" si="116"/>
        <v>0.34923949475803584</v>
      </c>
      <c r="AF824">
        <f t="shared" si="117"/>
        <v>4.6892696449066706E-4</v>
      </c>
      <c r="AG824">
        <f t="shared" si="118"/>
        <v>-6.1245005927503822E-2</v>
      </c>
      <c r="AH824" t="str">
        <f t="shared" si="119"/>
        <v/>
      </c>
    </row>
    <row r="825" spans="16:34" x14ac:dyDescent="0.2">
      <c r="P825">
        <f t="shared" si="120"/>
        <v>822</v>
      </c>
      <c r="Q825">
        <f>Regression!C823</f>
        <v>51400</v>
      </c>
      <c r="R825">
        <f>Regression!D823</f>
        <v>6</v>
      </c>
      <c r="S825">
        <f>Regression!E823</f>
        <v>0</v>
      </c>
      <c r="T825">
        <f>Regression!F823</f>
        <v>3</v>
      </c>
      <c r="U825">
        <f>Regression!G823</f>
        <v>1</v>
      </c>
      <c r="V825">
        <f>Regression!H823</f>
        <v>0</v>
      </c>
      <c r="W825">
        <f>Regression!I823</f>
        <v>0</v>
      </c>
      <c r="X825">
        <f>Regression!B823</f>
        <v>694.45500000000004</v>
      </c>
      <c r="Y825">
        <v>924.26718688097299</v>
      </c>
      <c r="Z825">
        <f t="shared" si="112"/>
        <v>-229.81218688097294</v>
      </c>
      <c r="AA825">
        <v>1.1678490040187971E-2</v>
      </c>
      <c r="AB825">
        <f t="shared" si="113"/>
        <v>-0.40871627305756847</v>
      </c>
      <c r="AC825">
        <f t="shared" si="114"/>
        <v>316421.7044617639</v>
      </c>
      <c r="AD825">
        <f t="shared" si="115"/>
        <v>-0.41095171663144037</v>
      </c>
      <c r="AE825">
        <f t="shared" si="116"/>
        <v>0.68119669477713618</v>
      </c>
      <c r="AF825">
        <f t="shared" si="117"/>
        <v>2.4965718636232745E-4</v>
      </c>
      <c r="AG825">
        <f t="shared" si="118"/>
        <v>-4.4671961520821306E-2</v>
      </c>
      <c r="AH825" t="str">
        <f t="shared" si="119"/>
        <v/>
      </c>
    </row>
    <row r="826" spans="16:34" x14ac:dyDescent="0.2">
      <c r="P826">
        <f t="shared" si="120"/>
        <v>823</v>
      </c>
      <c r="Q826">
        <f>Regression!C824</f>
        <v>65400</v>
      </c>
      <c r="R826">
        <f>Regression!D824</f>
        <v>12</v>
      </c>
      <c r="S826">
        <f>Regression!E824</f>
        <v>3</v>
      </c>
      <c r="T826">
        <f>Regression!F824</f>
        <v>2</v>
      </c>
      <c r="U826">
        <f>Regression!G824</f>
        <v>1</v>
      </c>
      <c r="V826">
        <f>Regression!H824</f>
        <v>0</v>
      </c>
      <c r="W826">
        <f>Regression!I824</f>
        <v>0</v>
      </c>
      <c r="X826">
        <f>Regression!B824</f>
        <v>2296.453</v>
      </c>
      <c r="Y826">
        <v>1420.1230182400539</v>
      </c>
      <c r="Z826">
        <f t="shared" si="112"/>
        <v>876.32998175994612</v>
      </c>
      <c r="AA826">
        <v>7.4339098977830821E-3</v>
      </c>
      <c r="AB826">
        <f t="shared" si="113"/>
        <v>1.5585349453161941</v>
      </c>
      <c r="AC826">
        <f t="shared" si="114"/>
        <v>315694.89499272511</v>
      </c>
      <c r="AD826">
        <f t="shared" si="115"/>
        <v>1.5655039721432036</v>
      </c>
      <c r="AE826">
        <f t="shared" si="116"/>
        <v>0.11778371139618812</v>
      </c>
      <c r="AF826">
        <f t="shared" si="117"/>
        <v>2.2910867144936655E-3</v>
      </c>
      <c r="AG826">
        <f t="shared" si="118"/>
        <v>0.13548246927241733</v>
      </c>
      <c r="AH826" t="str">
        <f t="shared" si="119"/>
        <v/>
      </c>
    </row>
    <row r="827" spans="16:34" x14ac:dyDescent="0.2">
      <c r="P827">
        <f t="shared" si="120"/>
        <v>824</v>
      </c>
      <c r="Q827">
        <f>Regression!C825</f>
        <v>60100</v>
      </c>
      <c r="R827">
        <f>Regression!D825</f>
        <v>18</v>
      </c>
      <c r="S827">
        <f>Regression!E825</f>
        <v>3</v>
      </c>
      <c r="T827">
        <f>Regression!F825</f>
        <v>2</v>
      </c>
      <c r="U827">
        <f>Regression!G825</f>
        <v>0</v>
      </c>
      <c r="V827">
        <f>Regression!H825</f>
        <v>1</v>
      </c>
      <c r="W827">
        <f>Regression!I825</f>
        <v>1</v>
      </c>
      <c r="X827">
        <f>Regression!B825</f>
        <v>1430.491</v>
      </c>
      <c r="Y827">
        <v>1408.2053925574189</v>
      </c>
      <c r="Z827">
        <f t="shared" si="112"/>
        <v>22.285607442581068</v>
      </c>
      <c r="AA827">
        <v>5.7448629649241092E-3</v>
      </c>
      <c r="AB827">
        <f t="shared" si="113"/>
        <v>3.9634496935853629E-2</v>
      </c>
      <c r="AC827">
        <f t="shared" si="114"/>
        <v>316475.12342753308</v>
      </c>
      <c r="AD827">
        <f t="shared" si="115"/>
        <v>3.9728829091557394E-2</v>
      </c>
      <c r="AE827">
        <f t="shared" si="116"/>
        <v>0.96831731147562317</v>
      </c>
      <c r="AF827">
        <f t="shared" si="117"/>
        <v>1.141144654247994E-6</v>
      </c>
      <c r="AG827">
        <f t="shared" si="118"/>
        <v>3.0199286382290545E-3</v>
      </c>
      <c r="AH827" t="str">
        <f t="shared" si="119"/>
        <v/>
      </c>
    </row>
    <row r="828" spans="16:34" x14ac:dyDescent="0.2">
      <c r="P828">
        <f t="shared" si="120"/>
        <v>825</v>
      </c>
      <c r="Q828">
        <f>Regression!C826</f>
        <v>77600</v>
      </c>
      <c r="R828">
        <f>Regression!D826</f>
        <v>18</v>
      </c>
      <c r="S828">
        <f>Regression!E826</f>
        <v>3</v>
      </c>
      <c r="T828">
        <f>Regression!F826</f>
        <v>3</v>
      </c>
      <c r="U828">
        <f>Regression!G826</f>
        <v>0</v>
      </c>
      <c r="V828">
        <f>Regression!H826</f>
        <v>0</v>
      </c>
      <c r="W828">
        <f>Regression!I826</f>
        <v>1</v>
      </c>
      <c r="X828">
        <f>Regression!B826</f>
        <v>2004.491</v>
      </c>
      <c r="Y828">
        <v>1991.8816779047497</v>
      </c>
      <c r="Z828">
        <f t="shared" si="112"/>
        <v>12.609322095250263</v>
      </c>
      <c r="AA828">
        <v>6.0123396306181924E-3</v>
      </c>
      <c r="AB828">
        <f t="shared" si="113"/>
        <v>2.2425421395177662E-2</v>
      </c>
      <c r="AC828">
        <f t="shared" si="114"/>
        <v>316475.466072582</v>
      </c>
      <c r="AD828">
        <f t="shared" si="115"/>
        <v>2.2481807146484581E-2</v>
      </c>
      <c r="AE828">
        <f t="shared" si="116"/>
        <v>0.98206814533506126</v>
      </c>
      <c r="AF828">
        <f t="shared" si="117"/>
        <v>3.8253639227029411E-7</v>
      </c>
      <c r="AG828">
        <f t="shared" si="118"/>
        <v>1.7484872680402597E-3</v>
      </c>
      <c r="AH828" t="str">
        <f t="shared" si="119"/>
        <v/>
      </c>
    </row>
    <row r="829" spans="16:34" x14ac:dyDescent="0.2">
      <c r="P829">
        <f t="shared" si="120"/>
        <v>826</v>
      </c>
      <c r="Q829">
        <f>Regression!C827</f>
        <v>69700</v>
      </c>
      <c r="R829">
        <f>Regression!D827</f>
        <v>12</v>
      </c>
      <c r="S829">
        <f>Regression!E827</f>
        <v>2</v>
      </c>
      <c r="T829">
        <f>Regression!F827</f>
        <v>1</v>
      </c>
      <c r="U829">
        <f>Regression!G827</f>
        <v>1</v>
      </c>
      <c r="V829">
        <f>Regression!H827</f>
        <v>1</v>
      </c>
      <c r="W829">
        <f>Regression!I827</f>
        <v>1</v>
      </c>
      <c r="X829">
        <f>Regression!B827</f>
        <v>1432.328</v>
      </c>
      <c r="Y829">
        <v>1309.651102885304</v>
      </c>
      <c r="Z829">
        <f t="shared" si="112"/>
        <v>122.67689711469598</v>
      </c>
      <c r="AA829">
        <v>6.2032119367682135E-3</v>
      </c>
      <c r="AB829">
        <f t="shared" si="113"/>
        <v>0.21817835189460358</v>
      </c>
      <c r="AC829">
        <f t="shared" si="114"/>
        <v>316460.34639238141</v>
      </c>
      <c r="AD829">
        <f t="shared" si="115"/>
        <v>0.21875316175387108</v>
      </c>
      <c r="AE829">
        <f t="shared" si="116"/>
        <v>0.82688733077923393</v>
      </c>
      <c r="AF829">
        <f t="shared" si="117"/>
        <v>3.7372725275865916E-5</v>
      </c>
      <c r="AG829">
        <f t="shared" si="118"/>
        <v>1.728279004679065E-2</v>
      </c>
      <c r="AH829" t="str">
        <f t="shared" si="119"/>
        <v/>
      </c>
    </row>
    <row r="830" spans="16:34" x14ac:dyDescent="0.2">
      <c r="P830">
        <f t="shared" si="120"/>
        <v>827</v>
      </c>
      <c r="Q830">
        <f>Regression!C828</f>
        <v>17300</v>
      </c>
      <c r="R830">
        <f>Regression!D828</f>
        <v>6</v>
      </c>
      <c r="S830">
        <f>Regression!E828</f>
        <v>1</v>
      </c>
      <c r="T830">
        <f>Regression!F828</f>
        <v>1</v>
      </c>
      <c r="U830">
        <f>Regression!G828</f>
        <v>0</v>
      </c>
      <c r="V830">
        <f>Regression!H828</f>
        <v>0</v>
      </c>
      <c r="W830">
        <f>Regression!I828</f>
        <v>0</v>
      </c>
      <c r="X830">
        <f>Regression!B828</f>
        <v>410.64499999999998</v>
      </c>
      <c r="Y830">
        <v>210.43608295168684</v>
      </c>
      <c r="Z830">
        <f t="shared" si="112"/>
        <v>200.20891704831314</v>
      </c>
      <c r="AA830">
        <v>7.3331432632209159E-3</v>
      </c>
      <c r="AB830">
        <f t="shared" si="113"/>
        <v>0.35606746325972732</v>
      </c>
      <c r="AC830">
        <f t="shared" si="114"/>
        <v>316434.88104329334</v>
      </c>
      <c r="AD830">
        <f t="shared" si="115"/>
        <v>0.35722305510583552</v>
      </c>
      <c r="AE830">
        <f t="shared" si="116"/>
        <v>0.72100080692025781</v>
      </c>
      <c r="AF830">
        <f t="shared" si="117"/>
        <v>1.1793907573219876E-4</v>
      </c>
      <c r="AG830">
        <f t="shared" si="118"/>
        <v>3.0703140805093294E-2</v>
      </c>
      <c r="AH830" t="str">
        <f t="shared" si="119"/>
        <v/>
      </c>
    </row>
    <row r="831" spans="16:34" x14ac:dyDescent="0.2">
      <c r="P831">
        <f t="shared" si="120"/>
        <v>828</v>
      </c>
      <c r="Q831">
        <f>Regression!C829</f>
        <v>66500</v>
      </c>
      <c r="R831">
        <f>Regression!D829</f>
        <v>24</v>
      </c>
      <c r="S831">
        <f>Regression!E829</f>
        <v>0</v>
      </c>
      <c r="T831">
        <f>Regression!F829</f>
        <v>2</v>
      </c>
      <c r="U831">
        <f>Regression!G829</f>
        <v>0</v>
      </c>
      <c r="V831">
        <f>Regression!H829</f>
        <v>1</v>
      </c>
      <c r="W831">
        <f>Regression!I829</f>
        <v>1</v>
      </c>
      <c r="X831">
        <f>Regression!B829</f>
        <v>1180.9770000000001</v>
      </c>
      <c r="Y831">
        <v>1934.8671436737568</v>
      </c>
      <c r="Z831">
        <f t="shared" si="112"/>
        <v>-753.89014367375671</v>
      </c>
      <c r="AA831">
        <v>8.7426719797548472E-3</v>
      </c>
      <c r="AB831">
        <f t="shared" si="113"/>
        <v>-1.340778198054229</v>
      </c>
      <c r="AC831">
        <f t="shared" si="114"/>
        <v>315897.05727612186</v>
      </c>
      <c r="AD831">
        <f t="shared" si="115"/>
        <v>-1.3472310072800904</v>
      </c>
      <c r="AE831">
        <f t="shared" si="116"/>
        <v>0.17821349179102522</v>
      </c>
      <c r="AF831">
        <f t="shared" si="117"/>
        <v>1.9993795889382861E-3</v>
      </c>
      <c r="AG831">
        <f t="shared" si="118"/>
        <v>-0.12652342985067783</v>
      </c>
      <c r="AH831" t="str">
        <f t="shared" si="119"/>
        <v/>
      </c>
    </row>
    <row r="832" spans="16:34" x14ac:dyDescent="0.2">
      <c r="P832">
        <f t="shared" si="120"/>
        <v>829</v>
      </c>
      <c r="Q832">
        <f>Regression!C830</f>
        <v>20700</v>
      </c>
      <c r="R832">
        <f>Regression!D830</f>
        <v>12</v>
      </c>
      <c r="S832">
        <f>Regression!E830</f>
        <v>1</v>
      </c>
      <c r="T832">
        <f>Regression!F830</f>
        <v>1</v>
      </c>
      <c r="U832">
        <f>Regression!G830</f>
        <v>0</v>
      </c>
      <c r="V832">
        <f>Regression!H830</f>
        <v>1</v>
      </c>
      <c r="W832">
        <f>Regression!I830</f>
        <v>0</v>
      </c>
      <c r="X832">
        <f>Regression!B830</f>
        <v>549.53700000000003</v>
      </c>
      <c r="Y832">
        <v>364.94541539015069</v>
      </c>
      <c r="Z832">
        <f t="shared" si="112"/>
        <v>184.59158460984935</v>
      </c>
      <c r="AA832">
        <v>4.3225131638346733E-3</v>
      </c>
      <c r="AB832">
        <f t="shared" si="113"/>
        <v>0.3282923570045661</v>
      </c>
      <c r="AC832">
        <f t="shared" si="114"/>
        <v>316441.09470896784</v>
      </c>
      <c r="AD832">
        <f t="shared" si="115"/>
        <v>0.3288562613398085</v>
      </c>
      <c r="AE832">
        <f t="shared" si="116"/>
        <v>0.74233374652565409</v>
      </c>
      <c r="AF832">
        <f t="shared" si="117"/>
        <v>5.8739535336304381E-5</v>
      </c>
      <c r="AG832">
        <f t="shared" si="118"/>
        <v>2.1667805758095324E-2</v>
      </c>
      <c r="AH832" t="str">
        <f t="shared" si="119"/>
        <v/>
      </c>
    </row>
    <row r="833" spans="16:34" x14ac:dyDescent="0.2">
      <c r="P833">
        <f t="shared" si="120"/>
        <v>830</v>
      </c>
      <c r="Q833">
        <f>Regression!C831</f>
        <v>13100</v>
      </c>
      <c r="R833">
        <f>Regression!D831</f>
        <v>18</v>
      </c>
      <c r="S833">
        <f>Regression!E831</f>
        <v>0</v>
      </c>
      <c r="T833">
        <f>Regression!F831</f>
        <v>1</v>
      </c>
      <c r="U833">
        <f>Regression!G831</f>
        <v>0</v>
      </c>
      <c r="V833">
        <f>Regression!H831</f>
        <v>0</v>
      </c>
      <c r="W833">
        <f>Regression!I831</f>
        <v>0</v>
      </c>
      <c r="X833">
        <f>Regression!B831</f>
        <v>314.02800000000002</v>
      </c>
      <c r="Y833">
        <v>737.33222097084285</v>
      </c>
      <c r="Z833">
        <f t="shared" si="112"/>
        <v>-423.30422097084283</v>
      </c>
      <c r="AA833">
        <v>7.3460223701745393E-3</v>
      </c>
      <c r="AB833">
        <f t="shared" si="113"/>
        <v>-0.75283789738421647</v>
      </c>
      <c r="AC833">
        <f t="shared" si="114"/>
        <v>316293.47560262389</v>
      </c>
      <c r="AD833">
        <f t="shared" si="115"/>
        <v>-0.75545489349620998</v>
      </c>
      <c r="AE833">
        <f t="shared" si="116"/>
        <v>0.45015541870131892</v>
      </c>
      <c r="AF833">
        <f t="shared" si="117"/>
        <v>5.2816477257459752E-4</v>
      </c>
      <c r="AG833">
        <f t="shared" si="118"/>
        <v>-6.4988381073569496E-2</v>
      </c>
      <c r="AH833" t="str">
        <f t="shared" si="119"/>
        <v/>
      </c>
    </row>
    <row r="834" spans="16:34" x14ac:dyDescent="0.2">
      <c r="P834">
        <f t="shared" si="120"/>
        <v>831</v>
      </c>
      <c r="Q834">
        <f>Regression!C832</f>
        <v>77700</v>
      </c>
      <c r="R834">
        <f>Regression!D832</f>
        <v>6</v>
      </c>
      <c r="S834">
        <f>Regression!E832</f>
        <v>0</v>
      </c>
      <c r="T834">
        <f>Regression!F832</f>
        <v>2</v>
      </c>
      <c r="U834">
        <f>Regression!G832</f>
        <v>1</v>
      </c>
      <c r="V834">
        <f>Regression!H832</f>
        <v>0</v>
      </c>
      <c r="W834">
        <f>Regression!I832</f>
        <v>1</v>
      </c>
      <c r="X834">
        <f>Regression!B832</f>
        <v>983.21</v>
      </c>
      <c r="Y834">
        <v>1462.7595521802839</v>
      </c>
      <c r="Z834">
        <f t="shared" si="112"/>
        <v>-479.54955218028385</v>
      </c>
      <c r="AA834">
        <v>9.2416984891126597E-3</v>
      </c>
      <c r="AB834">
        <f t="shared" si="113"/>
        <v>-0.85286906831910558</v>
      </c>
      <c r="AC834">
        <f t="shared" si="114"/>
        <v>316241.40660373587</v>
      </c>
      <c r="AD834">
        <f t="shared" si="115"/>
        <v>-0.85672267833767901</v>
      </c>
      <c r="AE834">
        <f t="shared" si="116"/>
        <v>0.39180507303105361</v>
      </c>
      <c r="AF834">
        <f t="shared" si="117"/>
        <v>8.560341613814981E-4</v>
      </c>
      <c r="AG834">
        <f t="shared" si="118"/>
        <v>-8.2743197777655222E-2</v>
      </c>
      <c r="AH834" t="str">
        <f t="shared" si="119"/>
        <v/>
      </c>
    </row>
    <row r="835" spans="16:34" x14ac:dyDescent="0.2">
      <c r="P835">
        <f t="shared" si="120"/>
        <v>832</v>
      </c>
      <c r="Q835">
        <f>Regression!C833</f>
        <v>65800</v>
      </c>
      <c r="R835">
        <f>Regression!D833</f>
        <v>12</v>
      </c>
      <c r="S835">
        <f>Regression!E833</f>
        <v>0</v>
      </c>
      <c r="T835">
        <f>Regression!F833</f>
        <v>2</v>
      </c>
      <c r="U835">
        <f>Regression!G833</f>
        <v>1</v>
      </c>
      <c r="V835">
        <f>Regression!H833</f>
        <v>1</v>
      </c>
      <c r="W835">
        <f>Regression!I833</f>
        <v>1</v>
      </c>
      <c r="X835">
        <f>Regression!B833</f>
        <v>1016.741</v>
      </c>
      <c r="Y835">
        <v>1289.7016322810443</v>
      </c>
      <c r="Z835">
        <f t="shared" si="112"/>
        <v>-272.96063228104435</v>
      </c>
      <c r="AA835">
        <v>6.0160939793812637E-3</v>
      </c>
      <c r="AB835">
        <f t="shared" si="113"/>
        <v>-0.48545490050589929</v>
      </c>
      <c r="AC835">
        <f t="shared" si="114"/>
        <v>316399.98826509347</v>
      </c>
      <c r="AD835">
        <f t="shared" si="115"/>
        <v>-0.48673447697016015</v>
      </c>
      <c r="AE835">
        <f t="shared" si="116"/>
        <v>0.62655402885712208</v>
      </c>
      <c r="AF835">
        <f t="shared" si="117"/>
        <v>1.793757370816405E-4</v>
      </c>
      <c r="AG835">
        <f t="shared" si="118"/>
        <v>-3.7866898839211863E-2</v>
      </c>
      <c r="AH835" t="str">
        <f t="shared" si="119"/>
        <v/>
      </c>
    </row>
    <row r="836" spans="16:34" x14ac:dyDescent="0.2">
      <c r="P836">
        <f t="shared" si="120"/>
        <v>833</v>
      </c>
      <c r="Q836">
        <f>Regression!C834</f>
        <v>21300</v>
      </c>
      <c r="R836">
        <f>Regression!D834</f>
        <v>24</v>
      </c>
      <c r="S836">
        <f>Regression!E834</f>
        <v>1</v>
      </c>
      <c r="T836">
        <f>Regression!F834</f>
        <v>1</v>
      </c>
      <c r="U836">
        <f>Regression!G834</f>
        <v>1</v>
      </c>
      <c r="V836">
        <f>Regression!H834</f>
        <v>0</v>
      </c>
      <c r="W836">
        <f>Regression!I834</f>
        <v>0</v>
      </c>
      <c r="X836">
        <f>Regression!B834</f>
        <v>676.76499999999999</v>
      </c>
      <c r="Y836">
        <v>1126.7053312585094</v>
      </c>
      <c r="Z836">
        <f t="shared" si="112"/>
        <v>-449.94033125850945</v>
      </c>
      <c r="AA836">
        <v>8.3000424559324E-3</v>
      </c>
      <c r="AB836">
        <f t="shared" si="113"/>
        <v>-0.80020967463101667</v>
      </c>
      <c r="AC836">
        <f t="shared" si="114"/>
        <v>316269.63285233022</v>
      </c>
      <c r="AD836">
        <f t="shared" si="115"/>
        <v>-0.80340777292911625</v>
      </c>
      <c r="AE836">
        <f t="shared" si="116"/>
        <v>0.42193154342315964</v>
      </c>
      <c r="AF836">
        <f t="shared" si="117"/>
        <v>6.7551863347527035E-4</v>
      </c>
      <c r="AG836">
        <f t="shared" si="118"/>
        <v>-7.349977994079071E-2</v>
      </c>
      <c r="AH836" t="str">
        <f t="shared" si="119"/>
        <v/>
      </c>
    </row>
    <row r="837" spans="16:34" x14ac:dyDescent="0.2">
      <c r="P837">
        <f t="shared" si="120"/>
        <v>834</v>
      </c>
      <c r="Q837">
        <f>Regression!C835</f>
        <v>19700</v>
      </c>
      <c r="R837">
        <f>Regression!D835</f>
        <v>6</v>
      </c>
      <c r="S837">
        <f>Regression!E835</f>
        <v>1</v>
      </c>
      <c r="T837">
        <f>Regression!F835</f>
        <v>3</v>
      </c>
      <c r="U837">
        <f>Regression!G835</f>
        <v>0</v>
      </c>
      <c r="V837">
        <f>Regression!H835</f>
        <v>0</v>
      </c>
      <c r="W837">
        <f>Regression!I835</f>
        <v>0</v>
      </c>
      <c r="X837">
        <f>Regression!B835</f>
        <v>535.46299999999997</v>
      </c>
      <c r="Y837">
        <v>258.94430956433581</v>
      </c>
      <c r="Z837">
        <f t="shared" ref="Z837:Z900" si="121">X837-Y837</f>
        <v>276.51869043566415</v>
      </c>
      <c r="AA837">
        <v>9.1108563077057433E-3</v>
      </c>
      <c r="AB837">
        <f t="shared" ref="AB837:AB900" si="122">Z837/SQRT($AJ$6)</f>
        <v>0.49178283414603952</v>
      </c>
      <c r="AC837">
        <f t="shared" ref="AC837:AC900" si="123">($AJ$6-Z837^2/((1-AA837)*$AJ$5))*$AJ$5/($AJ$5-1)</f>
        <v>316397.76105298597</v>
      </c>
      <c r="AD837">
        <f t="shared" ref="AD837:AD900" si="124">Z837/SQRT(AC837*(1-AA837))</f>
        <v>0.49385022447672022</v>
      </c>
      <c r="AE837">
        <f t="shared" ref="AE837:AE900" si="125">_xlfn.T.DIST.2T(ABS(AD837),$AJ$5)</f>
        <v>0.62152128449772981</v>
      </c>
      <c r="AF837">
        <f t="shared" ref="AF837:AF900" si="126">(Z837^2/$AJ$6)*(AA837/(1-AA837)^2)/($AJ$7+1)</f>
        <v>2.8052127272846144E-4</v>
      </c>
      <c r="AG837">
        <f t="shared" ref="AG837:AG900" si="127">AD837*SQRT(AA837/(1-AA837))</f>
        <v>4.7354615970329181E-2</v>
      </c>
      <c r="AH837" t="str">
        <f t="shared" ref="AH837:AH900" si="128">IF(OR(AE837&lt;0.05,AF837&gt;=1,ABS(AG837)&gt;=1),"*","")</f>
        <v/>
      </c>
    </row>
    <row r="838" spans="16:34" x14ac:dyDescent="0.2">
      <c r="P838">
        <f t="shared" ref="P838:P901" si="129">P837+1</f>
        <v>835</v>
      </c>
      <c r="Q838">
        <f>Regression!C836</f>
        <v>17900</v>
      </c>
      <c r="R838">
        <f>Regression!D836</f>
        <v>18</v>
      </c>
      <c r="S838">
        <f>Regression!E836</f>
        <v>0</v>
      </c>
      <c r="T838">
        <f>Regression!F836</f>
        <v>1</v>
      </c>
      <c r="U838">
        <f>Regression!G836</f>
        <v>1</v>
      </c>
      <c r="V838">
        <f>Regression!H836</f>
        <v>0</v>
      </c>
      <c r="W838">
        <f>Regression!I836</f>
        <v>0</v>
      </c>
      <c r="X838">
        <f>Regression!B836</f>
        <v>395.15699999999998</v>
      </c>
      <c r="Y838">
        <v>794.24345355353216</v>
      </c>
      <c r="Z838">
        <f t="shared" si="121"/>
        <v>-399.08645355353218</v>
      </c>
      <c r="AA838">
        <v>7.4141804183061122E-3</v>
      </c>
      <c r="AB838">
        <f t="shared" si="122"/>
        <v>-0.70976709345985889</v>
      </c>
      <c r="AC838">
        <f t="shared" si="123"/>
        <v>316313.71055525821</v>
      </c>
      <c r="AD838">
        <f t="shared" si="124"/>
        <v>-0.71223603869176411</v>
      </c>
      <c r="AE838">
        <f t="shared" si="125"/>
        <v>0.47648609797771679</v>
      </c>
      <c r="AF838">
        <f t="shared" si="126"/>
        <v>4.7388040531356281E-4</v>
      </c>
      <c r="AG838">
        <f t="shared" si="127"/>
        <v>-6.1556155309248746E-2</v>
      </c>
      <c r="AH838" t="str">
        <f t="shared" si="128"/>
        <v/>
      </c>
    </row>
    <row r="839" spans="16:34" x14ac:dyDescent="0.2">
      <c r="P839">
        <f t="shared" si="129"/>
        <v>836</v>
      </c>
      <c r="Q839">
        <f>Regression!C837</f>
        <v>116100</v>
      </c>
      <c r="R839">
        <f>Regression!D837</f>
        <v>24</v>
      </c>
      <c r="S839">
        <f>Regression!E837</f>
        <v>3</v>
      </c>
      <c r="T839">
        <f>Regression!F837</f>
        <v>3</v>
      </c>
      <c r="U839">
        <f>Regression!G837</f>
        <v>1</v>
      </c>
      <c r="V839">
        <f>Regression!H837</f>
        <v>1</v>
      </c>
      <c r="W839">
        <f>Regression!I837</f>
        <v>1</v>
      </c>
      <c r="X839">
        <f>Regression!B837</f>
        <v>2975.17</v>
      </c>
      <c r="Y839">
        <v>2852.0138603005712</v>
      </c>
      <c r="Z839">
        <f t="shared" si="121"/>
        <v>123.15613969942888</v>
      </c>
      <c r="AA839">
        <v>7.4081040154312851E-3</v>
      </c>
      <c r="AB839">
        <f t="shared" si="122"/>
        <v>0.21903067502759718</v>
      </c>
      <c r="AC839">
        <f t="shared" si="123"/>
        <v>316460.2080720134</v>
      </c>
      <c r="AD839">
        <f t="shared" si="124"/>
        <v>0.21974102723215899</v>
      </c>
      <c r="AE839">
        <f t="shared" si="125"/>
        <v>0.82611805860803367</v>
      </c>
      <c r="AF839">
        <f t="shared" si="126"/>
        <v>4.5090548430883447E-5</v>
      </c>
      <c r="AG839">
        <f t="shared" si="127"/>
        <v>1.8983632751406732E-2</v>
      </c>
      <c r="AH839" t="str">
        <f t="shared" si="128"/>
        <v/>
      </c>
    </row>
    <row r="840" spans="16:34" x14ac:dyDescent="0.2">
      <c r="P840">
        <f t="shared" si="129"/>
        <v>837</v>
      </c>
      <c r="Q840">
        <f>Regression!C838</f>
        <v>113000</v>
      </c>
      <c r="R840">
        <f>Regression!D838</f>
        <v>18</v>
      </c>
      <c r="S840">
        <f>Regression!E838</f>
        <v>2</v>
      </c>
      <c r="T840">
        <f>Regression!F838</f>
        <v>2</v>
      </c>
      <c r="U840">
        <f>Regression!G838</f>
        <v>1</v>
      </c>
      <c r="V840">
        <f>Regression!H838</f>
        <v>2</v>
      </c>
      <c r="W840">
        <f>Regression!I838</f>
        <v>1</v>
      </c>
      <c r="X840">
        <f>Regression!B838</f>
        <v>1554.1210000000001</v>
      </c>
      <c r="Y840">
        <v>2316.9670104254601</v>
      </c>
      <c r="Z840">
        <f t="shared" si="121"/>
        <v>-762.84601042546001</v>
      </c>
      <c r="AA840">
        <v>5.9774774504884106E-3</v>
      </c>
      <c r="AB840">
        <f t="shared" si="122"/>
        <v>-1.3567060238603175</v>
      </c>
      <c r="AC840">
        <f t="shared" si="123"/>
        <v>315884.87727928674</v>
      </c>
      <c r="AD840">
        <f t="shared" si="124"/>
        <v>-1.3613642743845769</v>
      </c>
      <c r="AE840">
        <f t="shared" si="125"/>
        <v>0.17370772962205561</v>
      </c>
      <c r="AF840">
        <f t="shared" si="126"/>
        <v>1.3918967364734596E-3</v>
      </c>
      <c r="AG840">
        <f t="shared" si="127"/>
        <v>-0.10556870892573957</v>
      </c>
      <c r="AH840" t="str">
        <f t="shared" si="128"/>
        <v/>
      </c>
    </row>
    <row r="841" spans="16:34" x14ac:dyDescent="0.2">
      <c r="P841">
        <f t="shared" si="129"/>
        <v>838</v>
      </c>
      <c r="Q841">
        <f>Regression!C839</f>
        <v>25300</v>
      </c>
      <c r="R841">
        <f>Regression!D839</f>
        <v>12</v>
      </c>
      <c r="S841">
        <f>Regression!E839</f>
        <v>2</v>
      </c>
      <c r="T841">
        <f>Regression!F839</f>
        <v>1</v>
      </c>
      <c r="U841">
        <f>Regression!G839</f>
        <v>1</v>
      </c>
      <c r="V841">
        <f>Regression!H839</f>
        <v>0</v>
      </c>
      <c r="W841">
        <f>Regression!I839</f>
        <v>0</v>
      </c>
      <c r="X841">
        <f>Regression!B839</f>
        <v>590.98099999999999</v>
      </c>
      <c r="Y841">
        <v>595.5272683721937</v>
      </c>
      <c r="Z841">
        <f t="shared" si="121"/>
        <v>-4.5462683721937083</v>
      </c>
      <c r="AA841">
        <v>7.0586309503724879E-3</v>
      </c>
      <c r="AB841">
        <f t="shared" si="122"/>
        <v>-8.0854452960969284E-3</v>
      </c>
      <c r="AC841">
        <f t="shared" si="123"/>
        <v>316475.60647745873</v>
      </c>
      <c r="AD841">
        <f t="shared" si="124"/>
        <v>-8.1100427996952211E-3</v>
      </c>
      <c r="AE841">
        <f t="shared" si="125"/>
        <v>0.99353082361006573</v>
      </c>
      <c r="AF841">
        <f t="shared" si="126"/>
        <v>5.8504755011972676E-8</v>
      </c>
      <c r="AG841">
        <f t="shared" si="127"/>
        <v>-6.8378816792029351E-4</v>
      </c>
      <c r="AH841" t="str">
        <f t="shared" si="128"/>
        <v/>
      </c>
    </row>
    <row r="842" spans="16:34" x14ac:dyDescent="0.2">
      <c r="P842">
        <f t="shared" si="129"/>
        <v>839</v>
      </c>
      <c r="Q842">
        <f>Regression!C840</f>
        <v>13600</v>
      </c>
      <c r="R842">
        <f>Regression!D840</f>
        <v>18</v>
      </c>
      <c r="S842">
        <f>Regression!E840</f>
        <v>0</v>
      </c>
      <c r="T842">
        <f>Regression!F840</f>
        <v>1</v>
      </c>
      <c r="U842">
        <f>Regression!G840</f>
        <v>0</v>
      </c>
      <c r="V842">
        <f>Regression!H840</f>
        <v>1</v>
      </c>
      <c r="W842">
        <f>Regression!I840</f>
        <v>0</v>
      </c>
      <c r="X842">
        <f>Regression!B840</f>
        <v>349.137</v>
      </c>
      <c r="Y842">
        <v>537.59173777123647</v>
      </c>
      <c r="Z842">
        <f t="shared" si="121"/>
        <v>-188.45473777123647</v>
      </c>
      <c r="AA842">
        <v>5.5270337758332056E-3</v>
      </c>
      <c r="AB842">
        <f t="shared" si="122"/>
        <v>-0.33516289587285725</v>
      </c>
      <c r="AC842">
        <f t="shared" si="123"/>
        <v>316439.59057705564</v>
      </c>
      <c r="AD842">
        <f t="shared" si="124"/>
        <v>-0.33594266436675546</v>
      </c>
      <c r="AE842">
        <f t="shared" si="125"/>
        <v>0.73698514388460135</v>
      </c>
      <c r="AF842">
        <f t="shared" si="126"/>
        <v>7.8474405879132097E-5</v>
      </c>
      <c r="AG842">
        <f t="shared" si="127"/>
        <v>-2.5044636385639092E-2</v>
      </c>
      <c r="AH842" t="str">
        <f t="shared" si="128"/>
        <v/>
      </c>
    </row>
    <row r="843" spans="16:34" x14ac:dyDescent="0.2">
      <c r="P843">
        <f t="shared" si="129"/>
        <v>840</v>
      </c>
      <c r="Q843">
        <f>Regression!C841</f>
        <v>97500</v>
      </c>
      <c r="R843">
        <f>Regression!D841</f>
        <v>12</v>
      </c>
      <c r="S843">
        <f>Regression!E841</f>
        <v>3</v>
      </c>
      <c r="T843">
        <f>Regression!F841</f>
        <v>2</v>
      </c>
      <c r="U843">
        <f>Regression!G841</f>
        <v>0</v>
      </c>
      <c r="V843">
        <f>Regression!H841</f>
        <v>1</v>
      </c>
      <c r="W843">
        <f>Regression!I841</f>
        <v>1</v>
      </c>
      <c r="X843">
        <f>Regression!B841</f>
        <v>1279.9490000000001</v>
      </c>
      <c r="Y843">
        <v>1916.7634376519927</v>
      </c>
      <c r="Z843">
        <f t="shared" si="121"/>
        <v>-636.81443765199265</v>
      </c>
      <c r="AA843">
        <v>6.8559050168019667E-3</v>
      </c>
      <c r="AB843">
        <f t="shared" si="122"/>
        <v>-1.132561449933807</v>
      </c>
      <c r="AC843">
        <f t="shared" si="123"/>
        <v>316063.58700348565</v>
      </c>
      <c r="AD843">
        <f t="shared" si="124"/>
        <v>-1.1366311039700896</v>
      </c>
      <c r="AE843">
        <f t="shared" si="125"/>
        <v>0.25596702601436178</v>
      </c>
      <c r="AF843">
        <f t="shared" si="126"/>
        <v>1.1144839688385099E-3</v>
      </c>
      <c r="AG843">
        <f t="shared" si="127"/>
        <v>-9.4437786684940864E-2</v>
      </c>
      <c r="AH843" t="str">
        <f t="shared" si="128"/>
        <v/>
      </c>
    </row>
    <row r="844" spans="16:34" x14ac:dyDescent="0.2">
      <c r="P844">
        <f t="shared" si="129"/>
        <v>841</v>
      </c>
      <c r="Q844">
        <f>Regression!C842</f>
        <v>68400</v>
      </c>
      <c r="R844">
        <f>Regression!D842</f>
        <v>12</v>
      </c>
      <c r="S844">
        <f>Regression!E842</f>
        <v>3</v>
      </c>
      <c r="T844">
        <f>Regression!F842</f>
        <v>2</v>
      </c>
      <c r="U844">
        <f>Regression!G842</f>
        <v>0</v>
      </c>
      <c r="V844">
        <f>Regression!H842</f>
        <v>0</v>
      </c>
      <c r="W844">
        <f>Regression!I842</f>
        <v>0</v>
      </c>
      <c r="X844">
        <f>Regression!B842</f>
        <v>1304.252</v>
      </c>
      <c r="Y844">
        <v>1530.206855476586</v>
      </c>
      <c r="Z844">
        <f t="shared" si="121"/>
        <v>-225.95485547658609</v>
      </c>
      <c r="AA844">
        <v>9.4557500066208954E-3</v>
      </c>
      <c r="AB844">
        <f t="shared" si="122"/>
        <v>-0.40185608806500556</v>
      </c>
      <c r="AC844">
        <f t="shared" si="123"/>
        <v>316423.61640812771</v>
      </c>
      <c r="AD844">
        <f t="shared" si="124"/>
        <v>-0.40359919622142748</v>
      </c>
      <c r="AE844">
        <f t="shared" si="125"/>
        <v>0.68659445775971073</v>
      </c>
      <c r="AF844">
        <f t="shared" si="126"/>
        <v>1.9453571099042904E-4</v>
      </c>
      <c r="AG844">
        <f t="shared" si="127"/>
        <v>-3.9433138385476303E-2</v>
      </c>
      <c r="AH844" t="str">
        <f t="shared" si="128"/>
        <v/>
      </c>
    </row>
    <row r="845" spans="16:34" x14ac:dyDescent="0.2">
      <c r="P845">
        <f t="shared" si="129"/>
        <v>842</v>
      </c>
      <c r="Q845">
        <f>Regression!C843</f>
        <v>131500</v>
      </c>
      <c r="R845">
        <f>Regression!D843</f>
        <v>6</v>
      </c>
      <c r="S845">
        <f>Regression!E843</f>
        <v>0</v>
      </c>
      <c r="T845">
        <f>Regression!F843</f>
        <v>2</v>
      </c>
      <c r="U845">
        <f>Regression!G843</f>
        <v>0</v>
      </c>
      <c r="V845">
        <f>Regression!H843</f>
        <v>3</v>
      </c>
      <c r="W845">
        <f>Regression!I843</f>
        <v>1</v>
      </c>
      <c r="X845">
        <f>Regression!B843</f>
        <v>2840.2179999999998</v>
      </c>
      <c r="Y845">
        <v>2029.1164195728202</v>
      </c>
      <c r="Z845">
        <f t="shared" si="121"/>
        <v>811.10158042717967</v>
      </c>
      <c r="AA845">
        <v>1.9445088059956629E-2</v>
      </c>
      <c r="AB845">
        <f t="shared" si="122"/>
        <v>1.4425275679352909</v>
      </c>
      <c r="AC845">
        <f t="shared" si="123"/>
        <v>315798.60214627528</v>
      </c>
      <c r="AD845">
        <f t="shared" si="124"/>
        <v>1.4575859929610524</v>
      </c>
      <c r="AE845">
        <f t="shared" si="125"/>
        <v>0.14527117787523341</v>
      </c>
      <c r="AF845">
        <f t="shared" si="126"/>
        <v>5.2604673744086668E-3</v>
      </c>
      <c r="AG845">
        <f t="shared" si="127"/>
        <v>0.2052594607154779</v>
      </c>
      <c r="AH845" t="str">
        <f t="shared" si="128"/>
        <v/>
      </c>
    </row>
    <row r="846" spans="16:34" x14ac:dyDescent="0.2">
      <c r="P846">
        <f t="shared" si="129"/>
        <v>843</v>
      </c>
      <c r="Q846">
        <f>Regression!C844</f>
        <v>19600</v>
      </c>
      <c r="R846">
        <f>Regression!D844</f>
        <v>12</v>
      </c>
      <c r="S846">
        <f>Regression!E844</f>
        <v>1</v>
      </c>
      <c r="T846">
        <f>Regression!F844</f>
        <v>1</v>
      </c>
      <c r="U846">
        <f>Regression!G844</f>
        <v>1</v>
      </c>
      <c r="V846">
        <f>Regression!H844</f>
        <v>0</v>
      </c>
      <c r="W846">
        <f>Regression!I844</f>
        <v>0</v>
      </c>
      <c r="X846">
        <f>Regression!B844</f>
        <v>395.31900000000002</v>
      </c>
      <c r="Y846">
        <v>505.98515975913921</v>
      </c>
      <c r="Z846">
        <f t="shared" si="121"/>
        <v>-110.66615975913919</v>
      </c>
      <c r="AA846">
        <v>6.0489018392716441E-3</v>
      </c>
      <c r="AB846">
        <f t="shared" si="122"/>
        <v>-0.19681750121361247</v>
      </c>
      <c r="AC846">
        <f t="shared" si="123"/>
        <v>316463.19405045541</v>
      </c>
      <c r="AD846">
        <f t="shared" si="124"/>
        <v>-0.19731982754264468</v>
      </c>
      <c r="AE846">
        <f t="shared" si="125"/>
        <v>0.8436176861091037</v>
      </c>
      <c r="AF846">
        <f t="shared" si="126"/>
        <v>2.96472176439796E-5</v>
      </c>
      <c r="AG846">
        <f t="shared" si="127"/>
        <v>-1.5393114035228665E-2</v>
      </c>
      <c r="AH846" t="str">
        <f t="shared" si="128"/>
        <v/>
      </c>
    </row>
    <row r="847" spans="16:34" x14ac:dyDescent="0.2">
      <c r="P847">
        <f t="shared" si="129"/>
        <v>844</v>
      </c>
      <c r="Q847">
        <f>Regression!C845</f>
        <v>51000</v>
      </c>
      <c r="R847">
        <f>Regression!D845</f>
        <v>12</v>
      </c>
      <c r="S847">
        <f>Regression!E845</f>
        <v>2</v>
      </c>
      <c r="T847">
        <f>Regression!F845</f>
        <v>3</v>
      </c>
      <c r="U847">
        <f>Regression!G845</f>
        <v>0</v>
      </c>
      <c r="V847">
        <f>Regression!H845</f>
        <v>0</v>
      </c>
      <c r="W847">
        <f>Regression!I845</f>
        <v>1</v>
      </c>
      <c r="X847">
        <f>Regression!B845</f>
        <v>1025.3440000000001</v>
      </c>
      <c r="Y847">
        <v>1162.7165156092678</v>
      </c>
      <c r="Z847">
        <f t="shared" si="121"/>
        <v>-137.37251560926779</v>
      </c>
      <c r="AA847">
        <v>7.328540582384642E-3</v>
      </c>
      <c r="AB847">
        <f t="shared" si="122"/>
        <v>-0.24431420875622484</v>
      </c>
      <c r="AC847">
        <f t="shared" si="123"/>
        <v>316456.44430593308</v>
      </c>
      <c r="AD847">
        <f t="shared" si="124"/>
        <v>-0.24509819416303247</v>
      </c>
      <c r="AE847">
        <f t="shared" si="125"/>
        <v>0.80643109347866571</v>
      </c>
      <c r="AF847">
        <f t="shared" si="126"/>
        <v>5.5489893289676824E-5</v>
      </c>
      <c r="AG847">
        <f t="shared" si="127"/>
        <v>-2.1059404783840038E-2</v>
      </c>
      <c r="AH847" t="str">
        <f t="shared" si="128"/>
        <v/>
      </c>
    </row>
    <row r="848" spans="16:34" x14ac:dyDescent="0.2">
      <c r="P848">
        <f t="shared" si="129"/>
        <v>845</v>
      </c>
      <c r="Q848">
        <f>Regression!C846</f>
        <v>47200</v>
      </c>
      <c r="R848">
        <f>Regression!D846</f>
        <v>12</v>
      </c>
      <c r="S848">
        <f>Regression!E846</f>
        <v>2</v>
      </c>
      <c r="T848">
        <f>Regression!F846</f>
        <v>1</v>
      </c>
      <c r="U848">
        <f>Regression!G846</f>
        <v>0</v>
      </c>
      <c r="V848">
        <f>Regression!H846</f>
        <v>1</v>
      </c>
      <c r="W848">
        <f>Regression!I846</f>
        <v>1</v>
      </c>
      <c r="X848">
        <f>Regression!B846</f>
        <v>1271.71</v>
      </c>
      <c r="Y848">
        <v>873.78951955899697</v>
      </c>
      <c r="Z848">
        <f t="shared" si="121"/>
        <v>397.92048044100306</v>
      </c>
      <c r="AA848">
        <v>7.5836710668127187E-3</v>
      </c>
      <c r="AB848">
        <f t="shared" si="122"/>
        <v>0.70769343413175256</v>
      </c>
      <c r="AC848">
        <f t="shared" si="123"/>
        <v>316314.62779611559</v>
      </c>
      <c r="AD848">
        <f t="shared" si="124"/>
        <v>0.71021477597825267</v>
      </c>
      <c r="AE848">
        <f t="shared" si="125"/>
        <v>0.47773787949003232</v>
      </c>
      <c r="AF848">
        <f t="shared" si="126"/>
        <v>4.8204993706598602E-4</v>
      </c>
      <c r="AG848">
        <f t="shared" si="127"/>
        <v>6.2084401191650686E-2</v>
      </c>
      <c r="AH848" t="str">
        <f t="shared" si="128"/>
        <v/>
      </c>
    </row>
    <row r="849" spans="16:34" x14ac:dyDescent="0.2">
      <c r="P849">
        <f t="shared" si="129"/>
        <v>846</v>
      </c>
      <c r="Q849">
        <f>Regression!C847</f>
        <v>36700</v>
      </c>
      <c r="R849">
        <f>Regression!D847</f>
        <v>24</v>
      </c>
      <c r="S849">
        <f>Regression!E847</f>
        <v>2</v>
      </c>
      <c r="T849">
        <f>Regression!F847</f>
        <v>2</v>
      </c>
      <c r="U849">
        <f>Regression!G847</f>
        <v>1</v>
      </c>
      <c r="V849">
        <f>Regression!H847</f>
        <v>1</v>
      </c>
      <c r="W849">
        <f>Regression!I847</f>
        <v>0</v>
      </c>
      <c r="X849">
        <f>Regression!B847</f>
        <v>1218.01</v>
      </c>
      <c r="Y849">
        <v>1212.0380646646631</v>
      </c>
      <c r="Z849">
        <f t="shared" si="121"/>
        <v>5.971935335336866</v>
      </c>
      <c r="AA849">
        <v>6.5439164280994477E-3</v>
      </c>
      <c r="AB849">
        <f t="shared" si="122"/>
        <v>1.0620964824915339E-2</v>
      </c>
      <c r="AC849">
        <f t="shared" si="123"/>
        <v>316475.59125702851</v>
      </c>
      <c r="AD849">
        <f t="shared" si="124"/>
        <v>1.0650516015115356E-2</v>
      </c>
      <c r="AE849">
        <f t="shared" si="125"/>
        <v>0.99150441981625193</v>
      </c>
      <c r="AF849">
        <f t="shared" si="126"/>
        <v>9.3492839754196826E-8</v>
      </c>
      <c r="AG849">
        <f t="shared" si="127"/>
        <v>8.6440084974818792E-4</v>
      </c>
      <c r="AH849" t="str">
        <f t="shared" si="128"/>
        <v/>
      </c>
    </row>
    <row r="850" spans="16:34" x14ac:dyDescent="0.2">
      <c r="P850">
        <f t="shared" si="129"/>
        <v>847</v>
      </c>
      <c r="Q850">
        <f>Regression!C848</f>
        <v>83900</v>
      </c>
      <c r="R850">
        <f>Regression!D848</f>
        <v>24</v>
      </c>
      <c r="S850">
        <f>Regression!E848</f>
        <v>3</v>
      </c>
      <c r="T850">
        <f>Regression!F848</f>
        <v>2</v>
      </c>
      <c r="U850">
        <f>Regression!G848</f>
        <v>1</v>
      </c>
      <c r="V850">
        <f>Regression!H848</f>
        <v>0</v>
      </c>
      <c r="W850">
        <f>Regression!I848</f>
        <v>1</v>
      </c>
      <c r="X850">
        <f>Regression!B848</f>
        <v>1721.248</v>
      </c>
      <c r="Y850">
        <v>2374.5066879520255</v>
      </c>
      <c r="Z850">
        <f t="shared" si="121"/>
        <v>-653.25868795202541</v>
      </c>
      <c r="AA850">
        <v>5.5300925092302625E-3</v>
      </c>
      <c r="AB850">
        <f t="shared" si="122"/>
        <v>-1.1618072126893575</v>
      </c>
      <c r="AC850">
        <f t="shared" si="123"/>
        <v>316042.61034110823</v>
      </c>
      <c r="AD850">
        <f t="shared" si="124"/>
        <v>-1.1652431302868385</v>
      </c>
      <c r="AE850">
        <f t="shared" si="125"/>
        <v>0.24420070402775565</v>
      </c>
      <c r="AF850">
        <f t="shared" si="126"/>
        <v>9.4346817267593967E-4</v>
      </c>
      <c r="AG850">
        <f t="shared" si="127"/>
        <v>-8.6893427135371681E-2</v>
      </c>
      <c r="AH850" t="str">
        <f t="shared" si="128"/>
        <v/>
      </c>
    </row>
    <row r="851" spans="16:34" x14ac:dyDescent="0.2">
      <c r="P851">
        <f t="shared" si="129"/>
        <v>848</v>
      </c>
      <c r="Q851">
        <f>Regression!C849</f>
        <v>78900</v>
      </c>
      <c r="R851">
        <f>Regression!D849</f>
        <v>18</v>
      </c>
      <c r="S851">
        <f>Regression!E849</f>
        <v>3</v>
      </c>
      <c r="T851">
        <f>Regression!F849</f>
        <v>3</v>
      </c>
      <c r="U851">
        <f>Regression!G849</f>
        <v>0</v>
      </c>
      <c r="V851">
        <f>Regression!H849</f>
        <v>0</v>
      </c>
      <c r="W851">
        <f>Regression!I849</f>
        <v>1</v>
      </c>
      <c r="X851">
        <f>Regression!B849</f>
        <v>2233.0770000000002</v>
      </c>
      <c r="Y851">
        <v>2019.7141895412869</v>
      </c>
      <c r="Z851">
        <f t="shared" si="121"/>
        <v>213.36281045871328</v>
      </c>
      <c r="AA851">
        <v>5.9938393986955323E-3</v>
      </c>
      <c r="AB851">
        <f t="shared" si="122"/>
        <v>0.37946139359850334</v>
      </c>
      <c r="AC851">
        <f t="shared" si="123"/>
        <v>316429.41335895925</v>
      </c>
      <c r="AD851">
        <f t="shared" si="124"/>
        <v>0.38043964019778148</v>
      </c>
      <c r="AE851">
        <f t="shared" si="125"/>
        <v>0.70370053987569658</v>
      </c>
      <c r="AF851">
        <f t="shared" si="126"/>
        <v>1.0918730776905747E-4</v>
      </c>
      <c r="AG851">
        <f t="shared" si="127"/>
        <v>2.9542264031583245E-2</v>
      </c>
      <c r="AH851" t="str">
        <f t="shared" si="128"/>
        <v/>
      </c>
    </row>
    <row r="852" spans="16:34" x14ac:dyDescent="0.2">
      <c r="P852">
        <f t="shared" si="129"/>
        <v>849</v>
      </c>
      <c r="Q852">
        <f>Regression!C850</f>
        <v>48400</v>
      </c>
      <c r="R852">
        <f>Regression!D850</f>
        <v>12</v>
      </c>
      <c r="S852">
        <f>Regression!E850</f>
        <v>2</v>
      </c>
      <c r="T852">
        <f>Regression!F850</f>
        <v>2</v>
      </c>
      <c r="U852">
        <f>Regression!G850</f>
        <v>0</v>
      </c>
      <c r="V852">
        <f>Regression!H850</f>
        <v>0</v>
      </c>
      <c r="W852">
        <f>Regression!I850</f>
        <v>0</v>
      </c>
      <c r="X852">
        <f>Regression!B850</f>
        <v>991.90499999999997</v>
      </c>
      <c r="Y852">
        <v>1134.5071188616257</v>
      </c>
      <c r="Z852">
        <f t="shared" si="121"/>
        <v>-142.60211886162574</v>
      </c>
      <c r="AA852">
        <v>5.1272221523654257E-3</v>
      </c>
      <c r="AB852">
        <f t="shared" si="122"/>
        <v>-0.25361495115758637</v>
      </c>
      <c r="AC852">
        <f t="shared" si="123"/>
        <v>316455.00168423104</v>
      </c>
      <c r="AD852">
        <f t="shared" si="124"/>
        <v>-0.25414772273030994</v>
      </c>
      <c r="AE852">
        <f t="shared" si="125"/>
        <v>0.79943410488705691</v>
      </c>
      <c r="AF852">
        <f t="shared" si="126"/>
        <v>4.1649209006792661E-5</v>
      </c>
      <c r="AG852">
        <f t="shared" si="127"/>
        <v>-1.8244985235121719E-2</v>
      </c>
      <c r="AH852" t="str">
        <f t="shared" si="128"/>
        <v/>
      </c>
    </row>
    <row r="853" spans="16:34" x14ac:dyDescent="0.2">
      <c r="P853">
        <f t="shared" si="129"/>
        <v>850</v>
      </c>
      <c r="Q853">
        <f>Regression!C851</f>
        <v>62200</v>
      </c>
      <c r="R853">
        <f>Regression!D851</f>
        <v>24</v>
      </c>
      <c r="S853">
        <f>Regression!E851</f>
        <v>0</v>
      </c>
      <c r="T853">
        <f>Regression!F851</f>
        <v>2</v>
      </c>
      <c r="U853">
        <f>Regression!G851</f>
        <v>0</v>
      </c>
      <c r="V853">
        <f>Regression!H851</f>
        <v>3</v>
      </c>
      <c r="W853">
        <f>Regression!I851</f>
        <v>1</v>
      </c>
      <c r="X853">
        <f>Regression!B851</f>
        <v>2119.13</v>
      </c>
      <c r="Y853">
        <v>1421.9151682948163</v>
      </c>
      <c r="Z853">
        <f t="shared" si="121"/>
        <v>697.21483170518377</v>
      </c>
      <c r="AA853">
        <v>1.1842707180686314E-2</v>
      </c>
      <c r="AB853">
        <f t="shared" si="122"/>
        <v>1.2399823151354197</v>
      </c>
      <c r="AC853">
        <f t="shared" si="123"/>
        <v>315979.22550813894</v>
      </c>
      <c r="AD853">
        <f t="shared" si="124"/>
        <v>1.2477406150167591</v>
      </c>
      <c r="AE853">
        <f t="shared" si="125"/>
        <v>0.21242051455749014</v>
      </c>
      <c r="AF853">
        <f t="shared" si="126"/>
        <v>2.3309868647450982E-3</v>
      </c>
      <c r="AG853">
        <f t="shared" si="127"/>
        <v>0.13659561803254813</v>
      </c>
      <c r="AH853" t="str">
        <f t="shared" si="128"/>
        <v/>
      </c>
    </row>
    <row r="854" spans="16:34" x14ac:dyDescent="0.2">
      <c r="P854">
        <f t="shared" si="129"/>
        <v>851</v>
      </c>
      <c r="Q854">
        <f>Regression!C852</f>
        <v>37000</v>
      </c>
      <c r="R854">
        <f>Regression!D852</f>
        <v>6</v>
      </c>
      <c r="S854">
        <f>Regression!E852</f>
        <v>0</v>
      </c>
      <c r="T854">
        <f>Regression!F852</f>
        <v>3</v>
      </c>
      <c r="U854">
        <f>Regression!G852</f>
        <v>0</v>
      </c>
      <c r="V854">
        <f>Regression!H852</f>
        <v>1</v>
      </c>
      <c r="W854">
        <f>Regression!I852</f>
        <v>0</v>
      </c>
      <c r="X854">
        <f>Regression!B852</f>
        <v>632.35599999999999</v>
      </c>
      <c r="Y854">
        <v>451.37826530712124</v>
      </c>
      <c r="Z854">
        <f t="shared" si="121"/>
        <v>180.97773469287876</v>
      </c>
      <c r="AA854">
        <v>9.5303449506189963E-3</v>
      </c>
      <c r="AB854">
        <f t="shared" si="122"/>
        <v>0.32186519885642739</v>
      </c>
      <c r="AC854">
        <f t="shared" si="123"/>
        <v>316442.25907556014</v>
      </c>
      <c r="AD854">
        <f t="shared" si="124"/>
        <v>0.32326398502333709</v>
      </c>
      <c r="AE854">
        <f t="shared" si="125"/>
        <v>0.74656345700261539</v>
      </c>
      <c r="AF854">
        <f t="shared" si="126"/>
        <v>1.2580106786790529E-4</v>
      </c>
      <c r="AG854">
        <f t="shared" si="127"/>
        <v>3.1709620553328204E-2</v>
      </c>
      <c r="AH854" t="str">
        <f t="shared" si="128"/>
        <v/>
      </c>
    </row>
    <row r="855" spans="16:34" x14ac:dyDescent="0.2">
      <c r="P855">
        <f t="shared" si="129"/>
        <v>852</v>
      </c>
      <c r="Q855">
        <f>Regression!C853</f>
        <v>77600</v>
      </c>
      <c r="R855">
        <f>Regression!D853</f>
        <v>12</v>
      </c>
      <c r="S855">
        <f>Regression!E853</f>
        <v>2</v>
      </c>
      <c r="T855">
        <f>Regression!F853</f>
        <v>2</v>
      </c>
      <c r="U855">
        <f>Regression!G853</f>
        <v>0</v>
      </c>
      <c r="V855">
        <f>Regression!H853</f>
        <v>3</v>
      </c>
      <c r="W855">
        <f>Regression!I853</f>
        <v>1</v>
      </c>
      <c r="X855">
        <f>Regression!B853</f>
        <v>857.57500000000005</v>
      </c>
      <c r="Y855">
        <v>1102.3140727356022</v>
      </c>
      <c r="Z855">
        <f t="shared" si="121"/>
        <v>-244.73907273560212</v>
      </c>
      <c r="AA855">
        <v>7.5058996337752587E-3</v>
      </c>
      <c r="AB855">
        <f t="shared" si="122"/>
        <v>-0.43526343418797275</v>
      </c>
      <c r="AC855">
        <f t="shared" si="123"/>
        <v>316414.72920121817</v>
      </c>
      <c r="AD855">
        <f t="shared" si="124"/>
        <v>-0.43672796037845574</v>
      </c>
      <c r="AE855">
        <f t="shared" si="125"/>
        <v>0.6624036904581081</v>
      </c>
      <c r="AF855">
        <f t="shared" si="126"/>
        <v>1.8045182002104381E-4</v>
      </c>
      <c r="AG855">
        <f t="shared" si="127"/>
        <v>-3.7979426885584748E-2</v>
      </c>
      <c r="AH855" t="str">
        <f t="shared" si="128"/>
        <v/>
      </c>
    </row>
    <row r="856" spans="16:34" x14ac:dyDescent="0.2">
      <c r="P856">
        <f t="shared" si="129"/>
        <v>853</v>
      </c>
      <c r="Q856">
        <f>Regression!C854</f>
        <v>18400</v>
      </c>
      <c r="R856">
        <f>Regression!D854</f>
        <v>6</v>
      </c>
      <c r="S856">
        <f>Regression!E854</f>
        <v>1</v>
      </c>
      <c r="T856">
        <f>Regression!F854</f>
        <v>1</v>
      </c>
      <c r="U856">
        <f>Regression!G854</f>
        <v>0</v>
      </c>
      <c r="V856">
        <f>Regression!H854</f>
        <v>1</v>
      </c>
      <c r="W856">
        <f>Regression!I854</f>
        <v>0</v>
      </c>
      <c r="X856">
        <f>Regression!B854</f>
        <v>303.45400000000001</v>
      </c>
      <c r="Y856">
        <v>23.541374353558979</v>
      </c>
      <c r="Z856">
        <f t="shared" si="121"/>
        <v>279.91262564644103</v>
      </c>
      <c r="AA856">
        <v>5.6006203230175152E-3</v>
      </c>
      <c r="AB856">
        <f t="shared" si="122"/>
        <v>0.49781887848804834</v>
      </c>
      <c r="AC856">
        <f t="shared" si="123"/>
        <v>316396.1195464526</v>
      </c>
      <c r="AD856">
        <f t="shared" si="124"/>
        <v>0.49902981241588912</v>
      </c>
      <c r="AE856">
        <f t="shared" si="125"/>
        <v>0.61786902488600792</v>
      </c>
      <c r="AF856">
        <f t="shared" si="126"/>
        <v>1.7545557802977138E-4</v>
      </c>
      <c r="AG856">
        <f t="shared" si="127"/>
        <v>3.7451061794493617E-2</v>
      </c>
      <c r="AH856" t="str">
        <f t="shared" si="128"/>
        <v/>
      </c>
    </row>
    <row r="857" spans="16:34" x14ac:dyDescent="0.2">
      <c r="P857">
        <f t="shared" si="129"/>
        <v>854</v>
      </c>
      <c r="Q857">
        <f>Regression!C855</f>
        <v>10200</v>
      </c>
      <c r="R857">
        <f>Regression!D855</f>
        <v>18</v>
      </c>
      <c r="S857">
        <f>Regression!E855</f>
        <v>1</v>
      </c>
      <c r="T857">
        <f>Regression!F855</f>
        <v>1</v>
      </c>
      <c r="U857">
        <f>Regression!G855</f>
        <v>0</v>
      </c>
      <c r="V857">
        <f>Regression!H855</f>
        <v>2</v>
      </c>
      <c r="W857">
        <f>Regression!I855</f>
        <v>0</v>
      </c>
      <c r="X857">
        <f>Regression!B855</f>
        <v>213.261</v>
      </c>
      <c r="Y857">
        <v>221.86096956102762</v>
      </c>
      <c r="Z857">
        <f t="shared" si="121"/>
        <v>-8.5999695610276206</v>
      </c>
      <c r="AA857">
        <v>6.2490373000070416E-3</v>
      </c>
      <c r="AB857">
        <f t="shared" si="122"/>
        <v>-1.5294869933126069E-2</v>
      </c>
      <c r="AC857">
        <f t="shared" si="123"/>
        <v>316475.55238152196</v>
      </c>
      <c r="AD857">
        <f t="shared" si="124"/>
        <v>-1.5335150750263605E-2</v>
      </c>
      <c r="AE857">
        <f t="shared" si="125"/>
        <v>0.98776788309499231</v>
      </c>
      <c r="AF857">
        <f t="shared" si="126"/>
        <v>1.8503742725328623E-7</v>
      </c>
      <c r="AG857">
        <f t="shared" si="127"/>
        <v>-1.2160623058192694E-3</v>
      </c>
      <c r="AH857" t="str">
        <f t="shared" si="128"/>
        <v/>
      </c>
    </row>
    <row r="858" spans="16:34" x14ac:dyDescent="0.2">
      <c r="P858">
        <f t="shared" si="129"/>
        <v>855</v>
      </c>
      <c r="Q858">
        <f>Regression!C856</f>
        <v>52200</v>
      </c>
      <c r="R858">
        <f>Regression!D856</f>
        <v>24</v>
      </c>
      <c r="S858">
        <f>Regression!E856</f>
        <v>3</v>
      </c>
      <c r="T858">
        <f>Regression!F856</f>
        <v>2</v>
      </c>
      <c r="U858">
        <f>Regression!G856</f>
        <v>1</v>
      </c>
      <c r="V858">
        <f>Regression!H856</f>
        <v>0</v>
      </c>
      <c r="W858">
        <f>Regression!I856</f>
        <v>0</v>
      </c>
      <c r="X858">
        <f>Regression!B856</f>
        <v>1908.8679999999999</v>
      </c>
      <c r="Y858">
        <v>1721.8397871360394</v>
      </c>
      <c r="Z858">
        <f t="shared" si="121"/>
        <v>187.02821286396056</v>
      </c>
      <c r="AA858">
        <v>7.456149416445141E-3</v>
      </c>
      <c r="AB858">
        <f t="shared" si="122"/>
        <v>0.33262585050794985</v>
      </c>
      <c r="AC858">
        <f t="shared" si="123"/>
        <v>316440.06509606726</v>
      </c>
      <c r="AD858">
        <f t="shared" si="124"/>
        <v>0.33372330806695893</v>
      </c>
      <c r="AE858">
        <f t="shared" si="125"/>
        <v>0.73865888907658006</v>
      </c>
      <c r="AF858">
        <f t="shared" si="126"/>
        <v>1.0467361073914744E-4</v>
      </c>
      <c r="AG858">
        <f t="shared" si="127"/>
        <v>2.8924708417548198E-2</v>
      </c>
      <c r="AH858" t="str">
        <f t="shared" si="128"/>
        <v/>
      </c>
    </row>
    <row r="859" spans="16:34" x14ac:dyDescent="0.2">
      <c r="P859">
        <f t="shared" si="129"/>
        <v>856</v>
      </c>
      <c r="Q859">
        <f>Regression!C857</f>
        <v>108000</v>
      </c>
      <c r="R859">
        <f>Regression!D857</f>
        <v>24</v>
      </c>
      <c r="S859">
        <f>Regression!E857</f>
        <v>3</v>
      </c>
      <c r="T859">
        <f>Regression!F857</f>
        <v>2</v>
      </c>
      <c r="U859">
        <f>Regression!G857</f>
        <v>1</v>
      </c>
      <c r="V859">
        <f>Regression!H857</f>
        <v>3</v>
      </c>
      <c r="W859">
        <f>Regression!I857</f>
        <v>1</v>
      </c>
      <c r="X859">
        <f>Regression!B857</f>
        <v>1849.49</v>
      </c>
      <c r="Y859">
        <v>2259.1427483422326</v>
      </c>
      <c r="Z859">
        <f t="shared" si="121"/>
        <v>-409.6527483422326</v>
      </c>
      <c r="AA859">
        <v>1.1126389265527453E-2</v>
      </c>
      <c r="AB859">
        <f t="shared" si="122"/>
        <v>-0.7285590325849236</v>
      </c>
      <c r="AC859">
        <f t="shared" si="123"/>
        <v>316304.38271698315</v>
      </c>
      <c r="AD859">
        <f t="shared" si="124"/>
        <v>-0.73247511463262016</v>
      </c>
      <c r="AE859">
        <f t="shared" si="125"/>
        <v>0.46405165171218254</v>
      </c>
      <c r="AF859">
        <f t="shared" si="126"/>
        <v>7.5493955715316631E-4</v>
      </c>
      <c r="AG859">
        <f t="shared" si="127"/>
        <v>-7.7696169060816167E-2</v>
      </c>
      <c r="AH859" t="str">
        <f t="shared" si="128"/>
        <v/>
      </c>
    </row>
    <row r="860" spans="16:34" x14ac:dyDescent="0.2">
      <c r="P860">
        <f t="shared" si="129"/>
        <v>857</v>
      </c>
      <c r="Q860">
        <f>Regression!C858</f>
        <v>102800</v>
      </c>
      <c r="R860">
        <f>Regression!D858</f>
        <v>18</v>
      </c>
      <c r="S860">
        <f>Regression!E858</f>
        <v>3</v>
      </c>
      <c r="T860">
        <f>Regression!F858</f>
        <v>2</v>
      </c>
      <c r="U860">
        <f>Regression!G858</f>
        <v>0</v>
      </c>
      <c r="V860">
        <f>Regression!H858</f>
        <v>2</v>
      </c>
      <c r="W860">
        <f>Regression!I858</f>
        <v>1</v>
      </c>
      <c r="X860">
        <f>Regression!B858</f>
        <v>2238.2280000000001</v>
      </c>
      <c r="Y860">
        <v>2111.9510563284721</v>
      </c>
      <c r="Z860">
        <f t="shared" si="121"/>
        <v>126.27694367152799</v>
      </c>
      <c r="AA860">
        <v>7.5466269374426329E-3</v>
      </c>
      <c r="AB860">
        <f t="shared" si="122"/>
        <v>0.22458096104911371</v>
      </c>
      <c r="AC860">
        <f t="shared" si="123"/>
        <v>316459.41444560041</v>
      </c>
      <c r="AD860">
        <f t="shared" si="124"/>
        <v>0.22532531964093405</v>
      </c>
      <c r="AE860">
        <f t="shared" si="125"/>
        <v>0.82177261314484917</v>
      </c>
      <c r="AF860">
        <f t="shared" si="126"/>
        <v>4.8304605787721693E-5</v>
      </c>
      <c r="AG860">
        <f t="shared" si="127"/>
        <v>1.9648589548187365E-2</v>
      </c>
      <c r="AH860" t="str">
        <f t="shared" si="128"/>
        <v/>
      </c>
    </row>
    <row r="861" spans="16:34" x14ac:dyDescent="0.2">
      <c r="P861">
        <f t="shared" si="129"/>
        <v>858</v>
      </c>
      <c r="Q861">
        <f>Regression!C859</f>
        <v>69100</v>
      </c>
      <c r="R861">
        <f>Regression!D859</f>
        <v>12</v>
      </c>
      <c r="S861">
        <f>Regression!E859</f>
        <v>3</v>
      </c>
      <c r="T861">
        <f>Regression!F859</f>
        <v>3</v>
      </c>
      <c r="U861">
        <f>Regression!G859</f>
        <v>1</v>
      </c>
      <c r="V861">
        <f>Regression!H859</f>
        <v>0</v>
      </c>
      <c r="W861">
        <f>Regression!I859</f>
        <v>0</v>
      </c>
      <c r="X861">
        <f>Regression!B859</f>
        <v>1477.1410000000001</v>
      </c>
      <c r="Y861">
        <v>1497.9011923858725</v>
      </c>
      <c r="Z861">
        <f t="shared" si="121"/>
        <v>-20.760192385872415</v>
      </c>
      <c r="AA861">
        <v>9.1005921414486421E-3</v>
      </c>
      <c r="AB861">
        <f t="shared" si="122"/>
        <v>-3.6921577463194112E-2</v>
      </c>
      <c r="AC861">
        <f t="shared" si="123"/>
        <v>316475.18858810514</v>
      </c>
      <c r="AD861">
        <f t="shared" si="124"/>
        <v>-3.7072063105275013E-2</v>
      </c>
      <c r="AE861">
        <f t="shared" si="125"/>
        <v>0.97043500574064723</v>
      </c>
      <c r="AF861">
        <f t="shared" si="126"/>
        <v>1.5793595909883401E-6</v>
      </c>
      <c r="AG861">
        <f t="shared" si="127"/>
        <v>-3.5527675777678089E-3</v>
      </c>
      <c r="AH861" t="str">
        <f t="shared" si="128"/>
        <v/>
      </c>
    </row>
    <row r="862" spans="16:34" x14ac:dyDescent="0.2">
      <c r="P862">
        <f t="shared" si="129"/>
        <v>859</v>
      </c>
      <c r="Q862">
        <f>Regression!C860</f>
        <v>25900</v>
      </c>
      <c r="R862">
        <f>Regression!D860</f>
        <v>6</v>
      </c>
      <c r="S862">
        <f>Regression!E860</f>
        <v>1</v>
      </c>
      <c r="T862">
        <f>Regression!F860</f>
        <v>1</v>
      </c>
      <c r="U862">
        <f>Regression!G860</f>
        <v>0</v>
      </c>
      <c r="V862">
        <f>Regression!H860</f>
        <v>1</v>
      </c>
      <c r="W862">
        <f>Regression!I860</f>
        <v>1</v>
      </c>
      <c r="X862">
        <f>Regression!B860</f>
        <v>242.12899999999999</v>
      </c>
      <c r="Y862">
        <v>158.09536624324227</v>
      </c>
      <c r="Z862">
        <f t="shared" si="121"/>
        <v>84.033633756757723</v>
      </c>
      <c r="AA862">
        <v>1.005347821231152E-2</v>
      </c>
      <c r="AB862">
        <f t="shared" si="122"/>
        <v>0.14945209854486757</v>
      </c>
      <c r="AC862">
        <f t="shared" si="123"/>
        <v>316468.42933188396</v>
      </c>
      <c r="AD862">
        <f t="shared" si="124"/>
        <v>0.15013504578294418</v>
      </c>
      <c r="AE862">
        <f t="shared" si="125"/>
        <v>0.88068859053201309</v>
      </c>
      <c r="AF862">
        <f t="shared" si="126"/>
        <v>2.8642236152543997E-5</v>
      </c>
      <c r="AG862">
        <f t="shared" si="127"/>
        <v>1.5129841703969818E-2</v>
      </c>
      <c r="AH862" t="str">
        <f t="shared" si="128"/>
        <v/>
      </c>
    </row>
    <row r="863" spans="16:34" x14ac:dyDescent="0.2">
      <c r="P863">
        <f t="shared" si="129"/>
        <v>860</v>
      </c>
      <c r="Q863">
        <f>Regression!C861</f>
        <v>45800</v>
      </c>
      <c r="R863">
        <f>Regression!D861</f>
        <v>6</v>
      </c>
      <c r="S863">
        <f>Regression!E861</f>
        <v>2</v>
      </c>
      <c r="T863">
        <f>Regression!F861</f>
        <v>1</v>
      </c>
      <c r="U863">
        <f>Regression!G861</f>
        <v>1</v>
      </c>
      <c r="V863">
        <f>Regression!H861</f>
        <v>0</v>
      </c>
      <c r="W863">
        <f>Regression!I861</f>
        <v>1</v>
      </c>
      <c r="X863">
        <f>Regression!B861</f>
        <v>489.20800000000003</v>
      </c>
      <c r="Y863">
        <v>716.24447156298902</v>
      </c>
      <c r="Z863">
        <f t="shared" si="121"/>
        <v>-227.03647156298899</v>
      </c>
      <c r="AA863">
        <v>1.0934835824600749E-2</v>
      </c>
      <c r="AB863">
        <f t="shared" si="122"/>
        <v>-0.40377972014785357</v>
      </c>
      <c r="AC863">
        <f t="shared" si="123"/>
        <v>316423.03875027411</v>
      </c>
      <c r="AD863">
        <f t="shared" si="124"/>
        <v>-0.40583465289855042</v>
      </c>
      <c r="AE863">
        <f t="shared" si="125"/>
        <v>0.68495161470865185</v>
      </c>
      <c r="AF863">
        <f t="shared" si="126"/>
        <v>2.2780406716416625E-4</v>
      </c>
      <c r="AG863">
        <f t="shared" si="127"/>
        <v>-4.267198127839493E-2</v>
      </c>
      <c r="AH863" t="str">
        <f t="shared" si="128"/>
        <v/>
      </c>
    </row>
    <row r="864" spans="16:34" x14ac:dyDescent="0.2">
      <c r="P864">
        <f t="shared" si="129"/>
        <v>861</v>
      </c>
      <c r="Q864">
        <f>Regression!C862</f>
        <v>100100</v>
      </c>
      <c r="R864">
        <f>Regression!D862</f>
        <v>12</v>
      </c>
      <c r="S864">
        <f>Regression!E862</f>
        <v>3</v>
      </c>
      <c r="T864">
        <f>Regression!F862</f>
        <v>3</v>
      </c>
      <c r="U864">
        <f>Regression!G862</f>
        <v>0</v>
      </c>
      <c r="V864">
        <f>Regression!H862</f>
        <v>0</v>
      </c>
      <c r="W864">
        <f>Regression!I862</f>
        <v>1</v>
      </c>
      <c r="X864">
        <f>Regression!B862</f>
        <v>3103.7020000000002</v>
      </c>
      <c r="Y864">
        <v>2181.4363203959397</v>
      </c>
      <c r="Z864">
        <f t="shared" si="121"/>
        <v>922.26567960406055</v>
      </c>
      <c r="AA864">
        <v>7.6964625127018006E-3</v>
      </c>
      <c r="AB864">
        <f t="shared" si="122"/>
        <v>1.6402306442169188</v>
      </c>
      <c r="AC864">
        <f t="shared" si="123"/>
        <v>315610.671710492</v>
      </c>
      <c r="AD864">
        <f t="shared" si="124"/>
        <v>1.6480027722159234</v>
      </c>
      <c r="AE864">
        <f t="shared" si="125"/>
        <v>9.9668766409855072E-2</v>
      </c>
      <c r="AF864">
        <f t="shared" si="126"/>
        <v>2.6285844550546656E-3</v>
      </c>
      <c r="AG864">
        <f t="shared" si="127"/>
        <v>0.14513803779930917</v>
      </c>
      <c r="AH864" t="str">
        <f t="shared" si="128"/>
        <v/>
      </c>
    </row>
    <row r="865" spans="16:34" x14ac:dyDescent="0.2">
      <c r="P865">
        <f t="shared" si="129"/>
        <v>862</v>
      </c>
      <c r="Q865">
        <f>Regression!C863</f>
        <v>16300</v>
      </c>
      <c r="R865">
        <f>Regression!D863</f>
        <v>12</v>
      </c>
      <c r="S865">
        <f>Regression!E863</f>
        <v>0</v>
      </c>
      <c r="T865">
        <f>Regression!F863</f>
        <v>1</v>
      </c>
      <c r="U865">
        <f>Regression!G863</f>
        <v>0</v>
      </c>
      <c r="V865">
        <f>Regression!H863</f>
        <v>0</v>
      </c>
      <c r="W865">
        <f>Regression!I863</f>
        <v>0</v>
      </c>
      <c r="X865">
        <f>Regression!B863</f>
        <v>359.71199999999999</v>
      </c>
      <c r="Y865">
        <v>513.68111378113804</v>
      </c>
      <c r="Z865">
        <f t="shared" si="121"/>
        <v>-153.96911378113805</v>
      </c>
      <c r="AA865">
        <v>6.6055773520684469E-3</v>
      </c>
      <c r="AB865">
        <f t="shared" si="122"/>
        <v>-0.27383091908522994</v>
      </c>
      <c r="AC865">
        <f t="shared" si="123"/>
        <v>316451.54662999889</v>
      </c>
      <c r="AD865">
        <f t="shared" si="124"/>
        <v>-0.27461176538883836</v>
      </c>
      <c r="AE865">
        <f t="shared" si="125"/>
        <v>0.7836717042507686</v>
      </c>
      <c r="AF865">
        <f t="shared" si="126"/>
        <v>6.2739684300940982E-5</v>
      </c>
      <c r="AG865">
        <f t="shared" si="127"/>
        <v>-2.239307180508069E-2</v>
      </c>
      <c r="AH865" t="str">
        <f t="shared" si="128"/>
        <v/>
      </c>
    </row>
    <row r="866" spans="16:34" x14ac:dyDescent="0.2">
      <c r="P866">
        <f t="shared" si="129"/>
        <v>863</v>
      </c>
      <c r="Q866">
        <f>Regression!C864</f>
        <v>32700</v>
      </c>
      <c r="R866">
        <f>Regression!D864</f>
        <v>18</v>
      </c>
      <c r="S866">
        <f>Regression!E864</f>
        <v>0</v>
      </c>
      <c r="T866">
        <f>Regression!F864</f>
        <v>1</v>
      </c>
      <c r="U866">
        <f>Regression!G864</f>
        <v>0</v>
      </c>
      <c r="V866">
        <f>Regression!H864</f>
        <v>1</v>
      </c>
      <c r="W866">
        <f>Regression!I864</f>
        <v>1</v>
      </c>
      <c r="X866">
        <f>Regression!B864</f>
        <v>1276.2529999999999</v>
      </c>
      <c r="Y866">
        <v>920.49737195617217</v>
      </c>
      <c r="Z866">
        <f t="shared" si="121"/>
        <v>355.75562804382776</v>
      </c>
      <c r="AA866">
        <v>9.2248240488424123E-3</v>
      </c>
      <c r="AB866">
        <f t="shared" si="122"/>
        <v>0.63270410671752919</v>
      </c>
      <c r="AC866">
        <f t="shared" si="123"/>
        <v>316346.72692692833</v>
      </c>
      <c r="AD866">
        <f t="shared" si="124"/>
        <v>0.63545170349043867</v>
      </c>
      <c r="AE866">
        <f t="shared" si="125"/>
        <v>0.52528040911342844</v>
      </c>
      <c r="AF866">
        <f t="shared" si="126"/>
        <v>4.7023957650472846E-4</v>
      </c>
      <c r="AG866">
        <f t="shared" si="127"/>
        <v>6.1316031064649869E-2</v>
      </c>
      <c r="AH866" t="str">
        <f t="shared" si="128"/>
        <v/>
      </c>
    </row>
    <row r="867" spans="16:34" x14ac:dyDescent="0.2">
      <c r="P867">
        <f t="shared" si="129"/>
        <v>864</v>
      </c>
      <c r="Q867">
        <f>Regression!C865</f>
        <v>32700</v>
      </c>
      <c r="R867">
        <f>Regression!D865</f>
        <v>6</v>
      </c>
      <c r="S867">
        <f>Regression!E865</f>
        <v>1</v>
      </c>
      <c r="T867">
        <f>Regression!F865</f>
        <v>2</v>
      </c>
      <c r="U867">
        <f>Regression!G865</f>
        <v>0</v>
      </c>
      <c r="V867">
        <f>Regression!H865</f>
        <v>2</v>
      </c>
      <c r="W867">
        <f>Regression!I865</f>
        <v>0</v>
      </c>
      <c r="X867">
        <f>Regression!B865</f>
        <v>272.80399999999997</v>
      </c>
      <c r="Y867">
        <v>117.81627109132734</v>
      </c>
      <c r="Z867">
        <f t="shared" si="121"/>
        <v>154.98772890867264</v>
      </c>
      <c r="AA867">
        <v>5.389902378960509E-3</v>
      </c>
      <c r="AB867">
        <f t="shared" si="122"/>
        <v>0.27564250525155293</v>
      </c>
      <c r="AC867">
        <f t="shared" si="123"/>
        <v>316451.25677599356</v>
      </c>
      <c r="AD867">
        <f t="shared" si="124"/>
        <v>0.27625965812272923</v>
      </c>
      <c r="AE867">
        <f t="shared" si="125"/>
        <v>0.78240618227615366</v>
      </c>
      <c r="AF867">
        <f t="shared" si="126"/>
        <v>5.1746092590883442E-5</v>
      </c>
      <c r="AG867">
        <f t="shared" si="127"/>
        <v>2.0336747089030854E-2</v>
      </c>
      <c r="AH867" t="str">
        <f t="shared" si="128"/>
        <v/>
      </c>
    </row>
    <row r="868" spans="16:34" x14ac:dyDescent="0.2">
      <c r="P868">
        <f t="shared" si="129"/>
        <v>865</v>
      </c>
      <c r="Q868">
        <f>Regression!C866</f>
        <v>71600</v>
      </c>
      <c r="R868">
        <f>Regression!D866</f>
        <v>12</v>
      </c>
      <c r="S868">
        <f>Regression!E866</f>
        <v>0</v>
      </c>
      <c r="T868">
        <f>Regression!F866</f>
        <v>2</v>
      </c>
      <c r="U868">
        <f>Regression!G866</f>
        <v>1</v>
      </c>
      <c r="V868">
        <f>Regression!H866</f>
        <v>1</v>
      </c>
      <c r="W868">
        <f>Regression!I866</f>
        <v>1</v>
      </c>
      <c r="X868">
        <f>Regression!B866</f>
        <v>1197.9090000000001</v>
      </c>
      <c r="Y868">
        <v>1413.8774534286706</v>
      </c>
      <c r="Z868">
        <f t="shared" si="121"/>
        <v>-215.9684534286705</v>
      </c>
      <c r="AA868">
        <v>5.9274136504750725E-3</v>
      </c>
      <c r="AB868">
        <f t="shared" si="122"/>
        <v>-0.38409547631645402</v>
      </c>
      <c r="AC868">
        <f t="shared" si="123"/>
        <v>316428.2808724693</v>
      </c>
      <c r="AD868">
        <f t="shared" si="124"/>
        <v>-0.38507349232305499</v>
      </c>
      <c r="AE868">
        <f t="shared" si="125"/>
        <v>0.70026551331003173</v>
      </c>
      <c r="AF868">
        <f t="shared" si="126"/>
        <v>1.1061586984131571E-4</v>
      </c>
      <c r="AG868">
        <f t="shared" si="127"/>
        <v>-2.9734948660746947E-2</v>
      </c>
      <c r="AH868" t="str">
        <f t="shared" si="128"/>
        <v/>
      </c>
    </row>
    <row r="869" spans="16:34" x14ac:dyDescent="0.2">
      <c r="P869">
        <f t="shared" si="129"/>
        <v>866</v>
      </c>
      <c r="Q869">
        <f>Regression!C867</f>
        <v>26700</v>
      </c>
      <c r="R869">
        <f>Regression!D867</f>
        <v>12</v>
      </c>
      <c r="S869">
        <f>Regression!E867</f>
        <v>0</v>
      </c>
      <c r="T869">
        <f>Regression!F867</f>
        <v>1</v>
      </c>
      <c r="U869">
        <f>Regression!G867</f>
        <v>0</v>
      </c>
      <c r="V869">
        <f>Regression!H867</f>
        <v>1</v>
      </c>
      <c r="W869">
        <f>Regression!I867</f>
        <v>0</v>
      </c>
      <c r="X869">
        <f>Regression!B867</f>
        <v>458.62599999999998</v>
      </c>
      <c r="Y869">
        <v>525.89591150592832</v>
      </c>
      <c r="Z869">
        <f t="shared" si="121"/>
        <v>-67.269911505928349</v>
      </c>
      <c r="AA869">
        <v>4.7989929394163054E-3</v>
      </c>
      <c r="AB869">
        <f t="shared" si="122"/>
        <v>-0.11963816146032175</v>
      </c>
      <c r="AC869">
        <f t="shared" si="123"/>
        <v>316471.03912445263</v>
      </c>
      <c r="AD869">
        <f t="shared" si="124"/>
        <v>-0.11986667718040504</v>
      </c>
      <c r="AE869">
        <f t="shared" si="125"/>
        <v>0.90461303283265093</v>
      </c>
      <c r="AF869">
        <f t="shared" si="126"/>
        <v>8.6691790165315818E-6</v>
      </c>
      <c r="AG869">
        <f t="shared" si="127"/>
        <v>-8.3237325705376713E-3</v>
      </c>
      <c r="AH869" t="str">
        <f t="shared" si="128"/>
        <v/>
      </c>
    </row>
    <row r="870" spans="16:34" x14ac:dyDescent="0.2">
      <c r="P870">
        <f t="shared" si="129"/>
        <v>867</v>
      </c>
      <c r="Q870">
        <f>Regression!C868</f>
        <v>16300</v>
      </c>
      <c r="R870">
        <f>Regression!D868</f>
        <v>12</v>
      </c>
      <c r="S870">
        <f>Regression!E868</f>
        <v>0</v>
      </c>
      <c r="T870">
        <f>Regression!F868</f>
        <v>1</v>
      </c>
      <c r="U870">
        <f>Regression!G868</f>
        <v>0</v>
      </c>
      <c r="V870">
        <f>Regression!H868</f>
        <v>1</v>
      </c>
      <c r="W870">
        <f>Regression!I868</f>
        <v>0</v>
      </c>
      <c r="X870">
        <f>Regression!B868</f>
        <v>470.38200000000001</v>
      </c>
      <c r="Y870">
        <v>303.2358184136329</v>
      </c>
      <c r="Z870">
        <f t="shared" si="121"/>
        <v>167.14618158636711</v>
      </c>
      <c r="AA870">
        <v>4.5888338040231541E-3</v>
      </c>
      <c r="AB870">
        <f t="shared" si="122"/>
        <v>0.29726606461112631</v>
      </c>
      <c r="AC870">
        <f t="shared" si="123"/>
        <v>316447.30594902631</v>
      </c>
      <c r="AD870">
        <f t="shared" si="124"/>
        <v>0.29781358478704451</v>
      </c>
      <c r="AE870">
        <f t="shared" si="125"/>
        <v>0.76590780476886922</v>
      </c>
      <c r="AF870">
        <f t="shared" si="126"/>
        <v>5.1156166586847028E-5</v>
      </c>
      <c r="AG870">
        <f t="shared" si="127"/>
        <v>2.0220617527888188E-2</v>
      </c>
      <c r="AH870" t="str">
        <f t="shared" si="128"/>
        <v/>
      </c>
    </row>
    <row r="871" spans="16:34" x14ac:dyDescent="0.2">
      <c r="P871">
        <f t="shared" si="129"/>
        <v>868</v>
      </c>
      <c r="Q871">
        <f>Regression!C869</f>
        <v>45500</v>
      </c>
      <c r="R871">
        <f>Regression!D869</f>
        <v>6</v>
      </c>
      <c r="S871">
        <f>Regression!E869</f>
        <v>2</v>
      </c>
      <c r="T871">
        <f>Regression!F869</f>
        <v>1</v>
      </c>
      <c r="U871">
        <f>Regression!G869</f>
        <v>1</v>
      </c>
      <c r="V871">
        <f>Regression!H869</f>
        <v>0</v>
      </c>
      <c r="W871">
        <f>Regression!I869</f>
        <v>1</v>
      </c>
      <c r="X871">
        <f>Regression!B869</f>
        <v>754.24099999999999</v>
      </c>
      <c r="Y871">
        <v>709.82158426224964</v>
      </c>
      <c r="Z871">
        <f t="shared" si="121"/>
        <v>44.419415737750342</v>
      </c>
      <c r="AA871">
        <v>1.0966627755744363E-2</v>
      </c>
      <c r="AB871">
        <f t="shared" si="122"/>
        <v>7.8999022193418506E-2</v>
      </c>
      <c r="AC871">
        <f t="shared" si="123"/>
        <v>316473.61440175667</v>
      </c>
      <c r="AD871">
        <f t="shared" si="124"/>
        <v>7.9395998586284475E-2</v>
      </c>
      <c r="AE871">
        <f t="shared" si="125"/>
        <v>0.93673366424415416</v>
      </c>
      <c r="AF871">
        <f t="shared" si="126"/>
        <v>8.7459029770783773E-6</v>
      </c>
      <c r="AG871">
        <f t="shared" si="127"/>
        <v>8.360450762488994E-3</v>
      </c>
      <c r="AH871" t="str">
        <f t="shared" si="128"/>
        <v/>
      </c>
    </row>
    <row r="872" spans="16:34" x14ac:dyDescent="0.2">
      <c r="P872">
        <f t="shared" si="129"/>
        <v>869</v>
      </c>
      <c r="Q872">
        <f>Regression!C870</f>
        <v>33200</v>
      </c>
      <c r="R872">
        <f>Regression!D870</f>
        <v>12</v>
      </c>
      <c r="S872">
        <f>Regression!E870</f>
        <v>2</v>
      </c>
      <c r="T872">
        <f>Regression!F870</f>
        <v>1</v>
      </c>
      <c r="U872">
        <f>Regression!G870</f>
        <v>0</v>
      </c>
      <c r="V872">
        <f>Regression!H870</f>
        <v>2</v>
      </c>
      <c r="W872">
        <f>Regression!I870</f>
        <v>0</v>
      </c>
      <c r="X872">
        <f>Regression!B870</f>
        <v>606.67200000000003</v>
      </c>
      <c r="Y872">
        <v>389.62767411912392</v>
      </c>
      <c r="Z872">
        <f t="shared" si="121"/>
        <v>217.0443258808761</v>
      </c>
      <c r="AA872">
        <v>6.6923775859350949E-3</v>
      </c>
      <c r="AB872">
        <f t="shared" si="122"/>
        <v>0.38600889346338074</v>
      </c>
      <c r="AC872">
        <f t="shared" si="123"/>
        <v>316427.7711453368</v>
      </c>
      <c r="AD872">
        <f t="shared" si="124"/>
        <v>0.38714107935285108</v>
      </c>
      <c r="AE872">
        <f t="shared" si="125"/>
        <v>0.6987348062363965</v>
      </c>
      <c r="AF872">
        <f t="shared" si="126"/>
        <v>1.2633321083814879E-4</v>
      </c>
      <c r="AG872">
        <f t="shared" si="127"/>
        <v>3.1777343640477802E-2</v>
      </c>
      <c r="AH872" t="str">
        <f t="shared" si="128"/>
        <v/>
      </c>
    </row>
    <row r="873" spans="16:34" x14ac:dyDescent="0.2">
      <c r="P873">
        <f t="shared" si="129"/>
        <v>870</v>
      </c>
      <c r="Q873">
        <f>Regression!C871</f>
        <v>72900</v>
      </c>
      <c r="R873">
        <f>Regression!D871</f>
        <v>6</v>
      </c>
      <c r="S873">
        <f>Regression!E871</f>
        <v>1</v>
      </c>
      <c r="T873">
        <f>Regression!F871</f>
        <v>2</v>
      </c>
      <c r="U873">
        <f>Regression!G871</f>
        <v>0</v>
      </c>
      <c r="V873">
        <f>Regression!H871</f>
        <v>3</v>
      </c>
      <c r="W873">
        <f>Regression!I871</f>
        <v>1</v>
      </c>
      <c r="X873">
        <f>Regression!B871</f>
        <v>252.16399999999999</v>
      </c>
      <c r="Y873">
        <v>742.01968339408722</v>
      </c>
      <c r="Z873">
        <f t="shared" si="121"/>
        <v>-489.85568339408724</v>
      </c>
      <c r="AA873">
        <v>8.2723342915167544E-3</v>
      </c>
      <c r="AB873">
        <f t="shared" si="122"/>
        <v>-0.87119831184843011</v>
      </c>
      <c r="AC873">
        <f t="shared" si="123"/>
        <v>316231.46989779541</v>
      </c>
      <c r="AD873">
        <f t="shared" si="124"/>
        <v>-0.87472067859611591</v>
      </c>
      <c r="AE873">
        <f t="shared" si="125"/>
        <v>0.38193762968342393</v>
      </c>
      <c r="AF873">
        <f t="shared" si="126"/>
        <v>7.9797131949613112E-4</v>
      </c>
      <c r="AG873">
        <f t="shared" si="127"/>
        <v>-7.9889042731258658E-2</v>
      </c>
      <c r="AH873" t="str">
        <f t="shared" si="128"/>
        <v/>
      </c>
    </row>
    <row r="874" spans="16:34" x14ac:dyDescent="0.2">
      <c r="P874">
        <f t="shared" si="129"/>
        <v>871</v>
      </c>
      <c r="Q874">
        <f>Regression!C872</f>
        <v>96700</v>
      </c>
      <c r="R874">
        <f>Regression!D872</f>
        <v>12</v>
      </c>
      <c r="S874">
        <f>Regression!E872</f>
        <v>2</v>
      </c>
      <c r="T874">
        <f>Regression!F872</f>
        <v>2</v>
      </c>
      <c r="U874">
        <f>Regression!G872</f>
        <v>0</v>
      </c>
      <c r="V874">
        <f>Regression!H872</f>
        <v>2</v>
      </c>
      <c r="W874">
        <f>Regression!I872</f>
        <v>1</v>
      </c>
      <c r="X874">
        <f>Regression!B872</f>
        <v>1231.328</v>
      </c>
      <c r="Y874">
        <v>1721.6831929168416</v>
      </c>
      <c r="Z874">
        <f t="shared" si="121"/>
        <v>-490.35519291684159</v>
      </c>
      <c r="AA874">
        <v>5.7631836110097817E-3</v>
      </c>
      <c r="AB874">
        <f t="shared" si="122"/>
        <v>-0.87208667931609041</v>
      </c>
      <c r="AC874">
        <f t="shared" si="123"/>
        <v>316231.58914188063</v>
      </c>
      <c r="AD874">
        <f t="shared" si="124"/>
        <v>-0.87450688528123899</v>
      </c>
      <c r="AE874">
        <f t="shared" si="125"/>
        <v>0.38205393906314056</v>
      </c>
      <c r="AF874">
        <f t="shared" si="126"/>
        <v>5.5425815667432116E-4</v>
      </c>
      <c r="AG874">
        <f t="shared" si="127"/>
        <v>-6.6580881507232362E-2</v>
      </c>
      <c r="AH874" t="str">
        <f t="shared" si="128"/>
        <v/>
      </c>
    </row>
    <row r="875" spans="16:34" x14ac:dyDescent="0.2">
      <c r="P875">
        <f t="shared" si="129"/>
        <v>872</v>
      </c>
      <c r="Q875">
        <f>Regression!C873</f>
        <v>16900</v>
      </c>
      <c r="R875">
        <f>Regression!D873</f>
        <v>6</v>
      </c>
      <c r="S875">
        <f>Regression!E873</f>
        <v>1</v>
      </c>
      <c r="T875">
        <f>Regression!F873</f>
        <v>1</v>
      </c>
      <c r="U875">
        <f>Regression!G873</f>
        <v>0</v>
      </c>
      <c r="V875">
        <f>Regression!H873</f>
        <v>1</v>
      </c>
      <c r="W875">
        <f>Regression!I873</f>
        <v>0</v>
      </c>
      <c r="X875">
        <f>Regression!B873</f>
        <v>247.334</v>
      </c>
      <c r="Y875">
        <v>-8.5730621501374458</v>
      </c>
      <c r="Z875">
        <f t="shared" si="121"/>
        <v>255.90706215013745</v>
      </c>
      <c r="AA875">
        <v>5.6328580259820231E-3</v>
      </c>
      <c r="AB875">
        <f t="shared" si="122"/>
        <v>0.45512547489610705</v>
      </c>
      <c r="AC875">
        <f t="shared" si="123"/>
        <v>316409.16996320087</v>
      </c>
      <c r="AD875">
        <f t="shared" si="124"/>
        <v>0.45623054457061574</v>
      </c>
      <c r="AE875">
        <f t="shared" si="125"/>
        <v>0.64832406700543621</v>
      </c>
      <c r="AF875">
        <f t="shared" si="126"/>
        <v>1.4750528411149115E-4</v>
      </c>
      <c r="AG875">
        <f t="shared" si="127"/>
        <v>3.433803017663805E-2</v>
      </c>
      <c r="AH875" t="str">
        <f t="shared" si="128"/>
        <v/>
      </c>
    </row>
    <row r="876" spans="16:34" x14ac:dyDescent="0.2">
      <c r="P876">
        <f t="shared" si="129"/>
        <v>873</v>
      </c>
      <c r="Q876">
        <f>Regression!C874</f>
        <v>52800</v>
      </c>
      <c r="R876">
        <f>Regression!D874</f>
        <v>12</v>
      </c>
      <c r="S876">
        <f>Regression!E874</f>
        <v>2</v>
      </c>
      <c r="T876">
        <f>Regression!F874</f>
        <v>2</v>
      </c>
      <c r="U876">
        <f>Regression!G874</f>
        <v>1</v>
      </c>
      <c r="V876">
        <f>Regression!H874</f>
        <v>2</v>
      </c>
      <c r="W876">
        <f>Regression!I874</f>
        <v>1</v>
      </c>
      <c r="X876">
        <f>Regression!B874</f>
        <v>926.47900000000004</v>
      </c>
      <c r="Y876">
        <v>735.94572034618636</v>
      </c>
      <c r="Z876">
        <f t="shared" si="121"/>
        <v>190.53327965381368</v>
      </c>
      <c r="AA876">
        <v>7.6237688156741415E-3</v>
      </c>
      <c r="AB876">
        <f t="shared" si="122"/>
        <v>0.3388595400899066</v>
      </c>
      <c r="AC876">
        <f t="shared" si="123"/>
        <v>316438.71343353891</v>
      </c>
      <c r="AD876">
        <f t="shared" si="124"/>
        <v>0.34000700219718516</v>
      </c>
      <c r="AE876">
        <f t="shared" si="125"/>
        <v>0.73392323334970389</v>
      </c>
      <c r="AF876">
        <f t="shared" si="126"/>
        <v>1.1111340535052405E-4</v>
      </c>
      <c r="AG876">
        <f t="shared" si="127"/>
        <v>2.9801254295574692E-2</v>
      </c>
      <c r="AH876" t="str">
        <f t="shared" si="128"/>
        <v/>
      </c>
    </row>
    <row r="877" spans="16:34" x14ac:dyDescent="0.2">
      <c r="P877">
        <f t="shared" si="129"/>
        <v>874</v>
      </c>
      <c r="Q877">
        <f>Regression!C875</f>
        <v>60500</v>
      </c>
      <c r="R877">
        <f>Regression!D875</f>
        <v>12</v>
      </c>
      <c r="S877">
        <f>Regression!E875</f>
        <v>1</v>
      </c>
      <c r="T877">
        <f>Regression!F875</f>
        <v>2</v>
      </c>
      <c r="U877">
        <f>Regression!G875</f>
        <v>1</v>
      </c>
      <c r="V877">
        <f>Regression!H875</f>
        <v>3</v>
      </c>
      <c r="W877">
        <f>Regression!I875</f>
        <v>1</v>
      </c>
      <c r="X877">
        <f>Regression!B875</f>
        <v>339.63900000000001</v>
      </c>
      <c r="Y877">
        <v>722.84728246531495</v>
      </c>
      <c r="Z877">
        <f t="shared" si="121"/>
        <v>-383.20828246531494</v>
      </c>
      <c r="AA877">
        <v>9.4614184492624667E-3</v>
      </c>
      <c r="AB877">
        <f t="shared" si="122"/>
        <v>-0.68152809100213541</v>
      </c>
      <c r="AC877">
        <f t="shared" si="123"/>
        <v>316326.02984837355</v>
      </c>
      <c r="AD877">
        <f t="shared" si="124"/>
        <v>-0.68459184875262435</v>
      </c>
      <c r="AE877">
        <f t="shared" si="125"/>
        <v>0.49376142079397134</v>
      </c>
      <c r="AF877">
        <f t="shared" si="126"/>
        <v>5.5987489460789918E-4</v>
      </c>
      <c r="AG877">
        <f t="shared" si="127"/>
        <v>-6.6907399590984809E-2</v>
      </c>
      <c r="AH877" t="str">
        <f t="shared" si="128"/>
        <v/>
      </c>
    </row>
    <row r="878" spans="16:34" x14ac:dyDescent="0.2">
      <c r="P878">
        <f t="shared" si="129"/>
        <v>875</v>
      </c>
      <c r="Q878">
        <f>Regression!C876</f>
        <v>26700</v>
      </c>
      <c r="R878">
        <f>Regression!D876</f>
        <v>24</v>
      </c>
      <c r="S878">
        <f>Regression!E876</f>
        <v>1</v>
      </c>
      <c r="T878">
        <f>Regression!F876</f>
        <v>3</v>
      </c>
      <c r="U878">
        <f>Regression!G876</f>
        <v>0</v>
      </c>
      <c r="V878">
        <f>Regression!H876</f>
        <v>0</v>
      </c>
      <c r="W878">
        <f>Regression!I876</f>
        <v>1</v>
      </c>
      <c r="X878">
        <f>Regression!B876</f>
        <v>1119.8019999999999</v>
      </c>
      <c r="Y878">
        <v>1259.2792044788916</v>
      </c>
      <c r="Z878">
        <f t="shared" si="121"/>
        <v>-139.47720447889174</v>
      </c>
      <c r="AA878">
        <v>1.4193303867912368E-2</v>
      </c>
      <c r="AB878">
        <f t="shared" si="122"/>
        <v>-0.24805735485484309</v>
      </c>
      <c r="AC878">
        <f t="shared" si="123"/>
        <v>316455.71428222914</v>
      </c>
      <c r="AD878">
        <f t="shared" si="124"/>
        <v>-0.24971859414747985</v>
      </c>
      <c r="AE878">
        <f t="shared" si="125"/>
        <v>0.80285667782313808</v>
      </c>
      <c r="AF878">
        <f t="shared" si="126"/>
        <v>1.1233477061869433E-4</v>
      </c>
      <c r="AG878">
        <f t="shared" si="127"/>
        <v>-2.996379035324977E-2</v>
      </c>
      <c r="AH878" t="str">
        <f t="shared" si="128"/>
        <v/>
      </c>
    </row>
    <row r="879" spans="16:34" x14ac:dyDescent="0.2">
      <c r="P879">
        <f t="shared" si="129"/>
        <v>876</v>
      </c>
      <c r="Q879">
        <f>Regression!C877</f>
        <v>63600</v>
      </c>
      <c r="R879">
        <f>Regression!D877</f>
        <v>6</v>
      </c>
      <c r="S879">
        <f>Regression!E877</f>
        <v>3</v>
      </c>
      <c r="T879">
        <f>Regression!F877</f>
        <v>2</v>
      </c>
      <c r="U879">
        <f>Regression!G877</f>
        <v>1</v>
      </c>
      <c r="V879">
        <f>Regression!H877</f>
        <v>0</v>
      </c>
      <c r="W879">
        <f>Regression!I877</f>
        <v>0</v>
      </c>
      <c r="X879">
        <f>Regression!B877</f>
        <v>1317.7329999999999</v>
      </c>
      <c r="Y879">
        <v>1089.423789371361</v>
      </c>
      <c r="Z879">
        <f t="shared" si="121"/>
        <v>228.30921062863899</v>
      </c>
      <c r="AA879">
        <v>9.6907022416509014E-3</v>
      </c>
      <c r="AB879">
        <f t="shared" si="122"/>
        <v>0.40604326053945461</v>
      </c>
      <c r="AC879">
        <f t="shared" si="123"/>
        <v>316422.5142959173</v>
      </c>
      <c r="AD879">
        <f t="shared" si="124"/>
        <v>0.40785361465997111</v>
      </c>
      <c r="AE879">
        <f t="shared" si="125"/>
        <v>0.68346915555819465</v>
      </c>
      <c r="AF879">
        <f t="shared" si="126"/>
        <v>2.036423792690477E-4</v>
      </c>
      <c r="AG879">
        <f t="shared" si="127"/>
        <v>4.0345631000210824E-2</v>
      </c>
      <c r="AH879" t="str">
        <f t="shared" si="128"/>
        <v/>
      </c>
    </row>
    <row r="880" spans="16:34" x14ac:dyDescent="0.2">
      <c r="P880">
        <f t="shared" si="129"/>
        <v>877</v>
      </c>
      <c r="Q880">
        <f>Regression!C878</f>
        <v>27100</v>
      </c>
      <c r="R880">
        <f>Regression!D878</f>
        <v>24</v>
      </c>
      <c r="S880">
        <f>Regression!E878</f>
        <v>1</v>
      </c>
      <c r="T880">
        <f>Regression!F878</f>
        <v>1</v>
      </c>
      <c r="U880">
        <f>Regression!G878</f>
        <v>0</v>
      </c>
      <c r="V880">
        <f>Regression!H878</f>
        <v>2</v>
      </c>
      <c r="W880">
        <f>Regression!I878</f>
        <v>0</v>
      </c>
      <c r="X880">
        <f>Regression!B878</f>
        <v>437.14600000000002</v>
      </c>
      <c r="Y880">
        <v>875.84552590026465</v>
      </c>
      <c r="Z880">
        <f t="shared" si="121"/>
        <v>-438.69952590026463</v>
      </c>
      <c r="AA880">
        <v>7.7498002735097247E-3</v>
      </c>
      <c r="AB880">
        <f t="shared" si="122"/>
        <v>-0.78021813225660419</v>
      </c>
      <c r="AC880">
        <f t="shared" si="123"/>
        <v>316279.90555604309</v>
      </c>
      <c r="AD880">
        <f t="shared" si="124"/>
        <v>-0.78310638928624154</v>
      </c>
      <c r="AE880">
        <f t="shared" si="125"/>
        <v>0.43375155055172987</v>
      </c>
      <c r="AF880">
        <f t="shared" si="126"/>
        <v>5.9894950631644601E-4</v>
      </c>
      <c r="AG880">
        <f t="shared" si="127"/>
        <v>-6.9207860703347543E-2</v>
      </c>
      <c r="AH880" t="str">
        <f t="shared" si="128"/>
        <v/>
      </c>
    </row>
    <row r="881" spans="16:34" x14ac:dyDescent="0.2">
      <c r="P881">
        <f t="shared" si="129"/>
        <v>878</v>
      </c>
      <c r="Q881">
        <f>Regression!C879</f>
        <v>27200</v>
      </c>
      <c r="R881">
        <f>Regression!D879</f>
        <v>24</v>
      </c>
      <c r="S881">
        <f>Regression!E879</f>
        <v>1</v>
      </c>
      <c r="T881">
        <f>Regression!F879</f>
        <v>2</v>
      </c>
      <c r="U881">
        <f>Regression!G879</f>
        <v>0</v>
      </c>
      <c r="V881">
        <f>Regression!H879</f>
        <v>3</v>
      </c>
      <c r="W881">
        <f>Regression!I879</f>
        <v>0</v>
      </c>
      <c r="X881">
        <f>Regression!B879</f>
        <v>243.38499999999999</v>
      </c>
      <c r="Y881">
        <v>666.10375706970672</v>
      </c>
      <c r="Z881">
        <f t="shared" si="121"/>
        <v>-422.71875706970673</v>
      </c>
      <c r="AA881">
        <v>1.1268270412953392E-2</v>
      </c>
      <c r="AB881">
        <f t="shared" si="122"/>
        <v>-0.75179666181298876</v>
      </c>
      <c r="AC881">
        <f t="shared" si="123"/>
        <v>316293.25852593407</v>
      </c>
      <c r="AD881">
        <f t="shared" si="124"/>
        <v>-0.75590516970779142</v>
      </c>
      <c r="AE881">
        <f t="shared" si="125"/>
        <v>0.44988550937458038</v>
      </c>
      <c r="AF881">
        <f t="shared" si="126"/>
        <v>8.1435002997253545E-4</v>
      </c>
      <c r="AG881">
        <f t="shared" si="127"/>
        <v>-8.0696873730495125E-2</v>
      </c>
      <c r="AH881" t="str">
        <f t="shared" si="128"/>
        <v/>
      </c>
    </row>
    <row r="882" spans="16:34" x14ac:dyDescent="0.2">
      <c r="P882">
        <f t="shared" si="129"/>
        <v>879</v>
      </c>
      <c r="Q882">
        <f>Regression!C880</f>
        <v>87700</v>
      </c>
      <c r="R882">
        <f>Regression!D880</f>
        <v>24</v>
      </c>
      <c r="S882">
        <f>Regression!E880</f>
        <v>0</v>
      </c>
      <c r="T882">
        <f>Regression!F880</f>
        <v>2</v>
      </c>
      <c r="U882">
        <f>Regression!G880</f>
        <v>0</v>
      </c>
      <c r="V882">
        <f>Regression!H880</f>
        <v>3</v>
      </c>
      <c r="W882">
        <f>Regression!I880</f>
        <v>1</v>
      </c>
      <c r="X882">
        <f>Regression!B880</f>
        <v>2445.67</v>
      </c>
      <c r="Y882">
        <v>1967.8605888576562</v>
      </c>
      <c r="Z882">
        <f t="shared" si="121"/>
        <v>477.80941114234383</v>
      </c>
      <c r="AA882">
        <v>1.2215541261386145E-2</v>
      </c>
      <c r="AB882">
        <f t="shared" si="122"/>
        <v>0.84977426308151505</v>
      </c>
      <c r="AC882">
        <f t="shared" si="123"/>
        <v>316242.40331224719</v>
      </c>
      <c r="AD882">
        <f t="shared" si="124"/>
        <v>0.85489652977997166</v>
      </c>
      <c r="AE882">
        <f t="shared" si="125"/>
        <v>0.39281484727993499</v>
      </c>
      <c r="AF882">
        <f t="shared" si="126"/>
        <v>1.1300703940899709E-3</v>
      </c>
      <c r="AG882">
        <f t="shared" si="127"/>
        <v>9.5068976246160605E-2</v>
      </c>
      <c r="AH882" t="str">
        <f t="shared" si="128"/>
        <v/>
      </c>
    </row>
    <row r="883" spans="16:34" x14ac:dyDescent="0.2">
      <c r="P883">
        <f t="shared" si="129"/>
        <v>880</v>
      </c>
      <c r="Q883">
        <f>Regression!C881</f>
        <v>68700</v>
      </c>
      <c r="R883">
        <f>Regression!D881</f>
        <v>24</v>
      </c>
      <c r="S883">
        <f>Regression!E881</f>
        <v>0</v>
      </c>
      <c r="T883">
        <f>Regression!F881</f>
        <v>2</v>
      </c>
      <c r="U883">
        <f>Regression!G881</f>
        <v>1</v>
      </c>
      <c r="V883">
        <f>Regression!H881</f>
        <v>1</v>
      </c>
      <c r="W883">
        <f>Regression!I881</f>
        <v>0</v>
      </c>
      <c r="X883">
        <f>Regression!B881</f>
        <v>1699.212</v>
      </c>
      <c r="Y883">
        <v>1962.1315436121708</v>
      </c>
      <c r="Z883">
        <f t="shared" si="121"/>
        <v>-262.91954361217086</v>
      </c>
      <c r="AA883">
        <v>1.0075818621810128E-2</v>
      </c>
      <c r="AB883">
        <f t="shared" si="122"/>
        <v>-0.46759702972070843</v>
      </c>
      <c r="AC883">
        <f t="shared" si="123"/>
        <v>316405.16301812371</v>
      </c>
      <c r="AD883">
        <f t="shared" si="124"/>
        <v>-0.46978605633561915</v>
      </c>
      <c r="AE883">
        <f t="shared" si="125"/>
        <v>0.63861112669402709</v>
      </c>
      <c r="AF883">
        <f t="shared" si="126"/>
        <v>2.8101530609978643E-4</v>
      </c>
      <c r="AG883">
        <f t="shared" si="127"/>
        <v>-4.7395741959003465E-2</v>
      </c>
      <c r="AH883" t="str">
        <f t="shared" si="128"/>
        <v/>
      </c>
    </row>
    <row r="884" spans="16:34" x14ac:dyDescent="0.2">
      <c r="P884">
        <f t="shared" si="129"/>
        <v>881</v>
      </c>
      <c r="Q884">
        <f>Regression!C882</f>
        <v>60200</v>
      </c>
      <c r="R884">
        <f>Regression!D882</f>
        <v>12</v>
      </c>
      <c r="S884">
        <f>Regression!E882</f>
        <v>0</v>
      </c>
      <c r="T884">
        <f>Regression!F882</f>
        <v>2</v>
      </c>
      <c r="U884">
        <f>Regression!G882</f>
        <v>1</v>
      </c>
      <c r="V884">
        <f>Regression!H882</f>
        <v>3</v>
      </c>
      <c r="W884">
        <f>Regression!I882</f>
        <v>0</v>
      </c>
      <c r="X884">
        <f>Regression!B882</f>
        <v>1363.5909999999999</v>
      </c>
      <c r="Y884">
        <v>774.93533589436629</v>
      </c>
      <c r="Z884">
        <f t="shared" si="121"/>
        <v>588.6556641056336</v>
      </c>
      <c r="AA884">
        <v>9.9374317532582527E-3</v>
      </c>
      <c r="AB884">
        <f t="shared" si="122"/>
        <v>1.0469120563745093</v>
      </c>
      <c r="AC884">
        <f t="shared" si="123"/>
        <v>316122.45540561806</v>
      </c>
      <c r="AD884">
        <f t="shared" si="124"/>
        <v>1.0522097779873527</v>
      </c>
      <c r="AE884">
        <f t="shared" si="125"/>
        <v>0.29295954949832947</v>
      </c>
      <c r="AF884">
        <f t="shared" si="126"/>
        <v>1.3889265893843915E-3</v>
      </c>
      <c r="AG884">
        <f t="shared" si="127"/>
        <v>0.10541637848611175</v>
      </c>
      <c r="AH884" t="str">
        <f t="shared" si="128"/>
        <v/>
      </c>
    </row>
    <row r="885" spans="16:34" x14ac:dyDescent="0.2">
      <c r="P885">
        <f t="shared" si="129"/>
        <v>882</v>
      </c>
      <c r="Q885">
        <f>Regression!C883</f>
        <v>47300</v>
      </c>
      <c r="R885">
        <f>Regression!D883</f>
        <v>6</v>
      </c>
      <c r="S885">
        <f>Regression!E883</f>
        <v>0</v>
      </c>
      <c r="T885">
        <f>Regression!F883</f>
        <v>1</v>
      </c>
      <c r="U885">
        <f>Regression!G883</f>
        <v>0</v>
      </c>
      <c r="V885">
        <f>Regression!H883</f>
        <v>0</v>
      </c>
      <c r="W885">
        <f>Regression!I883</f>
        <v>1</v>
      </c>
      <c r="X885">
        <f>Regression!B883</f>
        <v>639.60900000000004</v>
      </c>
      <c r="Y885">
        <v>859.19937249780833</v>
      </c>
      <c r="Z885">
        <f t="shared" si="121"/>
        <v>-219.59037249780829</v>
      </c>
      <c r="AA885">
        <v>1.1581315710423798E-2</v>
      </c>
      <c r="AB885">
        <f t="shared" si="122"/>
        <v>-0.39053698528664998</v>
      </c>
      <c r="AC885">
        <f t="shared" si="123"/>
        <v>316426.39950487466</v>
      </c>
      <c r="AD885">
        <f t="shared" si="124"/>
        <v>-0.39265078264291248</v>
      </c>
      <c r="AE885">
        <f t="shared" si="125"/>
        <v>0.6946617806154628</v>
      </c>
      <c r="AF885">
        <f t="shared" si="126"/>
        <v>2.2600099955229962E-4</v>
      </c>
      <c r="AG885">
        <f t="shared" si="127"/>
        <v>-4.2502545860979776E-2</v>
      </c>
      <c r="AH885" t="str">
        <f t="shared" si="128"/>
        <v/>
      </c>
    </row>
    <row r="886" spans="16:34" x14ac:dyDescent="0.2">
      <c r="P886">
        <f t="shared" si="129"/>
        <v>883</v>
      </c>
      <c r="Q886">
        <f>Regression!C884</f>
        <v>61000</v>
      </c>
      <c r="R886">
        <f>Regression!D884</f>
        <v>6</v>
      </c>
      <c r="S886">
        <f>Regression!E884</f>
        <v>3</v>
      </c>
      <c r="T886">
        <f>Regression!F884</f>
        <v>3</v>
      </c>
      <c r="U886">
        <f>Regression!G884</f>
        <v>1</v>
      </c>
      <c r="V886">
        <f>Regression!H884</f>
        <v>0</v>
      </c>
      <c r="W886">
        <f>Regression!I884</f>
        <v>0</v>
      </c>
      <c r="X886">
        <f>Regression!B884</f>
        <v>974.51199999999994</v>
      </c>
      <c r="Y886">
        <v>1032.3213302016543</v>
      </c>
      <c r="Z886">
        <f t="shared" si="121"/>
        <v>-57.809330201654348</v>
      </c>
      <c r="AA886">
        <v>1.12446578063906E-2</v>
      </c>
      <c r="AB886">
        <f t="shared" si="122"/>
        <v>-0.10281271114752497</v>
      </c>
      <c r="AC886">
        <f t="shared" si="123"/>
        <v>316472.21686164569</v>
      </c>
      <c r="AD886">
        <f t="shared" si="124"/>
        <v>-0.10334410808167893</v>
      </c>
      <c r="AE886">
        <f t="shared" si="125"/>
        <v>0.91771075765047216</v>
      </c>
      <c r="AF886">
        <f t="shared" si="126"/>
        <v>1.5197501460947946E-5</v>
      </c>
      <c r="AG886">
        <f t="shared" si="127"/>
        <v>-1.1020833005657845E-2</v>
      </c>
      <c r="AH886" t="str">
        <f t="shared" si="128"/>
        <v/>
      </c>
    </row>
    <row r="887" spans="16:34" x14ac:dyDescent="0.2">
      <c r="P887">
        <f t="shared" si="129"/>
        <v>884</v>
      </c>
      <c r="Q887">
        <f>Regression!C885</f>
        <v>84200</v>
      </c>
      <c r="R887">
        <f>Regression!D885</f>
        <v>24</v>
      </c>
      <c r="S887">
        <f>Regression!E885</f>
        <v>3</v>
      </c>
      <c r="T887">
        <f>Regression!F885</f>
        <v>2</v>
      </c>
      <c r="U887">
        <f>Regression!G885</f>
        <v>1</v>
      </c>
      <c r="V887">
        <f>Regression!H885</f>
        <v>0</v>
      </c>
      <c r="W887">
        <f>Regression!I885</f>
        <v>1</v>
      </c>
      <c r="X887">
        <f>Regression!B885</f>
        <v>1654.133</v>
      </c>
      <c r="Y887">
        <v>2380.9295752527642</v>
      </c>
      <c r="Z887">
        <f t="shared" si="121"/>
        <v>-726.79657525276411</v>
      </c>
      <c r="AA887">
        <v>5.5304238445570645E-3</v>
      </c>
      <c r="AB887">
        <f t="shared" si="122"/>
        <v>-1.292592840875614</v>
      </c>
      <c r="AC887">
        <f t="shared" si="123"/>
        <v>315939.63266684941</v>
      </c>
      <c r="AD887">
        <f t="shared" si="124"/>
        <v>-1.2966270189139266</v>
      </c>
      <c r="AE887">
        <f t="shared" si="125"/>
        <v>0.19506107895677091</v>
      </c>
      <c r="AF887">
        <f t="shared" si="126"/>
        <v>1.1679087689596653E-3</v>
      </c>
      <c r="AG887">
        <f t="shared" si="127"/>
        <v>-9.6693776982143112E-2</v>
      </c>
      <c r="AH887" t="str">
        <f t="shared" si="128"/>
        <v/>
      </c>
    </row>
    <row r="888" spans="16:34" x14ac:dyDescent="0.2">
      <c r="P888">
        <f t="shared" si="129"/>
        <v>885</v>
      </c>
      <c r="Q888">
        <f>Regression!C886</f>
        <v>86900</v>
      </c>
      <c r="R888">
        <f>Regression!D886</f>
        <v>18</v>
      </c>
      <c r="S888">
        <f>Regression!E886</f>
        <v>3</v>
      </c>
      <c r="T888">
        <f>Regression!F886</f>
        <v>2</v>
      </c>
      <c r="U888">
        <f>Regression!G886</f>
        <v>0</v>
      </c>
      <c r="V888">
        <f>Regression!H886</f>
        <v>0</v>
      </c>
      <c r="W888">
        <f>Regression!I886</f>
        <v>1</v>
      </c>
      <c r="X888">
        <f>Regression!B886</f>
        <v>2229.7489999999998</v>
      </c>
      <c r="Y888">
        <v>2192.4286201243003</v>
      </c>
      <c r="Z888">
        <f t="shared" si="121"/>
        <v>37.320379875699473</v>
      </c>
      <c r="AA888">
        <v>6.5009157666367145E-3</v>
      </c>
      <c r="AB888">
        <f t="shared" si="122"/>
        <v>6.6373532139045413E-2</v>
      </c>
      <c r="AC888">
        <f t="shared" si="123"/>
        <v>316474.21282552887</v>
      </c>
      <c r="AD888">
        <f t="shared" si="124"/>
        <v>6.6556910759646162E-2</v>
      </c>
      <c r="AE888">
        <f t="shared" si="125"/>
        <v>0.94694786096878047</v>
      </c>
      <c r="AF888">
        <f t="shared" si="126"/>
        <v>3.6269324658551965E-6</v>
      </c>
      <c r="AG888">
        <f t="shared" si="127"/>
        <v>5.3838963438539071E-3</v>
      </c>
      <c r="AH888" t="str">
        <f t="shared" si="128"/>
        <v/>
      </c>
    </row>
    <row r="889" spans="16:34" x14ac:dyDescent="0.2">
      <c r="P889">
        <f t="shared" si="129"/>
        <v>886</v>
      </c>
      <c r="Q889">
        <f>Regression!C887</f>
        <v>21700</v>
      </c>
      <c r="R889">
        <f>Regression!D887</f>
        <v>24</v>
      </c>
      <c r="S889">
        <f>Regression!E887</f>
        <v>0</v>
      </c>
      <c r="T889">
        <f>Regression!F887</f>
        <v>1</v>
      </c>
      <c r="U889">
        <f>Regression!G887</f>
        <v>0</v>
      </c>
      <c r="V889">
        <f>Regression!H887</f>
        <v>3</v>
      </c>
      <c r="W889">
        <f>Regression!I887</f>
        <v>0</v>
      </c>
      <c r="X889">
        <f>Regression!B887</f>
        <v>707.7</v>
      </c>
      <c r="Y889">
        <v>582.28100922044428</v>
      </c>
      <c r="Z889">
        <f t="shared" si="121"/>
        <v>125.41899077955577</v>
      </c>
      <c r="AA889">
        <v>1.0921078539018161E-2</v>
      </c>
      <c r="AB889">
        <f t="shared" si="122"/>
        <v>0.22305510938204148</v>
      </c>
      <c r="AC889">
        <f t="shared" si="123"/>
        <v>316459.57944182499</v>
      </c>
      <c r="AD889">
        <f t="shared" si="124"/>
        <v>0.2241757880845702</v>
      </c>
      <c r="AE889">
        <f t="shared" si="125"/>
        <v>0.82266668411132371</v>
      </c>
      <c r="AF889">
        <f t="shared" si="126"/>
        <v>6.9428535063878377E-5</v>
      </c>
      <c r="AG889">
        <f t="shared" si="127"/>
        <v>2.355624144473591E-2</v>
      </c>
      <c r="AH889" t="str">
        <f t="shared" si="128"/>
        <v/>
      </c>
    </row>
    <row r="890" spans="16:34" x14ac:dyDescent="0.2">
      <c r="P890">
        <f t="shared" si="129"/>
        <v>887</v>
      </c>
      <c r="Q890">
        <f>Regression!C888</f>
        <v>17600</v>
      </c>
      <c r="R890">
        <f>Regression!D888</f>
        <v>6</v>
      </c>
      <c r="S890">
        <f>Regression!E888</f>
        <v>0</v>
      </c>
      <c r="T890">
        <f>Regression!F888</f>
        <v>1</v>
      </c>
      <c r="U890">
        <f>Regression!G888</f>
        <v>1</v>
      </c>
      <c r="V890">
        <f>Regression!H888</f>
        <v>0</v>
      </c>
      <c r="W890">
        <f>Regression!I888</f>
        <v>0</v>
      </c>
      <c r="X890">
        <f>Regression!B888</f>
        <v>245.00800000000001</v>
      </c>
      <c r="Y890">
        <v>203.49675612427842</v>
      </c>
      <c r="Z890">
        <f t="shared" si="121"/>
        <v>41.51124387572159</v>
      </c>
      <c r="AA890">
        <v>7.9613986396311273E-3</v>
      </c>
      <c r="AB890">
        <f t="shared" si="122"/>
        <v>7.382689802980788E-2</v>
      </c>
      <c r="AC890">
        <f t="shared" si="123"/>
        <v>316473.8746944805</v>
      </c>
      <c r="AD890">
        <f t="shared" si="124"/>
        <v>7.4085382809073577E-2</v>
      </c>
      <c r="AE890">
        <f t="shared" si="125"/>
        <v>0.94095738201969192</v>
      </c>
      <c r="AF890">
        <f t="shared" si="126"/>
        <v>5.5115212067630383E-6</v>
      </c>
      <c r="AG890">
        <f t="shared" si="127"/>
        <v>6.6368641586460062E-3</v>
      </c>
      <c r="AH890" t="str">
        <f t="shared" si="128"/>
        <v/>
      </c>
    </row>
    <row r="891" spans="16:34" x14ac:dyDescent="0.2">
      <c r="P891">
        <f t="shared" si="129"/>
        <v>888</v>
      </c>
      <c r="Q891">
        <f>Regression!C889</f>
        <v>50100</v>
      </c>
      <c r="R891">
        <f>Regression!D889</f>
        <v>18</v>
      </c>
      <c r="S891">
        <f>Regression!E889</f>
        <v>3</v>
      </c>
      <c r="T891">
        <f>Regression!F889</f>
        <v>2</v>
      </c>
      <c r="U891">
        <f>Regression!G889</f>
        <v>1</v>
      </c>
      <c r="V891">
        <f>Regression!H889</f>
        <v>1</v>
      </c>
      <c r="W891">
        <f>Regression!I889</f>
        <v>0</v>
      </c>
      <c r="X891">
        <f>Regression!B889</f>
        <v>1070.54</v>
      </c>
      <c r="Y891">
        <v>1174.2723755991024</v>
      </c>
      <c r="Z891">
        <f t="shared" si="121"/>
        <v>-103.7323755991024</v>
      </c>
      <c r="AA891">
        <v>6.5479147100377709E-3</v>
      </c>
      <c r="AB891">
        <f t="shared" si="122"/>
        <v>-0.18448590793068689</v>
      </c>
      <c r="AC891">
        <f t="shared" si="123"/>
        <v>316464.69778636203</v>
      </c>
      <c r="AD891">
        <f t="shared" si="124"/>
        <v>-0.18500276771898172</v>
      </c>
      <c r="AE891">
        <f t="shared" si="125"/>
        <v>0.85326468057079408</v>
      </c>
      <c r="AF891">
        <f t="shared" si="126"/>
        <v>2.8225755244551788E-5</v>
      </c>
      <c r="AG891">
        <f t="shared" si="127"/>
        <v>-1.5019527478158878E-2</v>
      </c>
      <c r="AH891" t="str">
        <f t="shared" si="128"/>
        <v/>
      </c>
    </row>
    <row r="892" spans="16:34" x14ac:dyDescent="0.2">
      <c r="P892">
        <f t="shared" si="129"/>
        <v>889</v>
      </c>
      <c r="Q892">
        <f>Regression!C890</f>
        <v>42700</v>
      </c>
      <c r="R892">
        <f>Regression!D890</f>
        <v>12</v>
      </c>
      <c r="S892">
        <f>Regression!E890</f>
        <v>2</v>
      </c>
      <c r="T892">
        <f>Regression!F890</f>
        <v>2</v>
      </c>
      <c r="U892">
        <f>Regression!G890</f>
        <v>0</v>
      </c>
      <c r="V892">
        <f>Regression!H890</f>
        <v>0</v>
      </c>
      <c r="W892">
        <f>Regression!I890</f>
        <v>0</v>
      </c>
      <c r="X892">
        <f>Regression!B890</f>
        <v>826.84799999999996</v>
      </c>
      <c r="Y892">
        <v>1012.4722601475792</v>
      </c>
      <c r="Z892">
        <f t="shared" si="121"/>
        <v>-185.62426014757921</v>
      </c>
      <c r="AA892">
        <v>4.7399905274434027E-3</v>
      </c>
      <c r="AB892">
        <f t="shared" si="122"/>
        <v>-0.33012894932278497</v>
      </c>
      <c r="AC892">
        <f t="shared" si="123"/>
        <v>316440.6926014201</v>
      </c>
      <c r="AD892">
        <f t="shared" si="124"/>
        <v>-0.33076556904081766</v>
      </c>
      <c r="AE892">
        <f t="shared" si="125"/>
        <v>0.74089141957039772</v>
      </c>
      <c r="AF892">
        <f t="shared" si="126"/>
        <v>6.5190092622712537E-5</v>
      </c>
      <c r="AG892">
        <f t="shared" si="127"/>
        <v>-2.2826575126261628E-2</v>
      </c>
      <c r="AH892" t="str">
        <f t="shared" si="128"/>
        <v/>
      </c>
    </row>
    <row r="893" spans="16:34" x14ac:dyDescent="0.2">
      <c r="P893">
        <f t="shared" si="129"/>
        <v>890</v>
      </c>
      <c r="Q893">
        <f>Regression!C891</f>
        <v>41800</v>
      </c>
      <c r="R893">
        <f>Regression!D891</f>
        <v>24</v>
      </c>
      <c r="S893">
        <f>Regression!E891</f>
        <v>1</v>
      </c>
      <c r="T893">
        <f>Regression!F891</f>
        <v>2</v>
      </c>
      <c r="U893">
        <f>Regression!G891</f>
        <v>1</v>
      </c>
      <c r="V893">
        <f>Regression!H891</f>
        <v>3</v>
      </c>
      <c r="W893">
        <f>Regression!I891</f>
        <v>0</v>
      </c>
      <c r="X893">
        <f>Regression!B891</f>
        <v>300.73599999999999</v>
      </c>
      <c r="Y893">
        <v>932.82930814321298</v>
      </c>
      <c r="Z893">
        <f t="shared" si="121"/>
        <v>-632.09330814321299</v>
      </c>
      <c r="AA893">
        <v>1.2257024546865062E-2</v>
      </c>
      <c r="AB893">
        <f t="shared" si="122"/>
        <v>-1.1241650176834583</v>
      </c>
      <c r="AC893">
        <f t="shared" si="123"/>
        <v>316067.45400509838</v>
      </c>
      <c r="AD893">
        <f t="shared" si="124"/>
        <v>-1.131277966496536</v>
      </c>
      <c r="AE893">
        <f t="shared" si="125"/>
        <v>0.25821152426613841</v>
      </c>
      <c r="AF893">
        <f t="shared" si="126"/>
        <v>1.9845740233124147E-3</v>
      </c>
      <c r="AG893">
        <f t="shared" si="127"/>
        <v>-0.12602011791419571</v>
      </c>
      <c r="AH893" t="str">
        <f t="shared" si="128"/>
        <v/>
      </c>
    </row>
    <row r="894" spans="16:34" x14ac:dyDescent="0.2">
      <c r="P894">
        <f t="shared" si="129"/>
        <v>891</v>
      </c>
      <c r="Q894">
        <f>Regression!C892</f>
        <v>53600</v>
      </c>
      <c r="R894">
        <f>Regression!D892</f>
        <v>24</v>
      </c>
      <c r="S894">
        <f>Regression!E892</f>
        <v>2</v>
      </c>
      <c r="T894">
        <f>Regression!F892</f>
        <v>1</v>
      </c>
      <c r="U894">
        <f>Regression!G892</f>
        <v>1</v>
      </c>
      <c r="V894">
        <f>Regression!H892</f>
        <v>3</v>
      </c>
      <c r="W894">
        <f>Regression!I892</f>
        <v>1</v>
      </c>
      <c r="X894">
        <f>Regression!B892</f>
        <v>1560.11</v>
      </c>
      <c r="Y894">
        <v>1128.3893704724669</v>
      </c>
      <c r="Z894">
        <f t="shared" si="121"/>
        <v>431.72062952753299</v>
      </c>
      <c r="AA894">
        <v>1.3401976400360147E-2</v>
      </c>
      <c r="AB894">
        <f t="shared" si="122"/>
        <v>0.76780630782626969</v>
      </c>
      <c r="AC894">
        <f t="shared" si="123"/>
        <v>316284.99728013494</v>
      </c>
      <c r="AD894">
        <f t="shared" si="124"/>
        <v>0.77284675026538185</v>
      </c>
      <c r="AE894">
        <f t="shared" si="125"/>
        <v>0.43979718299408321</v>
      </c>
      <c r="AF894">
        <f t="shared" si="126"/>
        <v>1.0146160568649204E-3</v>
      </c>
      <c r="AG894">
        <f t="shared" si="127"/>
        <v>9.0075708949777414E-2</v>
      </c>
      <c r="AH894" t="str">
        <f t="shared" si="128"/>
        <v/>
      </c>
    </row>
    <row r="895" spans="16:34" x14ac:dyDescent="0.2">
      <c r="P895">
        <f t="shared" si="129"/>
        <v>892</v>
      </c>
      <c r="Q895">
        <f>Regression!C893</f>
        <v>96900</v>
      </c>
      <c r="R895">
        <f>Regression!D893</f>
        <v>6</v>
      </c>
      <c r="S895">
        <f>Regression!E893</f>
        <v>3</v>
      </c>
      <c r="T895">
        <f>Regression!F893</f>
        <v>2</v>
      </c>
      <c r="U895">
        <f>Regression!G893</f>
        <v>1</v>
      </c>
      <c r="V895">
        <f>Regression!H893</f>
        <v>0</v>
      </c>
      <c r="W895">
        <f>Regression!I893</f>
        <v>1</v>
      </c>
      <c r="X895">
        <f>Regression!B893</f>
        <v>1159.2170000000001</v>
      </c>
      <c r="Y895">
        <v>1776.3460891246227</v>
      </c>
      <c r="Z895">
        <f t="shared" si="121"/>
        <v>-617.12908912462262</v>
      </c>
      <c r="AA895">
        <v>8.563497278820718E-3</v>
      </c>
      <c r="AB895">
        <f t="shared" si="122"/>
        <v>-1.0975514602846805</v>
      </c>
      <c r="AC895">
        <f t="shared" si="123"/>
        <v>316088.00096704776</v>
      </c>
      <c r="AD895">
        <f t="shared" si="124"/>
        <v>-1.102400903730854</v>
      </c>
      <c r="AE895">
        <f t="shared" si="125"/>
        <v>0.27055479712651037</v>
      </c>
      <c r="AF895">
        <f t="shared" si="126"/>
        <v>1.3118408529735413E-3</v>
      </c>
      <c r="AG895">
        <f t="shared" si="127"/>
        <v>-0.10245488973590219</v>
      </c>
      <c r="AH895" t="str">
        <f t="shared" si="128"/>
        <v/>
      </c>
    </row>
    <row r="896" spans="16:34" x14ac:dyDescent="0.2">
      <c r="P896">
        <f t="shared" si="129"/>
        <v>893</v>
      </c>
      <c r="Q896">
        <f>Regression!C894</f>
        <v>10200</v>
      </c>
      <c r="R896">
        <f>Regression!D894</f>
        <v>24</v>
      </c>
      <c r="S896">
        <f>Regression!E894</f>
        <v>0</v>
      </c>
      <c r="T896">
        <f>Regression!F894</f>
        <v>1</v>
      </c>
      <c r="U896">
        <f>Regression!G894</f>
        <v>1</v>
      </c>
      <c r="V896">
        <f>Regression!H894</f>
        <v>0</v>
      </c>
      <c r="W896">
        <f>Regression!I894</f>
        <v>0</v>
      </c>
      <c r="X896">
        <f>Regression!B894</f>
        <v>361.78899999999999</v>
      </c>
      <c r="Y896">
        <v>921.55125123214771</v>
      </c>
      <c r="Z896">
        <f t="shared" si="121"/>
        <v>-559.76225123214772</v>
      </c>
      <c r="AA896">
        <v>1.0311945752881142E-2</v>
      </c>
      <c r="AB896">
        <f t="shared" si="122"/>
        <v>-0.9955257126568845</v>
      </c>
      <c r="AC896">
        <f t="shared" si="123"/>
        <v>316156.15369316825</v>
      </c>
      <c r="AD896">
        <f t="shared" si="124"/>
        <v>-1.0006993638798192</v>
      </c>
      <c r="AE896">
        <f t="shared" si="125"/>
        <v>0.3172162061214549</v>
      </c>
      <c r="AF896">
        <f t="shared" si="126"/>
        <v>1.3042442757192326E-3</v>
      </c>
      <c r="AG896">
        <f t="shared" si="127"/>
        <v>-0.10214680084493795</v>
      </c>
      <c r="AH896" t="str">
        <f t="shared" si="128"/>
        <v/>
      </c>
    </row>
    <row r="897" spans="16:34" x14ac:dyDescent="0.2">
      <c r="P897">
        <f t="shared" si="129"/>
        <v>894</v>
      </c>
      <c r="Q897">
        <f>Regression!C895</f>
        <v>49000</v>
      </c>
      <c r="R897">
        <f>Regression!D895</f>
        <v>18</v>
      </c>
      <c r="S897">
        <f>Regression!E895</f>
        <v>3</v>
      </c>
      <c r="T897">
        <f>Regression!F895</f>
        <v>2</v>
      </c>
      <c r="U897">
        <f>Regression!G895</f>
        <v>1</v>
      </c>
      <c r="V897">
        <f>Regression!H895</f>
        <v>0</v>
      </c>
      <c r="W897">
        <f>Regression!I895</f>
        <v>0</v>
      </c>
      <c r="X897">
        <f>Regression!B895</f>
        <v>1523.3789999999999</v>
      </c>
      <c r="Y897">
        <v>1361.1670841972302</v>
      </c>
      <c r="Z897">
        <f t="shared" si="121"/>
        <v>162.21191580276968</v>
      </c>
      <c r="AA897">
        <v>6.2254904952221291E-3</v>
      </c>
      <c r="AB897">
        <f t="shared" si="122"/>
        <v>0.28849057385618238</v>
      </c>
      <c r="AC897">
        <f t="shared" si="123"/>
        <v>316448.90947864414</v>
      </c>
      <c r="AD897">
        <f t="shared" si="124"/>
        <v>0.28925909657021376</v>
      </c>
      <c r="AE897">
        <f t="shared" si="125"/>
        <v>0.7724435513095208</v>
      </c>
      <c r="AF897">
        <f t="shared" si="126"/>
        <v>6.5579958412852895E-5</v>
      </c>
      <c r="AG897">
        <f t="shared" si="127"/>
        <v>2.2894432679421484E-2</v>
      </c>
      <c r="AH897" t="str">
        <f t="shared" si="128"/>
        <v/>
      </c>
    </row>
    <row r="898" spans="16:34" x14ac:dyDescent="0.2">
      <c r="P898">
        <f t="shared" si="129"/>
        <v>895</v>
      </c>
      <c r="Q898">
        <f>Regression!C896</f>
        <v>74500</v>
      </c>
      <c r="R898">
        <f>Regression!D896</f>
        <v>18</v>
      </c>
      <c r="S898">
        <f>Regression!E896</f>
        <v>0</v>
      </c>
      <c r="T898">
        <f>Regression!F896</f>
        <v>3</v>
      </c>
      <c r="U898">
        <f>Regression!G896</f>
        <v>1</v>
      </c>
      <c r="V898">
        <f>Regression!H896</f>
        <v>0</v>
      </c>
      <c r="W898">
        <f>Regression!I896</f>
        <v>1</v>
      </c>
      <c r="X898">
        <f>Regression!B896</f>
        <v>1413.2239999999999</v>
      </c>
      <c r="Y898">
        <v>1977.1351285376131</v>
      </c>
      <c r="Z898">
        <f t="shared" si="121"/>
        <v>-563.91112853761319</v>
      </c>
      <c r="AA898">
        <v>1.0567442822535066E-2</v>
      </c>
      <c r="AB898">
        <f t="shared" si="122"/>
        <v>-1.0029044060703076</v>
      </c>
      <c r="AC898">
        <f t="shared" si="123"/>
        <v>316151.3166312956</v>
      </c>
      <c r="AD898">
        <f t="shared" si="124"/>
        <v>-1.0082542690830967</v>
      </c>
      <c r="AE898">
        <f t="shared" si="125"/>
        <v>0.31357827569106356</v>
      </c>
      <c r="AF898">
        <f t="shared" si="126"/>
        <v>1.3571461059913175E-3</v>
      </c>
      <c r="AG898">
        <f t="shared" si="127"/>
        <v>-0.10419860975591252</v>
      </c>
      <c r="AH898" t="str">
        <f t="shared" si="128"/>
        <v/>
      </c>
    </row>
    <row r="899" spans="16:34" x14ac:dyDescent="0.2">
      <c r="P899">
        <f t="shared" si="129"/>
        <v>896</v>
      </c>
      <c r="Q899">
        <f>Regression!C897</f>
        <v>19800</v>
      </c>
      <c r="R899">
        <f>Regression!D897</f>
        <v>12</v>
      </c>
      <c r="S899">
        <f>Regression!E897</f>
        <v>1</v>
      </c>
      <c r="T899">
        <f>Regression!F897</f>
        <v>1</v>
      </c>
      <c r="U899">
        <f>Regression!G897</f>
        <v>1</v>
      </c>
      <c r="V899">
        <f>Regression!H897</f>
        <v>2</v>
      </c>
      <c r="W899">
        <f>Regression!I897</f>
        <v>0</v>
      </c>
      <c r="X899">
        <f>Regression!B897</f>
        <v>209.422</v>
      </c>
      <c r="Y899">
        <v>89.376493891288305</v>
      </c>
      <c r="Z899">
        <f t="shared" si="121"/>
        <v>120.04550610871169</v>
      </c>
      <c r="AA899">
        <v>6.4062820345271729E-3</v>
      </c>
      <c r="AB899">
        <f t="shared" si="122"/>
        <v>0.21349847682131107</v>
      </c>
      <c r="AC899">
        <f t="shared" si="123"/>
        <v>316460.99192272959</v>
      </c>
      <c r="AD899">
        <f t="shared" si="124"/>
        <v>0.21408261250315502</v>
      </c>
      <c r="AE899">
        <f t="shared" si="125"/>
        <v>0.83052662961949919</v>
      </c>
      <c r="AF899">
        <f t="shared" si="126"/>
        <v>3.6973277924131402E-5</v>
      </c>
      <c r="AG899">
        <f t="shared" si="127"/>
        <v>1.7190163390966885E-2</v>
      </c>
      <c r="AH899" t="str">
        <f t="shared" si="128"/>
        <v/>
      </c>
    </row>
    <row r="900" spans="16:34" x14ac:dyDescent="0.2">
      <c r="P900">
        <f t="shared" si="129"/>
        <v>897</v>
      </c>
      <c r="Q900">
        <f>Regression!C898</f>
        <v>13900</v>
      </c>
      <c r="R900">
        <f>Regression!D898</f>
        <v>6</v>
      </c>
      <c r="S900">
        <f>Regression!E898</f>
        <v>1</v>
      </c>
      <c r="T900">
        <f>Regression!F898</f>
        <v>3</v>
      </c>
      <c r="U900">
        <f>Regression!G898</f>
        <v>0</v>
      </c>
      <c r="V900">
        <f>Regression!H898</f>
        <v>0</v>
      </c>
      <c r="W900">
        <f>Regression!I898</f>
        <v>0</v>
      </c>
      <c r="X900">
        <f>Regression!B898</f>
        <v>191.18299999999999</v>
      </c>
      <c r="Y900">
        <v>134.76848841670966</v>
      </c>
      <c r="Z900">
        <f t="shared" si="121"/>
        <v>56.414511583290334</v>
      </c>
      <c r="AA900">
        <v>9.7040245100833162E-3</v>
      </c>
      <c r="AB900">
        <f t="shared" si="122"/>
        <v>0.10033205476882599</v>
      </c>
      <c r="AC900">
        <f t="shared" si="123"/>
        <v>316472.38451149646</v>
      </c>
      <c r="AD900">
        <f t="shared" si="124"/>
        <v>0.10077212479368147</v>
      </c>
      <c r="AE900">
        <f t="shared" si="125"/>
        <v>0.91975171811868506</v>
      </c>
      <c r="AF900">
        <f t="shared" si="126"/>
        <v>1.245120210910624E-5</v>
      </c>
      <c r="AG900">
        <f t="shared" si="127"/>
        <v>9.9754811236322065E-3</v>
      </c>
      <c r="AH900" t="str">
        <f t="shared" si="128"/>
        <v/>
      </c>
    </row>
    <row r="901" spans="16:34" x14ac:dyDescent="0.2">
      <c r="P901">
        <f t="shared" si="129"/>
        <v>898</v>
      </c>
      <c r="Q901">
        <f>Regression!C899</f>
        <v>42300</v>
      </c>
      <c r="R901">
        <f>Regression!D899</f>
        <v>24</v>
      </c>
      <c r="S901">
        <f>Regression!E899</f>
        <v>2</v>
      </c>
      <c r="T901">
        <f>Regression!F899</f>
        <v>2</v>
      </c>
      <c r="U901">
        <f>Regression!G899</f>
        <v>1</v>
      </c>
      <c r="V901">
        <f>Regression!H899</f>
        <v>0</v>
      </c>
      <c r="W901">
        <f>Regression!I899</f>
        <v>0</v>
      </c>
      <c r="X901">
        <f>Regression!B899</f>
        <v>1050.981</v>
      </c>
      <c r="Y901">
        <v>1542.3772563126352</v>
      </c>
      <c r="Z901">
        <f t="shared" ref="Z901:Z964" si="130">X901-Y901</f>
        <v>-491.39625631263516</v>
      </c>
      <c r="AA901">
        <v>5.9904846102213447E-3</v>
      </c>
      <c r="AB901">
        <f t="shared" ref="AB901:AB964" si="131">Z901/SQRT($AJ$6)</f>
        <v>-0.87393818926828359</v>
      </c>
      <c r="AC901">
        <f t="shared" ref="AC901:AC964" si="132">($AJ$6-Z901^2/((1-AA901)*$AJ$5))*$AJ$5/($AJ$5-1)</f>
        <v>316230.49577429419</v>
      </c>
      <c r="AD901">
        <f t="shared" ref="AD901:AD964" si="133">Z901/SQRT(AC901*(1-AA901))</f>
        <v>-0.87646524237987433</v>
      </c>
      <c r="AE901">
        <f t="shared" ref="AE901:AE964" si="134">_xlfn.T.DIST.2T(ABS(AD901),$AJ$5)</f>
        <v>0.38098935265225087</v>
      </c>
      <c r="AF901">
        <f t="shared" ref="AF901:AF964" si="135">(Z901^2/$AJ$6)*(AA901/(1-AA901)^2)/($AJ$7+1)</f>
        <v>5.788317183687907E-4</v>
      </c>
      <c r="AG901">
        <f t="shared" ref="AG901:AG964" si="136">AD901*SQRT(AA901/(1-AA901))</f>
        <v>-6.804095578814065E-2</v>
      </c>
      <c r="AH901" t="str">
        <f t="shared" ref="AH901:AH964" si="137">IF(OR(AE901&lt;0.05,AF901&gt;=1,ABS(AG901)&gt;=1),"*","")</f>
        <v/>
      </c>
    </row>
    <row r="902" spans="16:34" x14ac:dyDescent="0.2">
      <c r="P902">
        <f t="shared" ref="P902:P965" si="138">P901+1</f>
        <v>899</v>
      </c>
      <c r="Q902">
        <f>Regression!C900</f>
        <v>52200</v>
      </c>
      <c r="R902">
        <f>Regression!D900</f>
        <v>12</v>
      </c>
      <c r="S902">
        <f>Regression!E900</f>
        <v>2</v>
      </c>
      <c r="T902">
        <f>Regression!F900</f>
        <v>3</v>
      </c>
      <c r="U902">
        <f>Regression!G900</f>
        <v>0</v>
      </c>
      <c r="V902">
        <f>Regression!H900</f>
        <v>1</v>
      </c>
      <c r="W902">
        <f>Regression!I900</f>
        <v>1</v>
      </c>
      <c r="X902">
        <f>Regression!B900</f>
        <v>668.87300000000005</v>
      </c>
      <c r="Y902">
        <v>977.9627694447197</v>
      </c>
      <c r="Z902">
        <f t="shared" si="130"/>
        <v>-309.08976944471965</v>
      </c>
      <c r="AA902">
        <v>7.4027191103747478E-3</v>
      </c>
      <c r="AB902">
        <f t="shared" si="131"/>
        <v>-0.54970983185108135</v>
      </c>
      <c r="AC902">
        <f t="shared" si="132"/>
        <v>316378.50438429357</v>
      </c>
      <c r="AD902">
        <f t="shared" si="133"/>
        <v>-0.5515623403246469</v>
      </c>
      <c r="AE902">
        <f t="shared" si="134"/>
        <v>0.58137246160762635</v>
      </c>
      <c r="AF902">
        <f t="shared" si="135"/>
        <v>2.8380636463189808E-4</v>
      </c>
      <c r="AG902">
        <f t="shared" si="136"/>
        <v>-4.763253557440289E-2</v>
      </c>
      <c r="AH902" t="str">
        <f t="shared" si="137"/>
        <v/>
      </c>
    </row>
    <row r="903" spans="16:34" x14ac:dyDescent="0.2">
      <c r="P903">
        <f t="shared" si="138"/>
        <v>900</v>
      </c>
      <c r="Q903">
        <f>Regression!C901</f>
        <v>70900</v>
      </c>
      <c r="R903">
        <f>Regression!D901</f>
        <v>6</v>
      </c>
      <c r="S903">
        <f>Regression!E901</f>
        <v>0</v>
      </c>
      <c r="T903">
        <f>Regression!F901</f>
        <v>1</v>
      </c>
      <c r="U903">
        <f>Regression!G901</f>
        <v>0</v>
      </c>
      <c r="V903">
        <f>Regression!H901</f>
        <v>0</v>
      </c>
      <c r="W903">
        <f>Regression!I901</f>
        <v>1</v>
      </c>
      <c r="X903">
        <f>Regression!B901</f>
        <v>689.98299999999995</v>
      </c>
      <c r="Y903">
        <v>1364.466506822632</v>
      </c>
      <c r="Z903">
        <f t="shared" si="130"/>
        <v>-674.48350682263208</v>
      </c>
      <c r="AA903">
        <v>1.3456914377614142E-2</v>
      </c>
      <c r="AB903">
        <f t="shared" si="131"/>
        <v>-1.1995551188507019</v>
      </c>
      <c r="AC903">
        <f t="shared" si="132"/>
        <v>316010.30615593464</v>
      </c>
      <c r="AD903">
        <f t="shared" si="133"/>
        <v>-1.2079881734680766</v>
      </c>
      <c r="AE903">
        <f t="shared" si="134"/>
        <v>0.22733971327352046</v>
      </c>
      <c r="AF903">
        <f t="shared" si="135"/>
        <v>2.4869313934971259E-3</v>
      </c>
      <c r="AG903">
        <f t="shared" si="136"/>
        <v>-0.1410838811736386</v>
      </c>
      <c r="AH903" t="str">
        <f t="shared" si="137"/>
        <v/>
      </c>
    </row>
    <row r="904" spans="16:34" x14ac:dyDescent="0.2">
      <c r="P904">
        <f t="shared" si="138"/>
        <v>901</v>
      </c>
      <c r="Q904">
        <f>Regression!C902</f>
        <v>24400</v>
      </c>
      <c r="R904">
        <f>Regression!D902</f>
        <v>6</v>
      </c>
      <c r="S904">
        <f>Regression!E902</f>
        <v>1</v>
      </c>
      <c r="T904">
        <f>Regression!F902</f>
        <v>3</v>
      </c>
      <c r="U904">
        <f>Regression!G902</f>
        <v>0</v>
      </c>
      <c r="V904">
        <f>Regression!H902</f>
        <v>0</v>
      </c>
      <c r="W904">
        <f>Regression!I902</f>
        <v>0</v>
      </c>
      <c r="X904">
        <f>Regression!B902</f>
        <v>491.18700000000001</v>
      </c>
      <c r="Y904">
        <v>359.56954394258463</v>
      </c>
      <c r="Z904">
        <f t="shared" si="130"/>
        <v>131.61745605741538</v>
      </c>
      <c r="AA904">
        <v>8.7595052786095355E-3</v>
      </c>
      <c r="AB904">
        <f t="shared" si="131"/>
        <v>0.23407895307556875</v>
      </c>
      <c r="AC904">
        <f t="shared" si="132"/>
        <v>316457.99252947432</v>
      </c>
      <c r="AD904">
        <f t="shared" si="133"/>
        <v>0.23499895989493763</v>
      </c>
      <c r="AE904">
        <f t="shared" si="134"/>
        <v>0.8142580392249138</v>
      </c>
      <c r="AF904">
        <f t="shared" si="135"/>
        <v>6.1059923087406019E-5</v>
      </c>
      <c r="AG904">
        <f t="shared" si="136"/>
        <v>2.2091042518373169E-2</v>
      </c>
      <c r="AH904" t="str">
        <f t="shared" si="137"/>
        <v/>
      </c>
    </row>
    <row r="905" spans="16:34" x14ac:dyDescent="0.2">
      <c r="P905">
        <f t="shared" si="138"/>
        <v>902</v>
      </c>
      <c r="Q905">
        <f>Regression!C903</f>
        <v>68800</v>
      </c>
      <c r="R905">
        <f>Regression!D903</f>
        <v>6</v>
      </c>
      <c r="S905">
        <f>Regression!E903</f>
        <v>0</v>
      </c>
      <c r="T905">
        <f>Regression!F903</f>
        <v>2</v>
      </c>
      <c r="U905">
        <f>Regression!G903</f>
        <v>0</v>
      </c>
      <c r="V905">
        <f>Regression!H903</f>
        <v>0</v>
      </c>
      <c r="W905">
        <f>Regression!I903</f>
        <v>1</v>
      </c>
      <c r="X905">
        <f>Regression!B903</f>
        <v>1658.269</v>
      </c>
      <c r="Y905">
        <v>1318.0688598208244</v>
      </c>
      <c r="Z905">
        <f t="shared" si="130"/>
        <v>340.20014017917561</v>
      </c>
      <c r="AA905">
        <v>9.4957137732009887E-3</v>
      </c>
      <c r="AB905">
        <f t="shared" si="131"/>
        <v>0.6050389897717261</v>
      </c>
      <c r="AC905">
        <f t="shared" si="132"/>
        <v>316357.72065211483</v>
      </c>
      <c r="AD905">
        <f t="shared" si="133"/>
        <v>0.60773897594675108</v>
      </c>
      <c r="AE905">
        <f t="shared" si="134"/>
        <v>0.54349970638404099</v>
      </c>
      <c r="AF905">
        <f t="shared" si="135"/>
        <v>4.4288567604074011E-4</v>
      </c>
      <c r="AG905">
        <f t="shared" si="136"/>
        <v>5.9504898368636545E-2</v>
      </c>
      <c r="AH905" t="str">
        <f t="shared" si="137"/>
        <v/>
      </c>
    </row>
    <row r="906" spans="16:34" x14ac:dyDescent="0.2">
      <c r="P906">
        <f t="shared" si="138"/>
        <v>903</v>
      </c>
      <c r="Q906">
        <f>Regression!C904</f>
        <v>10400</v>
      </c>
      <c r="R906">
        <f>Regression!D904</f>
        <v>18</v>
      </c>
      <c r="S906">
        <f>Regression!E904</f>
        <v>0</v>
      </c>
      <c r="T906">
        <f>Regression!F904</f>
        <v>1</v>
      </c>
      <c r="U906">
        <f>Regression!G904</f>
        <v>1</v>
      </c>
      <c r="V906">
        <f>Regression!H904</f>
        <v>0</v>
      </c>
      <c r="W906">
        <f>Regression!I904</f>
        <v>0</v>
      </c>
      <c r="X906">
        <f>Regression!B904</f>
        <v>188.97800000000001</v>
      </c>
      <c r="Y906">
        <v>633.67127103504981</v>
      </c>
      <c r="Z906">
        <f t="shared" si="130"/>
        <v>-444.6932710350498</v>
      </c>
      <c r="AA906">
        <v>7.8500367750086071E-3</v>
      </c>
      <c r="AB906">
        <f t="shared" si="131"/>
        <v>-0.79087788536367121</v>
      </c>
      <c r="AC906">
        <f t="shared" si="132"/>
        <v>316274.5005908499</v>
      </c>
      <c r="AD906">
        <f t="shared" si="133"/>
        <v>-0.7938524843774114</v>
      </c>
      <c r="AE906">
        <f t="shared" si="134"/>
        <v>0.42747116447838995</v>
      </c>
      <c r="AF906">
        <f t="shared" si="135"/>
        <v>6.2351359450991842E-4</v>
      </c>
      <c r="AG906">
        <f t="shared" si="136"/>
        <v>-7.0613378948458566E-2</v>
      </c>
      <c r="AH906" t="str">
        <f t="shared" si="137"/>
        <v/>
      </c>
    </row>
    <row r="907" spans="16:34" x14ac:dyDescent="0.2">
      <c r="P907">
        <f t="shared" si="138"/>
        <v>904</v>
      </c>
      <c r="Q907">
        <f>Regression!C905</f>
        <v>79200</v>
      </c>
      <c r="R907">
        <f>Regression!D905</f>
        <v>6</v>
      </c>
      <c r="S907">
        <f>Regression!E905</f>
        <v>3</v>
      </c>
      <c r="T907">
        <f>Regression!F905</f>
        <v>2</v>
      </c>
      <c r="U907">
        <f>Regression!G905</f>
        <v>1</v>
      </c>
      <c r="V907">
        <f>Regression!H905</f>
        <v>1</v>
      </c>
      <c r="W907">
        <f>Regression!I905</f>
        <v>1</v>
      </c>
      <c r="X907">
        <f>Regression!B905</f>
        <v>1904.52</v>
      </c>
      <c r="Y907">
        <v>1186.9504430134998</v>
      </c>
      <c r="Z907">
        <f t="shared" si="130"/>
        <v>717.56955698650017</v>
      </c>
      <c r="AA907">
        <v>7.4393193966280123E-3</v>
      </c>
      <c r="AB907">
        <f t="shared" si="131"/>
        <v>1.276182777647876</v>
      </c>
      <c r="AC907">
        <f t="shared" si="132"/>
        <v>315952.15086231101</v>
      </c>
      <c r="AD907">
        <f t="shared" si="133"/>
        <v>1.2813707727883237</v>
      </c>
      <c r="AE907">
        <f t="shared" si="134"/>
        <v>0.20036290438041221</v>
      </c>
      <c r="AF907">
        <f t="shared" si="135"/>
        <v>1.5372866041062814E-3</v>
      </c>
      <c r="AG907">
        <f t="shared" si="136"/>
        <v>0.11093354275242587</v>
      </c>
      <c r="AH907" t="str">
        <f t="shared" si="137"/>
        <v/>
      </c>
    </row>
    <row r="908" spans="16:34" x14ac:dyDescent="0.2">
      <c r="P908">
        <f t="shared" si="138"/>
        <v>905</v>
      </c>
      <c r="Q908">
        <f>Regression!C906</f>
        <v>18000</v>
      </c>
      <c r="R908">
        <f>Regression!D906</f>
        <v>12</v>
      </c>
      <c r="S908">
        <f>Regression!E906</f>
        <v>1</v>
      </c>
      <c r="T908">
        <f>Regression!F906</f>
        <v>1</v>
      </c>
      <c r="U908">
        <f>Regression!G906</f>
        <v>1</v>
      </c>
      <c r="V908">
        <f>Regression!H906</f>
        <v>0</v>
      </c>
      <c r="W908">
        <f>Regression!I906</f>
        <v>0</v>
      </c>
      <c r="X908">
        <f>Regression!B906</f>
        <v>303.065</v>
      </c>
      <c r="Y908">
        <v>471.72976082186307</v>
      </c>
      <c r="Z908">
        <f t="shared" si="130"/>
        <v>-168.66476082186307</v>
      </c>
      <c r="AA908">
        <v>6.1373270444519262E-3</v>
      </c>
      <c r="AB908">
        <f t="shared" si="131"/>
        <v>-0.29996682671560071</v>
      </c>
      <c r="AC908">
        <f t="shared" si="132"/>
        <v>316446.74405800959</v>
      </c>
      <c r="AD908">
        <f t="shared" si="133"/>
        <v>-0.30075361008589696</v>
      </c>
      <c r="AE908">
        <f t="shared" si="134"/>
        <v>0.76366540631584268</v>
      </c>
      <c r="AF908">
        <f t="shared" si="135"/>
        <v>6.9884840351400158E-5</v>
      </c>
      <c r="AG908">
        <f t="shared" si="136"/>
        <v>-2.363400333020595E-2</v>
      </c>
      <c r="AH908" t="str">
        <f t="shared" si="137"/>
        <v/>
      </c>
    </row>
    <row r="909" spans="16:34" x14ac:dyDescent="0.2">
      <c r="P909">
        <f t="shared" si="138"/>
        <v>906</v>
      </c>
      <c r="Q909">
        <f>Regression!C907</f>
        <v>43100</v>
      </c>
      <c r="R909">
        <f>Regression!D907</f>
        <v>24</v>
      </c>
      <c r="S909">
        <f>Regression!E907</f>
        <v>0</v>
      </c>
      <c r="T909">
        <f>Regression!F907</f>
        <v>2</v>
      </c>
      <c r="U909">
        <f>Regression!G907</f>
        <v>0</v>
      </c>
      <c r="V909">
        <f>Regression!H907</f>
        <v>0</v>
      </c>
      <c r="W909">
        <f>Regression!I907</f>
        <v>0</v>
      </c>
      <c r="X909">
        <f>Regression!B907</f>
        <v>1443.6089999999999</v>
      </c>
      <c r="Y909">
        <v>1670.3454202123962</v>
      </c>
      <c r="Z909">
        <f t="shared" si="130"/>
        <v>-226.7364202123963</v>
      </c>
      <c r="AA909">
        <v>9.3595499132885403E-3</v>
      </c>
      <c r="AB909">
        <f t="shared" si="131"/>
        <v>-0.40324608495903025</v>
      </c>
      <c r="AC909">
        <f t="shared" si="132"/>
        <v>316423.2610650225</v>
      </c>
      <c r="AD909">
        <f t="shared" si="133"/>
        <v>-0.40497578500313308</v>
      </c>
      <c r="AE909">
        <f t="shared" si="134"/>
        <v>0.68558262300180139</v>
      </c>
      <c r="AF909">
        <f t="shared" si="135"/>
        <v>1.9385329282564133E-4</v>
      </c>
      <c r="AG909">
        <f t="shared" si="136"/>
        <v>-3.9363935329592772E-2</v>
      </c>
      <c r="AH909" t="str">
        <f t="shared" si="137"/>
        <v/>
      </c>
    </row>
    <row r="910" spans="16:34" x14ac:dyDescent="0.2">
      <c r="P910">
        <f t="shared" si="138"/>
        <v>907</v>
      </c>
      <c r="Q910">
        <f>Regression!C908</f>
        <v>27800</v>
      </c>
      <c r="R910">
        <f>Regression!D908</f>
        <v>12</v>
      </c>
      <c r="S910">
        <f>Regression!E908</f>
        <v>0</v>
      </c>
      <c r="T910">
        <f>Regression!F908</f>
        <v>1</v>
      </c>
      <c r="U910">
        <f>Regression!G908</f>
        <v>0</v>
      </c>
      <c r="V910">
        <f>Regression!H908</f>
        <v>3</v>
      </c>
      <c r="W910">
        <f>Regression!I908</f>
        <v>0</v>
      </c>
      <c r="X910">
        <f>Regression!B908</f>
        <v>407.584</v>
      </c>
      <c r="Y910">
        <v>128.55590754029544</v>
      </c>
      <c r="Z910">
        <f t="shared" si="130"/>
        <v>279.02809245970457</v>
      </c>
      <c r="AA910">
        <v>6.8196290071310482E-3</v>
      </c>
      <c r="AB910">
        <f t="shared" si="131"/>
        <v>0.49624575431049589</v>
      </c>
      <c r="AC910">
        <f t="shared" si="132"/>
        <v>316396.52427734254</v>
      </c>
      <c r="AD910">
        <f t="shared" si="133"/>
        <v>0.49775773125327172</v>
      </c>
      <c r="AE910">
        <f t="shared" si="134"/>
        <v>0.6187651305338292</v>
      </c>
      <c r="AF910">
        <f t="shared" si="135"/>
        <v>2.1281788131094937E-4</v>
      </c>
      <c r="AG910">
        <f t="shared" si="136"/>
        <v>4.1246236262760971E-2</v>
      </c>
      <c r="AH910" t="str">
        <f t="shared" si="137"/>
        <v/>
      </c>
    </row>
    <row r="911" spans="16:34" x14ac:dyDescent="0.2">
      <c r="P911">
        <f t="shared" si="138"/>
        <v>908</v>
      </c>
      <c r="Q911">
        <f>Regression!C909</f>
        <v>97200</v>
      </c>
      <c r="R911">
        <f>Regression!D909</f>
        <v>12</v>
      </c>
      <c r="S911">
        <f>Regression!E909</f>
        <v>0</v>
      </c>
      <c r="T911">
        <f>Regression!F909</f>
        <v>2</v>
      </c>
      <c r="U911">
        <f>Regression!G909</f>
        <v>1</v>
      </c>
      <c r="V911">
        <f>Regression!H909</f>
        <v>0</v>
      </c>
      <c r="W911">
        <f>Regression!I909</f>
        <v>1</v>
      </c>
      <c r="X911">
        <f>Regression!B909</f>
        <v>1634.374</v>
      </c>
      <c r="Y911">
        <v>2172.409131792595</v>
      </c>
      <c r="Z911">
        <f t="shared" si="130"/>
        <v>-538.03513179259494</v>
      </c>
      <c r="AA911">
        <v>9.8316875218003637E-3</v>
      </c>
      <c r="AB911">
        <f t="shared" si="131"/>
        <v>-0.95688447520932474</v>
      </c>
      <c r="AC911">
        <f t="shared" si="132"/>
        <v>316180.61622322758</v>
      </c>
      <c r="AD911">
        <f t="shared" si="133"/>
        <v>-0.9615868194437327</v>
      </c>
      <c r="AE911">
        <f t="shared" si="134"/>
        <v>0.33649151907150132</v>
      </c>
      <c r="AF911">
        <f t="shared" si="135"/>
        <v>1.1477281916102938E-3</v>
      </c>
      <c r="AG911">
        <f t="shared" si="136"/>
        <v>-9.5818203362349932E-2</v>
      </c>
      <c r="AH911" t="str">
        <f t="shared" si="137"/>
        <v/>
      </c>
    </row>
    <row r="912" spans="16:34" x14ac:dyDescent="0.2">
      <c r="P912">
        <f t="shared" si="138"/>
        <v>909</v>
      </c>
      <c r="Q912">
        <f>Regression!C910</f>
        <v>38600</v>
      </c>
      <c r="R912">
        <f>Regression!D910</f>
        <v>18</v>
      </c>
      <c r="S912">
        <f>Regression!E910</f>
        <v>1</v>
      </c>
      <c r="T912">
        <f>Regression!F910</f>
        <v>2</v>
      </c>
      <c r="U912">
        <f>Regression!G910</f>
        <v>1</v>
      </c>
      <c r="V912">
        <f>Regression!H910</f>
        <v>1</v>
      </c>
      <c r="W912">
        <f>Regression!I910</f>
        <v>0</v>
      </c>
      <c r="X912">
        <f>Regression!B910</f>
        <v>542.1</v>
      </c>
      <c r="Y912">
        <v>993.04719593941331</v>
      </c>
      <c r="Z912">
        <f t="shared" si="130"/>
        <v>-450.94719593941329</v>
      </c>
      <c r="AA912">
        <v>4.1419024957046885E-3</v>
      </c>
      <c r="AB912">
        <f t="shared" si="131"/>
        <v>-0.80200036286838783</v>
      </c>
      <c r="AC912">
        <f t="shared" si="132"/>
        <v>316269.57385284209</v>
      </c>
      <c r="AD912">
        <f t="shared" si="133"/>
        <v>-0.80352289275432986</v>
      </c>
      <c r="AE912">
        <f t="shared" si="134"/>
        <v>0.42186506139819779</v>
      </c>
      <c r="AF912">
        <f t="shared" si="135"/>
        <v>3.3578716781888166E-4</v>
      </c>
      <c r="AG912">
        <f t="shared" si="136"/>
        <v>-5.1820244827267346E-2</v>
      </c>
      <c r="AH912" t="str">
        <f t="shared" si="137"/>
        <v/>
      </c>
    </row>
    <row r="913" spans="16:34" x14ac:dyDescent="0.2">
      <c r="P913">
        <f t="shared" si="138"/>
        <v>910</v>
      </c>
      <c r="Q913">
        <f>Regression!C911</f>
        <v>55100</v>
      </c>
      <c r="R913">
        <f>Regression!D911</f>
        <v>18</v>
      </c>
      <c r="S913">
        <f>Regression!E911</f>
        <v>2</v>
      </c>
      <c r="T913">
        <f>Regression!F911</f>
        <v>1</v>
      </c>
      <c r="U913">
        <f>Regression!G911</f>
        <v>1</v>
      </c>
      <c r="V913">
        <f>Regression!H911</f>
        <v>0</v>
      </c>
      <c r="W913">
        <f>Regression!I911</f>
        <v>1</v>
      </c>
      <c r="X913">
        <f>Regression!B911</f>
        <v>1438.5229999999999</v>
      </c>
      <c r="Y913">
        <v>1499.6777880144209</v>
      </c>
      <c r="Z913">
        <f t="shared" si="130"/>
        <v>-61.154788014421001</v>
      </c>
      <c r="AA913">
        <v>7.7871911160771537E-3</v>
      </c>
      <c r="AB913">
        <f t="shared" si="131"/>
        <v>-0.1087625394288837</v>
      </c>
      <c r="AC913">
        <f t="shared" si="132"/>
        <v>316471.82399051578</v>
      </c>
      <c r="AD913">
        <f t="shared" si="133"/>
        <v>-0.10913411360154157</v>
      </c>
      <c r="AE913">
        <f t="shared" si="134"/>
        <v>0.91311818910872211</v>
      </c>
      <c r="AF913">
        <f t="shared" si="135"/>
        <v>1.1696067505528629E-5</v>
      </c>
      <c r="AG913">
        <f t="shared" si="136"/>
        <v>-9.6682645977255247E-3</v>
      </c>
      <c r="AH913" t="str">
        <f t="shared" si="137"/>
        <v/>
      </c>
    </row>
    <row r="914" spans="16:34" x14ac:dyDescent="0.2">
      <c r="P914">
        <f t="shared" si="138"/>
        <v>911</v>
      </c>
      <c r="Q914">
        <f>Regression!C912</f>
        <v>62800</v>
      </c>
      <c r="R914">
        <f>Regression!D912</f>
        <v>18</v>
      </c>
      <c r="S914">
        <f>Regression!E912</f>
        <v>3</v>
      </c>
      <c r="T914">
        <f>Regression!F912</f>
        <v>3</v>
      </c>
      <c r="U914">
        <f>Regression!G912</f>
        <v>0</v>
      </c>
      <c r="V914">
        <f>Regression!H912</f>
        <v>0</v>
      </c>
      <c r="W914">
        <f>Regression!I912</f>
        <v>1</v>
      </c>
      <c r="X914">
        <f>Regression!B912</f>
        <v>1403.374</v>
      </c>
      <c r="Y914">
        <v>1675.0192377349454</v>
      </c>
      <c r="Z914">
        <f t="shared" si="130"/>
        <v>-271.64523773494534</v>
      </c>
      <c r="AA914">
        <v>6.8473611279599791E-3</v>
      </c>
      <c r="AB914">
        <f t="shared" si="131"/>
        <v>-0.48311549821493077</v>
      </c>
      <c r="AC914">
        <f t="shared" si="132"/>
        <v>316400.65281661018</v>
      </c>
      <c r="AD914">
        <f t="shared" si="133"/>
        <v>-0.4845910734722183</v>
      </c>
      <c r="AE914">
        <f t="shared" si="134"/>
        <v>0.62807342419538714</v>
      </c>
      <c r="AF914">
        <f t="shared" si="135"/>
        <v>2.0253644546414844E-4</v>
      </c>
      <c r="AG914">
        <f t="shared" si="136"/>
        <v>-4.0237318056826829E-2</v>
      </c>
      <c r="AH914" t="str">
        <f t="shared" si="137"/>
        <v/>
      </c>
    </row>
    <row r="915" spans="16:34" x14ac:dyDescent="0.2">
      <c r="P915">
        <f t="shared" si="138"/>
        <v>912</v>
      </c>
      <c r="Q915">
        <f>Regression!C913</f>
        <v>29200</v>
      </c>
      <c r="R915">
        <f>Regression!D913</f>
        <v>6</v>
      </c>
      <c r="S915">
        <f>Regression!E913</f>
        <v>0</v>
      </c>
      <c r="T915">
        <f>Regression!F913</f>
        <v>1</v>
      </c>
      <c r="U915">
        <f>Regression!G913</f>
        <v>0</v>
      </c>
      <c r="V915">
        <f>Regression!H913</f>
        <v>3</v>
      </c>
      <c r="W915">
        <f>Regression!I913</f>
        <v>0</v>
      </c>
      <c r="X915">
        <f>Regression!B913</f>
        <v>636.28399999999999</v>
      </c>
      <c r="Y915">
        <v>-133.63252345384518</v>
      </c>
      <c r="Z915">
        <f t="shared" si="130"/>
        <v>769.91652345384523</v>
      </c>
      <c r="AA915">
        <v>7.5380621896033485E-3</v>
      </c>
      <c r="AB915">
        <f t="shared" si="131"/>
        <v>1.369280786638513</v>
      </c>
      <c r="AC915">
        <f t="shared" si="132"/>
        <v>315872.9294601063</v>
      </c>
      <c r="AD915">
        <f t="shared" si="133"/>
        <v>1.3750880445785099</v>
      </c>
      <c r="AE915">
        <f t="shared" si="134"/>
        <v>0.16941462197105092</v>
      </c>
      <c r="AF915">
        <f t="shared" si="135"/>
        <v>1.7936059571903513E-3</v>
      </c>
      <c r="AG915">
        <f t="shared" si="136"/>
        <v>0.11984045085987197</v>
      </c>
      <c r="AH915" t="str">
        <f t="shared" si="137"/>
        <v/>
      </c>
    </row>
    <row r="916" spans="16:34" x14ac:dyDescent="0.2">
      <c r="P916">
        <f t="shared" si="138"/>
        <v>913</v>
      </c>
      <c r="Q916">
        <f>Regression!C914</f>
        <v>10200</v>
      </c>
      <c r="R916">
        <f>Regression!D914</f>
        <v>12</v>
      </c>
      <c r="S916">
        <f>Regression!E914</f>
        <v>0</v>
      </c>
      <c r="T916">
        <f>Regression!F914</f>
        <v>1</v>
      </c>
      <c r="U916">
        <f>Regression!G914</f>
        <v>1</v>
      </c>
      <c r="V916">
        <f>Regression!H914</f>
        <v>2</v>
      </c>
      <c r="W916">
        <f>Regression!I914</f>
        <v>0</v>
      </c>
      <c r="X916">
        <f>Regression!B914</f>
        <v>333.14299999999997</v>
      </c>
      <c r="Y916">
        <v>-83.663149631376996</v>
      </c>
      <c r="Z916">
        <f t="shared" si="130"/>
        <v>416.80614963137697</v>
      </c>
      <c r="AA916">
        <v>7.1671246694813597E-3</v>
      </c>
      <c r="AB916">
        <f t="shared" si="131"/>
        <v>0.74128121043921891</v>
      </c>
      <c r="AC916">
        <f t="shared" si="132"/>
        <v>316299.05686598457</v>
      </c>
      <c r="AD916">
        <f t="shared" si="133"/>
        <v>0.74378445057816822</v>
      </c>
      <c r="AE916">
        <f t="shared" si="134"/>
        <v>0.45718301777775783</v>
      </c>
      <c r="AF916">
        <f t="shared" si="135"/>
        <v>4.994231358445198E-4</v>
      </c>
      <c r="AG916">
        <f t="shared" si="136"/>
        <v>6.3194822684164959E-2</v>
      </c>
      <c r="AH916" t="str">
        <f t="shared" si="137"/>
        <v/>
      </c>
    </row>
    <row r="917" spans="16:34" x14ac:dyDescent="0.2">
      <c r="P917">
        <f t="shared" si="138"/>
        <v>914</v>
      </c>
      <c r="Q917">
        <f>Regression!C915</f>
        <v>14300</v>
      </c>
      <c r="R917">
        <f>Regression!D915</f>
        <v>6</v>
      </c>
      <c r="S917">
        <f>Regression!E915</f>
        <v>1</v>
      </c>
      <c r="T917">
        <f>Regression!F915</f>
        <v>1</v>
      </c>
      <c r="U917">
        <f>Regression!G915</f>
        <v>0</v>
      </c>
      <c r="V917">
        <f>Regression!H915</f>
        <v>2</v>
      </c>
      <c r="W917">
        <f>Regression!I915</f>
        <v>0</v>
      </c>
      <c r="X917">
        <f>Regression!B915</f>
        <v>193.82599999999999</v>
      </c>
      <c r="Y917">
        <v>-274.68338079071646</v>
      </c>
      <c r="Z917">
        <f t="shared" si="130"/>
        <v>468.50938079071648</v>
      </c>
      <c r="AA917">
        <v>6.2925716708615385E-3</v>
      </c>
      <c r="AB917">
        <f t="shared" si="131"/>
        <v>0.83323434935357987</v>
      </c>
      <c r="AC917">
        <f t="shared" si="132"/>
        <v>316252.73039579269</v>
      </c>
      <c r="AD917">
        <f t="shared" si="133"/>
        <v>0.83574133209897583</v>
      </c>
      <c r="AE917">
        <f t="shared" si="134"/>
        <v>0.40350168565969646</v>
      </c>
      <c r="AF917">
        <f t="shared" si="135"/>
        <v>5.5303859581218935E-4</v>
      </c>
      <c r="AG917">
        <f t="shared" si="136"/>
        <v>6.6505367583774608E-2</v>
      </c>
      <c r="AH917" t="str">
        <f t="shared" si="137"/>
        <v/>
      </c>
    </row>
    <row r="918" spans="16:34" x14ac:dyDescent="0.2">
      <c r="P918">
        <f t="shared" si="138"/>
        <v>915</v>
      </c>
      <c r="Q918">
        <f>Regression!C916</f>
        <v>70000</v>
      </c>
      <c r="R918">
        <f>Regression!D916</f>
        <v>6</v>
      </c>
      <c r="S918">
        <f>Regression!E916</f>
        <v>3</v>
      </c>
      <c r="T918">
        <f>Regression!F916</f>
        <v>2</v>
      </c>
      <c r="U918">
        <f>Regression!G916</f>
        <v>1</v>
      </c>
      <c r="V918">
        <f>Regression!H916</f>
        <v>0</v>
      </c>
      <c r="W918">
        <f>Regression!I916</f>
        <v>0</v>
      </c>
      <c r="X918">
        <f>Regression!B916</f>
        <v>784.70100000000002</v>
      </c>
      <c r="Y918">
        <v>1226.4453851204655</v>
      </c>
      <c r="Z918">
        <f t="shared" si="130"/>
        <v>-441.74438512046549</v>
      </c>
      <c r="AA918">
        <v>1.0307682998198918E-2</v>
      </c>
      <c r="AB918">
        <f t="shared" si="131"/>
        <v>-0.78563335209048546</v>
      </c>
      <c r="AC918">
        <f t="shared" si="132"/>
        <v>316276.66635936819</v>
      </c>
      <c r="AD918">
        <f t="shared" si="133"/>
        <v>-0.78956404321795748</v>
      </c>
      <c r="AE918">
        <f t="shared" si="134"/>
        <v>0.42997109215377072</v>
      </c>
      <c r="AF918">
        <f t="shared" si="135"/>
        <v>8.1191486585475872E-4</v>
      </c>
      <c r="AG918">
        <f t="shared" si="136"/>
        <v>-8.0578242332034283E-2</v>
      </c>
      <c r="AH918" t="str">
        <f t="shared" si="137"/>
        <v/>
      </c>
    </row>
    <row r="919" spans="16:34" x14ac:dyDescent="0.2">
      <c r="P919">
        <f t="shared" si="138"/>
        <v>916</v>
      </c>
      <c r="Q919">
        <f>Regression!C917</f>
        <v>79900</v>
      </c>
      <c r="R919">
        <f>Regression!D917</f>
        <v>18</v>
      </c>
      <c r="S919">
        <f>Regression!E917</f>
        <v>2</v>
      </c>
      <c r="T919">
        <f>Regression!F917</f>
        <v>2</v>
      </c>
      <c r="U919">
        <f>Regression!G917</f>
        <v>0</v>
      </c>
      <c r="V919">
        <f>Regression!H917</f>
        <v>1</v>
      </c>
      <c r="W919">
        <f>Regression!I917</f>
        <v>1</v>
      </c>
      <c r="X919">
        <f>Regression!B917</f>
        <v>1165.0630000000001</v>
      </c>
      <c r="Y919">
        <v>1864.608704507204</v>
      </c>
      <c r="Z919">
        <f t="shared" si="130"/>
        <v>-699.54570450720394</v>
      </c>
      <c r="AA919">
        <v>3.7609460437034617E-3</v>
      </c>
      <c r="AB919">
        <f t="shared" si="131"/>
        <v>-1.2441277247307181</v>
      </c>
      <c r="AC919">
        <f t="shared" si="132"/>
        <v>315979.95481491345</v>
      </c>
      <c r="AD919">
        <f t="shared" si="133"/>
        <v>-1.2468222577757986</v>
      </c>
      <c r="AE919">
        <f t="shared" si="134"/>
        <v>0.21275698604527349</v>
      </c>
      <c r="AF919">
        <f t="shared" si="135"/>
        <v>7.3317884759204833E-4</v>
      </c>
      <c r="AG919">
        <f t="shared" si="136"/>
        <v>-7.6607504721822414E-2</v>
      </c>
      <c r="AH919" t="str">
        <f t="shared" si="137"/>
        <v/>
      </c>
    </row>
    <row r="920" spans="16:34" x14ac:dyDescent="0.2">
      <c r="P920">
        <f t="shared" si="138"/>
        <v>917</v>
      </c>
      <c r="Q920">
        <f>Regression!C918</f>
        <v>12500</v>
      </c>
      <c r="R920">
        <f>Regression!D918</f>
        <v>6</v>
      </c>
      <c r="S920">
        <f>Regression!E918</f>
        <v>1</v>
      </c>
      <c r="T920">
        <f>Regression!F918</f>
        <v>1</v>
      </c>
      <c r="U920">
        <f>Regression!G918</f>
        <v>0</v>
      </c>
      <c r="V920">
        <f>Regression!H918</f>
        <v>1</v>
      </c>
      <c r="W920">
        <f>Regression!I918</f>
        <v>0</v>
      </c>
      <c r="X920">
        <f>Regression!B918</f>
        <v>201.82900000000001</v>
      </c>
      <c r="Y920">
        <v>-102.775409227647</v>
      </c>
      <c r="Z920">
        <f t="shared" si="130"/>
        <v>304.60440922764701</v>
      </c>
      <c r="AA920">
        <v>5.7954491249938627E-3</v>
      </c>
      <c r="AB920">
        <f t="shared" si="131"/>
        <v>0.54173271046285787</v>
      </c>
      <c r="AC920">
        <f t="shared" si="132"/>
        <v>316381.45522699034</v>
      </c>
      <c r="AD920">
        <f t="shared" si="133"/>
        <v>0.54311625687742526</v>
      </c>
      <c r="AE920">
        <f t="shared" si="134"/>
        <v>0.5871717711794634</v>
      </c>
      <c r="AF920">
        <f t="shared" si="135"/>
        <v>2.1508777969188561E-4</v>
      </c>
      <c r="AG920">
        <f t="shared" si="136"/>
        <v>4.1466604834903484E-2</v>
      </c>
      <c r="AH920" t="str">
        <f t="shared" si="137"/>
        <v/>
      </c>
    </row>
    <row r="921" spans="16:34" x14ac:dyDescent="0.2">
      <c r="P921">
        <f t="shared" si="138"/>
        <v>918</v>
      </c>
      <c r="Q921">
        <f>Regression!C919</f>
        <v>84200</v>
      </c>
      <c r="R921">
        <f>Regression!D919</f>
        <v>24</v>
      </c>
      <c r="S921">
        <f>Regression!E919</f>
        <v>2</v>
      </c>
      <c r="T921">
        <f>Regression!F919</f>
        <v>2</v>
      </c>
      <c r="U921">
        <f>Regression!G919</f>
        <v>0</v>
      </c>
      <c r="V921">
        <f>Regression!H919</f>
        <v>2</v>
      </c>
      <c r="W921">
        <f>Regression!I919</f>
        <v>1</v>
      </c>
      <c r="X921">
        <f>Regression!B919</f>
        <v>953.85299999999995</v>
      </c>
      <c r="Y921">
        <v>2038.3866988478853</v>
      </c>
      <c r="Z921">
        <f t="shared" si="130"/>
        <v>-1084.5336988478853</v>
      </c>
      <c r="AA921">
        <v>6.3837571151673499E-3</v>
      </c>
      <c r="AB921">
        <f t="shared" si="131"/>
        <v>-1.928820996895299</v>
      </c>
      <c r="AC921">
        <f t="shared" si="132"/>
        <v>315281.10654791252</v>
      </c>
      <c r="AD921">
        <f t="shared" si="133"/>
        <v>-1.9376919578685003</v>
      </c>
      <c r="AE921">
        <f t="shared" si="134"/>
        <v>5.2944350392025032E-2</v>
      </c>
      <c r="AF921">
        <f t="shared" si="135"/>
        <v>3.0069960197927842E-3</v>
      </c>
      <c r="AG921">
        <f t="shared" si="136"/>
        <v>-0.15531506152147415</v>
      </c>
      <c r="AH921" t="str">
        <f t="shared" si="137"/>
        <v/>
      </c>
    </row>
    <row r="922" spans="16:34" x14ac:dyDescent="0.2">
      <c r="P922">
        <f t="shared" si="138"/>
        <v>919</v>
      </c>
      <c r="Q922">
        <f>Regression!C920</f>
        <v>14600</v>
      </c>
      <c r="R922">
        <f>Regression!D920</f>
        <v>24</v>
      </c>
      <c r="S922">
        <f>Regression!E920</f>
        <v>1</v>
      </c>
      <c r="T922">
        <f>Regression!F920</f>
        <v>3</v>
      </c>
      <c r="U922">
        <f>Regression!G920</f>
        <v>0</v>
      </c>
      <c r="V922">
        <f>Regression!H920</f>
        <v>1</v>
      </c>
      <c r="W922">
        <f>Regression!I920</f>
        <v>0</v>
      </c>
      <c r="X922">
        <f>Regression!B920</f>
        <v>384.94600000000003</v>
      </c>
      <c r="Y922">
        <v>815.79564527703428</v>
      </c>
      <c r="Z922">
        <f t="shared" si="130"/>
        <v>-430.84964527703426</v>
      </c>
      <c r="AA922">
        <v>1.1679942688478736E-2</v>
      </c>
      <c r="AB922">
        <f t="shared" si="131"/>
        <v>-0.76625728015464289</v>
      </c>
      <c r="AC922">
        <f t="shared" si="132"/>
        <v>316286.0964986757</v>
      </c>
      <c r="AD922">
        <f t="shared" si="133"/>
        <v>-0.77061398179333263</v>
      </c>
      <c r="AE922">
        <f t="shared" si="134"/>
        <v>0.44111926029270332</v>
      </c>
      <c r="AF922">
        <f t="shared" si="135"/>
        <v>8.7761640731863337E-4</v>
      </c>
      <c r="AG922">
        <f t="shared" si="136"/>
        <v>-8.3773842468773008E-2</v>
      </c>
      <c r="AH922" t="str">
        <f t="shared" si="137"/>
        <v/>
      </c>
    </row>
    <row r="923" spans="16:34" x14ac:dyDescent="0.2">
      <c r="P923">
        <f t="shared" si="138"/>
        <v>920</v>
      </c>
      <c r="Q923">
        <f>Regression!C921</f>
        <v>13800</v>
      </c>
      <c r="R923">
        <f>Regression!D921</f>
        <v>18</v>
      </c>
      <c r="S923">
        <f>Regression!E921</f>
        <v>1</v>
      </c>
      <c r="T923">
        <f>Regression!F921</f>
        <v>1</v>
      </c>
      <c r="U923">
        <f>Regression!G921</f>
        <v>0</v>
      </c>
      <c r="V923">
        <f>Regression!H921</f>
        <v>0</v>
      </c>
      <c r="W923">
        <f>Regression!I921</f>
        <v>1</v>
      </c>
      <c r="X923">
        <f>Regression!B921</f>
        <v>363.46800000000002</v>
      </c>
      <c r="Y923">
        <v>693.80801727611038</v>
      </c>
      <c r="Z923">
        <f t="shared" si="130"/>
        <v>-330.34001727611036</v>
      </c>
      <c r="AA923">
        <v>1.2554071165182864E-2</v>
      </c>
      <c r="AB923">
        <f t="shared" si="131"/>
        <v>-0.58750296289897519</v>
      </c>
      <c r="AC923">
        <f t="shared" si="132"/>
        <v>316364.11194082658</v>
      </c>
      <c r="AD923">
        <f t="shared" si="133"/>
        <v>-0.59103189684639745</v>
      </c>
      <c r="AE923">
        <f t="shared" si="134"/>
        <v>0.55463368685004055</v>
      </c>
      <c r="AF923">
        <f t="shared" si="135"/>
        <v>5.555051306060109E-4</v>
      </c>
      <c r="AG923">
        <f t="shared" si="136"/>
        <v>-6.6641774216057853E-2</v>
      </c>
      <c r="AH923" t="str">
        <f t="shared" si="137"/>
        <v/>
      </c>
    </row>
    <row r="924" spans="16:34" x14ac:dyDescent="0.2">
      <c r="P924">
        <f t="shared" si="138"/>
        <v>921</v>
      </c>
      <c r="Q924">
        <f>Regression!C922</f>
        <v>72200</v>
      </c>
      <c r="R924">
        <f>Regression!D922</f>
        <v>12</v>
      </c>
      <c r="S924">
        <f>Regression!E922</f>
        <v>3</v>
      </c>
      <c r="T924">
        <f>Regression!F922</f>
        <v>2</v>
      </c>
      <c r="U924">
        <f>Regression!G922</f>
        <v>1</v>
      </c>
      <c r="V924">
        <f>Regression!H922</f>
        <v>1</v>
      </c>
      <c r="W924">
        <f>Regression!I922</f>
        <v>1</v>
      </c>
      <c r="X924">
        <f>Regression!B922</f>
        <v>2081.7939999999999</v>
      </c>
      <c r="Y924">
        <v>1329.2449777271736</v>
      </c>
      <c r="Z924">
        <f t="shared" si="130"/>
        <v>752.54902227282628</v>
      </c>
      <c r="AA924">
        <v>5.4255937852211965E-3</v>
      </c>
      <c r="AB924">
        <f t="shared" si="131"/>
        <v>1.3383930410782419</v>
      </c>
      <c r="AC924">
        <f t="shared" si="132"/>
        <v>315901.0366952442</v>
      </c>
      <c r="AD924">
        <f t="shared" si="133"/>
        <v>1.3425814138337402</v>
      </c>
      <c r="AE924">
        <f t="shared" si="134"/>
        <v>0.17971468978002117</v>
      </c>
      <c r="AF924">
        <f t="shared" si="135"/>
        <v>1.2281462015686952E-3</v>
      </c>
      <c r="AG924">
        <f t="shared" si="136"/>
        <v>9.9162080169763925E-2</v>
      </c>
      <c r="AH924" t="str">
        <f t="shared" si="137"/>
        <v/>
      </c>
    </row>
    <row r="925" spans="16:34" x14ac:dyDescent="0.2">
      <c r="P925">
        <f t="shared" si="138"/>
        <v>922</v>
      </c>
      <c r="Q925">
        <f>Regression!C923</f>
        <v>49100</v>
      </c>
      <c r="R925">
        <f>Regression!D923</f>
        <v>6</v>
      </c>
      <c r="S925">
        <f>Regression!E923</f>
        <v>0</v>
      </c>
      <c r="T925">
        <f>Regression!F923</f>
        <v>2</v>
      </c>
      <c r="U925">
        <f>Regression!G923</f>
        <v>1</v>
      </c>
      <c r="V925">
        <f>Regression!H923</f>
        <v>0</v>
      </c>
      <c r="W925">
        <f>Regression!I923</f>
        <v>0</v>
      </c>
      <c r="X925">
        <f>Regression!B923</f>
        <v>934.38599999999997</v>
      </c>
      <c r="Y925">
        <v>876.46248680527083</v>
      </c>
      <c r="Z925">
        <f t="shared" si="130"/>
        <v>57.923513194729139</v>
      </c>
      <c r="AA925">
        <v>7.7963572438326436E-3</v>
      </c>
      <c r="AB925">
        <f t="shared" si="131"/>
        <v>0.10301578326484596</v>
      </c>
      <c r="AC925">
        <f t="shared" si="132"/>
        <v>316472.21527538763</v>
      </c>
      <c r="AD925">
        <f t="shared" si="133"/>
        <v>0.10336813789448486</v>
      </c>
      <c r="AE925">
        <f t="shared" si="134"/>
        <v>0.9176916916762633</v>
      </c>
      <c r="AF925">
        <f t="shared" si="135"/>
        <v>1.050528037407858E-5</v>
      </c>
      <c r="AG925">
        <f t="shared" si="136"/>
        <v>9.1628831827360001E-3</v>
      </c>
      <c r="AH925" t="str">
        <f t="shared" si="137"/>
        <v/>
      </c>
    </row>
    <row r="926" spans="16:34" x14ac:dyDescent="0.2">
      <c r="P926">
        <f t="shared" si="138"/>
        <v>923</v>
      </c>
      <c r="Q926">
        <f>Regression!C924</f>
        <v>53300</v>
      </c>
      <c r="R926">
        <f>Regression!D924</f>
        <v>6</v>
      </c>
      <c r="S926">
        <f>Regression!E924</f>
        <v>0</v>
      </c>
      <c r="T926">
        <f>Regression!F924</f>
        <v>2</v>
      </c>
      <c r="U926">
        <f>Regression!G924</f>
        <v>0</v>
      </c>
      <c r="V926">
        <f>Regression!H924</f>
        <v>3</v>
      </c>
      <c r="W926">
        <f>Regression!I924</f>
        <v>0</v>
      </c>
      <c r="X926">
        <f>Regression!B924</f>
        <v>507.69</v>
      </c>
      <c r="Y926">
        <v>380.90198714224465</v>
      </c>
      <c r="Z926">
        <f t="shared" si="130"/>
        <v>126.78801285775535</v>
      </c>
      <c r="AA926">
        <v>9.2068761798696878E-3</v>
      </c>
      <c r="AB926">
        <f t="shared" si="131"/>
        <v>0.22548988714178259</v>
      </c>
      <c r="AC926">
        <f t="shared" si="132"/>
        <v>316459.25555677339</v>
      </c>
      <c r="AD926">
        <f t="shared" si="133"/>
        <v>0.22642678609547126</v>
      </c>
      <c r="AE926">
        <f t="shared" si="134"/>
        <v>0.82091614318843886</v>
      </c>
      <c r="AF926">
        <f t="shared" si="135"/>
        <v>5.960881471467445E-5</v>
      </c>
      <c r="AG926">
        <f t="shared" si="136"/>
        <v>2.1826920244368088E-2</v>
      </c>
      <c r="AH926" t="str">
        <f t="shared" si="137"/>
        <v/>
      </c>
    </row>
    <row r="927" spans="16:34" x14ac:dyDescent="0.2">
      <c r="P927">
        <f t="shared" si="138"/>
        <v>924</v>
      </c>
      <c r="Q927">
        <f>Regression!C925</f>
        <v>118600</v>
      </c>
      <c r="R927">
        <f>Regression!D925</f>
        <v>12</v>
      </c>
      <c r="S927">
        <f>Regression!E925</f>
        <v>0</v>
      </c>
      <c r="T927">
        <f>Regression!F925</f>
        <v>2</v>
      </c>
      <c r="U927">
        <f>Regression!G925</f>
        <v>1</v>
      </c>
      <c r="V927">
        <f>Regression!H925</f>
        <v>1</v>
      </c>
      <c r="W927">
        <f>Regression!I925</f>
        <v>1</v>
      </c>
      <c r="X927">
        <f>Regression!B925</f>
        <v>1553.3710000000001</v>
      </c>
      <c r="Y927">
        <v>2420.1297972111593</v>
      </c>
      <c r="Z927">
        <f t="shared" si="130"/>
        <v>-866.75879721115916</v>
      </c>
      <c r="AA927">
        <v>1.1711733473147513E-2</v>
      </c>
      <c r="AB927">
        <f t="shared" si="131"/>
        <v>-1.5415127893956619</v>
      </c>
      <c r="AC927">
        <f t="shared" si="132"/>
        <v>315708.55001975154</v>
      </c>
      <c r="AD927">
        <f t="shared" si="133"/>
        <v>-1.5517196751007434</v>
      </c>
      <c r="AE927">
        <f t="shared" si="134"/>
        <v>0.12104826966652575</v>
      </c>
      <c r="AF927">
        <f t="shared" si="135"/>
        <v>3.5617069158897369E-3</v>
      </c>
      <c r="AG927">
        <f t="shared" si="136"/>
        <v>-0.16892037522203768</v>
      </c>
      <c r="AH927" t="str">
        <f t="shared" si="137"/>
        <v/>
      </c>
    </row>
    <row r="928" spans="16:34" x14ac:dyDescent="0.2">
      <c r="P928">
        <f t="shared" si="138"/>
        <v>925</v>
      </c>
      <c r="Q928">
        <f>Regression!C926</f>
        <v>56900</v>
      </c>
      <c r="R928">
        <f>Regression!D926</f>
        <v>12</v>
      </c>
      <c r="S928">
        <f>Regression!E926</f>
        <v>1</v>
      </c>
      <c r="T928">
        <f>Regression!F926</f>
        <v>1</v>
      </c>
      <c r="U928">
        <f>Regression!G926</f>
        <v>1</v>
      </c>
      <c r="V928">
        <f>Regression!H926</f>
        <v>2</v>
      </c>
      <c r="W928">
        <f>Regression!I926</f>
        <v>1</v>
      </c>
      <c r="X928">
        <f>Regression!B926</f>
        <v>687.09400000000005</v>
      </c>
      <c r="Y928">
        <v>857.65536612058122</v>
      </c>
      <c r="Z928">
        <f t="shared" si="130"/>
        <v>-170.56136612058117</v>
      </c>
      <c r="AA928">
        <v>6.6073589793277238E-3</v>
      </c>
      <c r="AB928">
        <f t="shared" si="131"/>
        <v>-0.3033399004401669</v>
      </c>
      <c r="AC928">
        <f t="shared" si="132"/>
        <v>316446.07685235131</v>
      </c>
      <c r="AD928">
        <f t="shared" si="133"/>
        <v>-0.30420779536070491</v>
      </c>
      <c r="AE928">
        <f t="shared" si="134"/>
        <v>0.7610333865954616</v>
      </c>
      <c r="AF928">
        <f t="shared" si="135"/>
        <v>7.701141775000165E-5</v>
      </c>
      <c r="AG928">
        <f t="shared" si="136"/>
        <v>-2.4809831852212923E-2</v>
      </c>
      <c r="AH928" t="str">
        <f t="shared" si="137"/>
        <v/>
      </c>
    </row>
    <row r="929" spans="16:34" x14ac:dyDescent="0.2">
      <c r="P929">
        <f t="shared" si="138"/>
        <v>926</v>
      </c>
      <c r="Q929">
        <f>Regression!C927</f>
        <v>109200</v>
      </c>
      <c r="R929">
        <f>Regression!D927</f>
        <v>24</v>
      </c>
      <c r="S929">
        <f>Regression!E927</f>
        <v>1</v>
      </c>
      <c r="T929">
        <f>Regression!F927</f>
        <v>2</v>
      </c>
      <c r="U929">
        <f>Regression!G927</f>
        <v>1</v>
      </c>
      <c r="V929">
        <f>Regression!H927</f>
        <v>3</v>
      </c>
      <c r="W929">
        <f>Regression!I927</f>
        <v>1</v>
      </c>
      <c r="X929">
        <f>Regression!B927</f>
        <v>1102.0840000000001</v>
      </c>
      <c r="Y929">
        <v>2349.8197977471732</v>
      </c>
      <c r="Z929">
        <f t="shared" si="130"/>
        <v>-1247.7357977471731</v>
      </c>
      <c r="AA929">
        <v>1.0927059433460676E-2</v>
      </c>
      <c r="AB929">
        <f t="shared" si="131"/>
        <v>-2.2190725911322811</v>
      </c>
      <c r="AC929">
        <f t="shared" si="132"/>
        <v>314887.28813126881</v>
      </c>
      <c r="AD929">
        <f t="shared" si="133"/>
        <v>-2.235789491991508</v>
      </c>
      <c r="AE929">
        <f t="shared" si="134"/>
        <v>2.5587339992398161E-2</v>
      </c>
      <c r="AF929">
        <f t="shared" si="135"/>
        <v>6.8754273267226367E-3</v>
      </c>
      <c r="AG929">
        <f t="shared" si="136"/>
        <v>-0.23500029264085265</v>
      </c>
      <c r="AH929" t="str">
        <f t="shared" si="137"/>
        <v>*</v>
      </c>
    </row>
    <row r="930" spans="16:34" x14ac:dyDescent="0.2">
      <c r="P930">
        <f t="shared" si="138"/>
        <v>927</v>
      </c>
      <c r="Q930">
        <f>Regression!C928</f>
        <v>23200</v>
      </c>
      <c r="R930">
        <f>Regression!D928</f>
        <v>24</v>
      </c>
      <c r="S930">
        <f>Regression!E928</f>
        <v>0</v>
      </c>
      <c r="T930">
        <f>Regression!F928</f>
        <v>1</v>
      </c>
      <c r="U930">
        <f>Regression!G928</f>
        <v>0</v>
      </c>
      <c r="V930">
        <f>Regression!H928</f>
        <v>3</v>
      </c>
      <c r="W930">
        <f>Regression!I928</f>
        <v>0</v>
      </c>
      <c r="X930">
        <f>Regression!B928</f>
        <v>769.77300000000002</v>
      </c>
      <c r="Y930">
        <v>614.3954457241407</v>
      </c>
      <c r="Z930">
        <f t="shared" si="130"/>
        <v>155.37755427585932</v>
      </c>
      <c r="AA930">
        <v>1.0862520806576259E-2</v>
      </c>
      <c r="AB930">
        <f t="shared" si="131"/>
        <v>0.2763358016923651</v>
      </c>
      <c r="AC930">
        <f t="shared" si="132"/>
        <v>316450.99851197674</v>
      </c>
      <c r="AD930">
        <f t="shared" si="133"/>
        <v>0.27771971889483438</v>
      </c>
      <c r="AE930">
        <f t="shared" si="134"/>
        <v>0.78128539005126552</v>
      </c>
      <c r="AF930">
        <f t="shared" si="135"/>
        <v>1.0597456164044392E-4</v>
      </c>
      <c r="AG930">
        <f t="shared" si="136"/>
        <v>2.9103398013742676E-2</v>
      </c>
      <c r="AH930" t="str">
        <f t="shared" si="137"/>
        <v/>
      </c>
    </row>
    <row r="931" spans="16:34" x14ac:dyDescent="0.2">
      <c r="P931">
        <f t="shared" si="138"/>
        <v>928</v>
      </c>
      <c r="Q931">
        <f>Regression!C929</f>
        <v>61500</v>
      </c>
      <c r="R931">
        <f>Regression!D929</f>
        <v>24</v>
      </c>
      <c r="S931">
        <f>Regression!E929</f>
        <v>2</v>
      </c>
      <c r="T931">
        <f>Regression!F929</f>
        <v>2</v>
      </c>
      <c r="U931">
        <f>Regression!G929</f>
        <v>0</v>
      </c>
      <c r="V931">
        <f>Regression!H929</f>
        <v>3</v>
      </c>
      <c r="W931">
        <f>Regression!I929</f>
        <v>1</v>
      </c>
      <c r="X931">
        <f>Regression!B929</f>
        <v>1161.732</v>
      </c>
      <c r="Y931">
        <v>1341.9429310577743</v>
      </c>
      <c r="Z931">
        <f t="shared" si="130"/>
        <v>-180.21093105777436</v>
      </c>
      <c r="AA931">
        <v>1.0526024271703863E-2</v>
      </c>
      <c r="AB931">
        <f t="shared" si="131"/>
        <v>-0.32050145427803745</v>
      </c>
      <c r="AC931">
        <f t="shared" si="132"/>
        <v>316442.5079470214</v>
      </c>
      <c r="AD931">
        <f t="shared" si="133"/>
        <v>-0.32205610292871562</v>
      </c>
      <c r="AE931">
        <f t="shared" si="134"/>
        <v>0.74747804698145992</v>
      </c>
      <c r="AF931">
        <f t="shared" si="135"/>
        <v>1.3804657515365134E-4</v>
      </c>
      <c r="AG931">
        <f t="shared" si="136"/>
        <v>-3.3217085841872371E-2</v>
      </c>
      <c r="AH931" t="str">
        <f t="shared" si="137"/>
        <v/>
      </c>
    </row>
    <row r="932" spans="16:34" x14ac:dyDescent="0.2">
      <c r="P932">
        <f t="shared" si="138"/>
        <v>929</v>
      </c>
      <c r="Q932">
        <f>Regression!C930</f>
        <v>25600</v>
      </c>
      <c r="R932">
        <f>Regression!D930</f>
        <v>18</v>
      </c>
      <c r="S932">
        <f>Regression!E930</f>
        <v>0</v>
      </c>
      <c r="T932">
        <f>Regression!F930</f>
        <v>1</v>
      </c>
      <c r="U932">
        <f>Regression!G930</f>
        <v>0</v>
      </c>
      <c r="V932">
        <f>Regression!H930</f>
        <v>2</v>
      </c>
      <c r="W932">
        <f>Regression!I930</f>
        <v>0</v>
      </c>
      <c r="X932">
        <f>Regression!B930</f>
        <v>425.71800000000002</v>
      </c>
      <c r="Y932">
        <v>584.06193443330267</v>
      </c>
      <c r="Z932">
        <f t="shared" si="130"/>
        <v>-158.34393443330265</v>
      </c>
      <c r="AA932">
        <v>5.6515559439100273E-3</v>
      </c>
      <c r="AB932">
        <f t="shared" si="131"/>
        <v>-0.28161144811859268</v>
      </c>
      <c r="AC932">
        <f t="shared" si="132"/>
        <v>316450.18317593838</v>
      </c>
      <c r="AD932">
        <f t="shared" si="133"/>
        <v>-0.2822795762900942</v>
      </c>
      <c r="AE932">
        <f t="shared" si="134"/>
        <v>0.7777880268429419</v>
      </c>
      <c r="AF932">
        <f t="shared" si="135"/>
        <v>5.6663247157829985E-5</v>
      </c>
      <c r="AG932">
        <f t="shared" si="136"/>
        <v>-2.1281104931412994E-2</v>
      </c>
      <c r="AH932" t="str">
        <f t="shared" si="137"/>
        <v/>
      </c>
    </row>
    <row r="933" spans="16:34" x14ac:dyDescent="0.2">
      <c r="P933">
        <f t="shared" si="138"/>
        <v>930</v>
      </c>
      <c r="Q933">
        <f>Regression!C931</f>
        <v>15000</v>
      </c>
      <c r="R933">
        <f>Regression!D931</f>
        <v>12</v>
      </c>
      <c r="S933">
        <f>Regression!E931</f>
        <v>1</v>
      </c>
      <c r="T933">
        <f>Regression!F931</f>
        <v>3</v>
      </c>
      <c r="U933">
        <f>Regression!G931</f>
        <v>0</v>
      </c>
      <c r="V933">
        <f>Regression!H931</f>
        <v>0</v>
      </c>
      <c r="W933">
        <f>Regression!I931</f>
        <v>0</v>
      </c>
      <c r="X933">
        <f>Regression!B931</f>
        <v>377.952</v>
      </c>
      <c r="Y933">
        <v>450.4809802503442</v>
      </c>
      <c r="Z933">
        <f t="shared" si="130"/>
        <v>-72.528980250344205</v>
      </c>
      <c r="AA933">
        <v>8.2212910509978487E-3</v>
      </c>
      <c r="AB933">
        <f t="shared" si="131"/>
        <v>-0.12899130763652725</v>
      </c>
      <c r="AC933">
        <f t="shared" si="132"/>
        <v>316470.27525273064</v>
      </c>
      <c r="AD933">
        <f t="shared" si="133"/>
        <v>-0.1294606307325219</v>
      </c>
      <c r="AE933">
        <f t="shared" si="134"/>
        <v>0.89701941885245495</v>
      </c>
      <c r="AF933">
        <f t="shared" si="135"/>
        <v>1.7383665858722946E-5</v>
      </c>
      <c r="AG933">
        <f t="shared" si="136"/>
        <v>-1.1786920107580692E-2</v>
      </c>
      <c r="AH933" t="str">
        <f t="shared" si="137"/>
        <v/>
      </c>
    </row>
    <row r="934" spans="16:34" x14ac:dyDescent="0.2">
      <c r="P934">
        <f t="shared" si="138"/>
        <v>931</v>
      </c>
      <c r="Q934">
        <f>Regression!C932</f>
        <v>168800</v>
      </c>
      <c r="R934">
        <f>Regression!D932</f>
        <v>6</v>
      </c>
      <c r="S934">
        <f>Regression!E932</f>
        <v>3</v>
      </c>
      <c r="T934">
        <f>Regression!F932</f>
        <v>3</v>
      </c>
      <c r="U934">
        <f>Regression!G932</f>
        <v>1</v>
      </c>
      <c r="V934">
        <f>Regression!H932</f>
        <v>0</v>
      </c>
      <c r="W934">
        <f>Regression!I932</f>
        <v>1</v>
      </c>
      <c r="X934">
        <f>Regression!B932</f>
        <v>1511.751</v>
      </c>
      <c r="Y934">
        <v>3314.2606429718394</v>
      </c>
      <c r="Z934">
        <f t="shared" si="130"/>
        <v>-1802.5096429718394</v>
      </c>
      <c r="AA934">
        <v>2.4666053626814628E-2</v>
      </c>
      <c r="AB934">
        <f t="shared" si="131"/>
        <v>-3.2057265257536005</v>
      </c>
      <c r="AC934">
        <f t="shared" si="132"/>
        <v>313114.16553687479</v>
      </c>
      <c r="AD934">
        <f t="shared" si="133"/>
        <v>-3.2617417215234021</v>
      </c>
      <c r="AE934">
        <f t="shared" si="134"/>
        <v>1.1450420076656025E-3</v>
      </c>
      <c r="AF934">
        <f t="shared" si="135"/>
        <v>3.3308566768143082E-2</v>
      </c>
      <c r="AG934">
        <f t="shared" si="136"/>
        <v>-0.51870774717432511</v>
      </c>
      <c r="AH934" t="str">
        <f t="shared" si="137"/>
        <v>*</v>
      </c>
    </row>
    <row r="935" spans="16:34" x14ac:dyDescent="0.2">
      <c r="P935">
        <f t="shared" si="138"/>
        <v>932</v>
      </c>
      <c r="Q935">
        <f>Regression!C933</f>
        <v>49600</v>
      </c>
      <c r="R935">
        <f>Regression!D933</f>
        <v>6</v>
      </c>
      <c r="S935">
        <f>Regression!E933</f>
        <v>2</v>
      </c>
      <c r="T935">
        <f>Regression!F933</f>
        <v>3</v>
      </c>
      <c r="U935">
        <f>Regression!G933</f>
        <v>1</v>
      </c>
      <c r="V935">
        <f>Regression!H933</f>
        <v>0</v>
      </c>
      <c r="W935">
        <f>Regression!I933</f>
        <v>1</v>
      </c>
      <c r="X935">
        <f>Regression!B933</f>
        <v>770.11400000000003</v>
      </c>
      <c r="Y935">
        <v>794.7261722457547</v>
      </c>
      <c r="Z935">
        <f t="shared" si="130"/>
        <v>-24.612172245754664</v>
      </c>
      <c r="AA935">
        <v>1.1195134954213114E-2</v>
      </c>
      <c r="AB935">
        <f t="shared" si="131"/>
        <v>-4.37722448433331E-2</v>
      </c>
      <c r="AC935">
        <f t="shared" si="132"/>
        <v>316475.00930099894</v>
      </c>
      <c r="AD935">
        <f t="shared" si="133"/>
        <v>-4.3997189787137285E-2</v>
      </c>
      <c r="AE935">
        <f t="shared" si="134"/>
        <v>0.96491549830185441</v>
      </c>
      <c r="AF935">
        <f t="shared" si="135"/>
        <v>2.7423052608541307E-6</v>
      </c>
      <c r="AG935">
        <f t="shared" si="136"/>
        <v>-4.6814922334341086E-3</v>
      </c>
      <c r="AH935" t="str">
        <f t="shared" si="137"/>
        <v/>
      </c>
    </row>
    <row r="936" spans="16:34" x14ac:dyDescent="0.2">
      <c r="P936">
        <f t="shared" si="138"/>
        <v>933</v>
      </c>
      <c r="Q936">
        <f>Regression!C934</f>
        <v>40600</v>
      </c>
      <c r="R936">
        <f>Regression!D934</f>
        <v>6</v>
      </c>
      <c r="S936">
        <f>Regression!E934</f>
        <v>2</v>
      </c>
      <c r="T936">
        <f>Regression!F934</f>
        <v>3</v>
      </c>
      <c r="U936">
        <f>Regression!G934</f>
        <v>0</v>
      </c>
      <c r="V936">
        <f>Regression!H934</f>
        <v>2</v>
      </c>
      <c r="W936">
        <f>Regression!I934</f>
        <v>0</v>
      </c>
      <c r="X936">
        <f>Regression!B934</f>
        <v>690.24800000000005</v>
      </c>
      <c r="Y936">
        <v>253.02211734650388</v>
      </c>
      <c r="Z936">
        <f t="shared" si="130"/>
        <v>437.22588265349617</v>
      </c>
      <c r="AA936">
        <v>1.1107756213848841E-2</v>
      </c>
      <c r="AB936">
        <f t="shared" si="131"/>
        <v>0.77759728788881788</v>
      </c>
      <c r="AC936">
        <f t="shared" si="132"/>
        <v>316280.55810305389</v>
      </c>
      <c r="AD936">
        <f t="shared" si="133"/>
        <v>0.78179903427463027</v>
      </c>
      <c r="AE936">
        <f t="shared" si="134"/>
        <v>0.43451924186383728</v>
      </c>
      <c r="AF936">
        <f t="shared" si="135"/>
        <v>8.5851499642052758E-4</v>
      </c>
      <c r="AG936">
        <f t="shared" si="136"/>
        <v>8.285787940084903E-2</v>
      </c>
      <c r="AH936" t="str">
        <f t="shared" si="137"/>
        <v/>
      </c>
    </row>
    <row r="937" spans="16:34" x14ac:dyDescent="0.2">
      <c r="P937">
        <f t="shared" si="138"/>
        <v>934</v>
      </c>
      <c r="Q937">
        <f>Regression!C935</f>
        <v>111900</v>
      </c>
      <c r="R937">
        <f>Regression!D935</f>
        <v>12</v>
      </c>
      <c r="S937">
        <f>Regression!E935</f>
        <v>0</v>
      </c>
      <c r="T937">
        <f>Regression!F935</f>
        <v>2</v>
      </c>
      <c r="U937">
        <f>Regression!G935</f>
        <v>0</v>
      </c>
      <c r="V937">
        <f>Regression!H935</f>
        <v>1</v>
      </c>
      <c r="W937">
        <f>Regression!I935</f>
        <v>1</v>
      </c>
      <c r="X937">
        <f>Regression!B935</f>
        <v>2340.1999999999998</v>
      </c>
      <c r="Y937">
        <v>2322.5402783904547</v>
      </c>
      <c r="Z937">
        <f t="shared" si="130"/>
        <v>17.659721609545159</v>
      </c>
      <c r="AA937">
        <v>1.2837919669896143E-2</v>
      </c>
      <c r="AB937">
        <f t="shared" si="131"/>
        <v>3.1407453614397909E-2</v>
      </c>
      <c r="AC937">
        <f t="shared" si="132"/>
        <v>316475.30869132577</v>
      </c>
      <c r="AD937">
        <f t="shared" si="133"/>
        <v>3.1595097846909538E-2</v>
      </c>
      <c r="AE937">
        <f t="shared" si="134"/>
        <v>0.9748013082926712</v>
      </c>
      <c r="AF937">
        <f t="shared" si="135"/>
        <v>1.624400789412294E-6</v>
      </c>
      <c r="AG937">
        <f t="shared" si="136"/>
        <v>3.6030708272272692E-3</v>
      </c>
      <c r="AH937" t="str">
        <f t="shared" si="137"/>
        <v/>
      </c>
    </row>
    <row r="938" spans="16:34" x14ac:dyDescent="0.2">
      <c r="P938">
        <f t="shared" si="138"/>
        <v>935</v>
      </c>
      <c r="Q938">
        <f>Regression!C936</f>
        <v>17500</v>
      </c>
      <c r="R938">
        <f>Regression!D936</f>
        <v>18</v>
      </c>
      <c r="S938">
        <f>Regression!E936</f>
        <v>1</v>
      </c>
      <c r="T938">
        <f>Regression!F936</f>
        <v>1</v>
      </c>
      <c r="U938">
        <f>Regression!G936</f>
        <v>1</v>
      </c>
      <c r="V938">
        <f>Regression!H936</f>
        <v>0</v>
      </c>
      <c r="W938">
        <f>Regression!I936</f>
        <v>0</v>
      </c>
      <c r="X938">
        <f>Regression!B936</f>
        <v>471.78500000000003</v>
      </c>
      <c r="Y938">
        <v>753.18685371822107</v>
      </c>
      <c r="Z938">
        <f t="shared" si="130"/>
        <v>-281.40185371822105</v>
      </c>
      <c r="AA938">
        <v>6.4612550216041186E-3</v>
      </c>
      <c r="AB938">
        <f t="shared" si="131"/>
        <v>-0.50046744014829614</v>
      </c>
      <c r="AC938">
        <f t="shared" si="132"/>
        <v>316395.2016716089</v>
      </c>
      <c r="AD938">
        <f t="shared" si="133"/>
        <v>-0.50190278526104859</v>
      </c>
      <c r="AE938">
        <f t="shared" si="134"/>
        <v>0.61584728185994164</v>
      </c>
      <c r="AF938">
        <f t="shared" si="135"/>
        <v>2.0493160239223936E-4</v>
      </c>
      <c r="AG938">
        <f t="shared" si="136"/>
        <v>-4.0474886833023714E-2</v>
      </c>
      <c r="AH938" t="str">
        <f t="shared" si="137"/>
        <v/>
      </c>
    </row>
    <row r="939" spans="16:34" x14ac:dyDescent="0.2">
      <c r="P939">
        <f t="shared" si="138"/>
        <v>936</v>
      </c>
      <c r="Q939">
        <f>Regression!C937</f>
        <v>64600</v>
      </c>
      <c r="R939">
        <f>Regression!D937</f>
        <v>6</v>
      </c>
      <c r="S939">
        <f>Regression!E937</f>
        <v>0</v>
      </c>
      <c r="T939">
        <f>Regression!F937</f>
        <v>3</v>
      </c>
      <c r="U939">
        <f>Regression!G937</f>
        <v>0</v>
      </c>
      <c r="V939">
        <f>Regression!H937</f>
        <v>0</v>
      </c>
      <c r="W939">
        <f>Regression!I937</f>
        <v>0</v>
      </c>
      <c r="X939">
        <f>Regression!B937</f>
        <v>1297.7739999999999</v>
      </c>
      <c r="Y939">
        <v>1252.7291923426408</v>
      </c>
      <c r="Z939">
        <f t="shared" si="130"/>
        <v>45.044807657359115</v>
      </c>
      <c r="AA939">
        <v>1.3032358774929975E-2</v>
      </c>
      <c r="AB939">
        <f t="shared" si="131"/>
        <v>8.0111268928685003E-2</v>
      </c>
      <c r="AC939">
        <f t="shared" si="132"/>
        <v>316473.55298453575</v>
      </c>
      <c r="AD939">
        <f t="shared" si="133"/>
        <v>8.0598056272508822E-2</v>
      </c>
      <c r="AE939">
        <f t="shared" si="134"/>
        <v>0.93577786901012228</v>
      </c>
      <c r="AF939">
        <f t="shared" si="135"/>
        <v>1.0732834531219149E-5</v>
      </c>
      <c r="AG939">
        <f t="shared" si="136"/>
        <v>9.2615702447612601E-3</v>
      </c>
      <c r="AH939" t="str">
        <f t="shared" si="137"/>
        <v/>
      </c>
    </row>
    <row r="940" spans="16:34" x14ac:dyDescent="0.2">
      <c r="P940">
        <f t="shared" si="138"/>
        <v>937</v>
      </c>
      <c r="Q940">
        <f>Regression!C938</f>
        <v>33000</v>
      </c>
      <c r="R940">
        <f>Regression!D938</f>
        <v>6</v>
      </c>
      <c r="S940">
        <f>Regression!E938</f>
        <v>0</v>
      </c>
      <c r="T940">
        <f>Regression!F938</f>
        <v>3</v>
      </c>
      <c r="U940">
        <f>Regression!G938</f>
        <v>0</v>
      </c>
      <c r="V940">
        <f>Regression!H938</f>
        <v>3</v>
      </c>
      <c r="W940">
        <f>Regression!I938</f>
        <v>0</v>
      </c>
      <c r="X940">
        <f>Regression!B938</f>
        <v>700.351</v>
      </c>
      <c r="Y940">
        <v>-55.150822771079504</v>
      </c>
      <c r="Z940">
        <f t="shared" si="130"/>
        <v>755.50182277107956</v>
      </c>
      <c r="AA940">
        <v>1.5054622218123917E-2</v>
      </c>
      <c r="AB940">
        <f t="shared" si="131"/>
        <v>1.3436445363584018</v>
      </c>
      <c r="AC940">
        <f t="shared" si="132"/>
        <v>315890.85728300293</v>
      </c>
      <c r="AD940">
        <f t="shared" si="133"/>
        <v>1.3544435676148601</v>
      </c>
      <c r="AE940">
        <f t="shared" si="134"/>
        <v>0.17590332214643586</v>
      </c>
      <c r="AF940">
        <f t="shared" si="135"/>
        <v>3.5020662930156134E-3</v>
      </c>
      <c r="AG940">
        <f t="shared" si="136"/>
        <v>0.16745178164540681</v>
      </c>
      <c r="AH940" t="str">
        <f t="shared" si="137"/>
        <v/>
      </c>
    </row>
    <row r="941" spans="16:34" x14ac:dyDescent="0.2">
      <c r="P941">
        <f t="shared" si="138"/>
        <v>938</v>
      </c>
      <c r="Q941">
        <f>Regression!C939</f>
        <v>22800</v>
      </c>
      <c r="R941">
        <f>Regression!D939</f>
        <v>6</v>
      </c>
      <c r="S941">
        <f>Regression!E939</f>
        <v>1</v>
      </c>
      <c r="T941">
        <f>Regression!F939</f>
        <v>3</v>
      </c>
      <c r="U941">
        <f>Regression!G939</f>
        <v>0</v>
      </c>
      <c r="V941">
        <f>Regression!H939</f>
        <v>0</v>
      </c>
      <c r="W941">
        <f>Regression!I939</f>
        <v>0</v>
      </c>
      <c r="X941">
        <f>Regression!B939</f>
        <v>257.67</v>
      </c>
      <c r="Y941">
        <v>325.31414500530849</v>
      </c>
      <c r="Z941">
        <f t="shared" si="130"/>
        <v>-67.644145005308474</v>
      </c>
      <c r="AA941">
        <v>8.8661166524918976E-3</v>
      </c>
      <c r="AB941">
        <f t="shared" si="131"/>
        <v>-0.12030372808320566</v>
      </c>
      <c r="AC941">
        <f t="shared" si="132"/>
        <v>316470.96889245935</v>
      </c>
      <c r="AD941">
        <f t="shared" si="133"/>
        <v>-0.1207805802839437</v>
      </c>
      <c r="AE941">
        <f t="shared" si="134"/>
        <v>0.90388929080250735</v>
      </c>
      <c r="AF941">
        <f t="shared" si="135"/>
        <v>1.6328149911270009E-5</v>
      </c>
      <c r="AG941">
        <f t="shared" si="136"/>
        <v>-1.1423460140557304E-2</v>
      </c>
      <c r="AH941" t="str">
        <f t="shared" si="137"/>
        <v/>
      </c>
    </row>
    <row r="942" spans="16:34" x14ac:dyDescent="0.2">
      <c r="P942">
        <f t="shared" si="138"/>
        <v>939</v>
      </c>
      <c r="Q942">
        <f>Regression!C940</f>
        <v>23800</v>
      </c>
      <c r="R942">
        <f>Regression!D940</f>
        <v>12</v>
      </c>
      <c r="S942">
        <f>Regression!E940</f>
        <v>0</v>
      </c>
      <c r="T942">
        <f>Regression!F940</f>
        <v>3</v>
      </c>
      <c r="U942">
        <f>Regression!G940</f>
        <v>1</v>
      </c>
      <c r="V942">
        <f>Regression!H940</f>
        <v>0</v>
      </c>
      <c r="W942">
        <f>Regression!I940</f>
        <v>1</v>
      </c>
      <c r="X942">
        <f>Regression!B940</f>
        <v>428.25099999999998</v>
      </c>
      <c r="Y942">
        <v>599.50526964841697</v>
      </c>
      <c r="Z942">
        <f t="shared" si="130"/>
        <v>-171.25426964841699</v>
      </c>
      <c r="AA942">
        <v>1.7547701023787152E-2</v>
      </c>
      <c r="AB942">
        <f t="shared" si="131"/>
        <v>-0.30457221518956779</v>
      </c>
      <c r="AC942">
        <f t="shared" si="132"/>
        <v>316445.50451899489</v>
      </c>
      <c r="AD942">
        <f t="shared" si="133"/>
        <v>-0.30713987709643725</v>
      </c>
      <c r="AE942">
        <f t="shared" si="134"/>
        <v>0.75880136922426988</v>
      </c>
      <c r="AF942">
        <f t="shared" si="135"/>
        <v>2.108083731899018E-4</v>
      </c>
      <c r="AG942">
        <f t="shared" si="136"/>
        <v>-4.1047865884848357E-2</v>
      </c>
      <c r="AH942" t="str">
        <f t="shared" si="137"/>
        <v/>
      </c>
    </row>
    <row r="943" spans="16:34" x14ac:dyDescent="0.2">
      <c r="P943">
        <f t="shared" si="138"/>
        <v>940</v>
      </c>
      <c r="Q943">
        <f>Regression!C941</f>
        <v>140000</v>
      </c>
      <c r="R943">
        <f>Regression!D941</f>
        <v>12</v>
      </c>
      <c r="S943">
        <f>Regression!E941</f>
        <v>3</v>
      </c>
      <c r="T943">
        <f>Regression!F941</f>
        <v>2</v>
      </c>
      <c r="U943">
        <f>Regression!G941</f>
        <v>1</v>
      </c>
      <c r="V943">
        <f>Regression!H941</f>
        <v>0</v>
      </c>
      <c r="W943">
        <f>Regression!I941</f>
        <v>1</v>
      </c>
      <c r="X943">
        <f>Regression!B941</f>
        <v>4894.2839999999997</v>
      </c>
      <c r="Y943">
        <v>2991.262803061757</v>
      </c>
      <c r="Z943">
        <f t="shared" si="130"/>
        <v>1903.0211969382426</v>
      </c>
      <c r="AA943">
        <v>1.4190031155326742E-2</v>
      </c>
      <c r="AB943">
        <f t="shared" si="131"/>
        <v>3.3844842682994734</v>
      </c>
      <c r="AC943">
        <f t="shared" si="132"/>
        <v>312768.64621452056</v>
      </c>
      <c r="AD943">
        <f t="shared" si="133"/>
        <v>3.4271681869850585</v>
      </c>
      <c r="AE943">
        <f t="shared" si="134"/>
        <v>6.3495075536301206E-4</v>
      </c>
      <c r="AF943">
        <f t="shared" si="135"/>
        <v>2.0907011126278956E-2</v>
      </c>
      <c r="AG943">
        <f t="shared" si="136"/>
        <v>0.41117858674436697</v>
      </c>
      <c r="AH943" t="str">
        <f t="shared" si="137"/>
        <v>*</v>
      </c>
    </row>
    <row r="944" spans="16:34" x14ac:dyDescent="0.2">
      <c r="P944">
        <f t="shared" si="138"/>
        <v>941</v>
      </c>
      <c r="Q944">
        <f>Regression!C942</f>
        <v>96500</v>
      </c>
      <c r="R944">
        <f>Regression!D942</f>
        <v>18</v>
      </c>
      <c r="S944">
        <f>Regression!E942</f>
        <v>3</v>
      </c>
      <c r="T944">
        <f>Regression!F942</f>
        <v>2</v>
      </c>
      <c r="U944">
        <f>Regression!G942</f>
        <v>0</v>
      </c>
      <c r="V944">
        <f>Regression!H942</f>
        <v>1</v>
      </c>
      <c r="W944">
        <f>Regression!I942</f>
        <v>1</v>
      </c>
      <c r="X944">
        <f>Regression!B942</f>
        <v>1364.0719999999999</v>
      </c>
      <c r="Y944">
        <v>2187.5157183804522</v>
      </c>
      <c r="Z944">
        <f t="shared" si="130"/>
        <v>-823.44371838045231</v>
      </c>
      <c r="AA944">
        <v>6.1368967952578667E-3</v>
      </c>
      <c r="AB944">
        <f t="shared" si="131"/>
        <v>-1.4644778077997966</v>
      </c>
      <c r="AC944">
        <f t="shared" si="132"/>
        <v>315787.18506695889</v>
      </c>
      <c r="AD944">
        <f t="shared" si="133"/>
        <v>-1.4698512497010663</v>
      </c>
      <c r="AE944">
        <f t="shared" si="134"/>
        <v>0.14191911904784177</v>
      </c>
      <c r="AF944">
        <f t="shared" si="135"/>
        <v>1.6656022040369507E-3</v>
      </c>
      <c r="AG944">
        <f t="shared" si="136"/>
        <v>-0.11550067223757826</v>
      </c>
      <c r="AH944" t="str">
        <f t="shared" si="137"/>
        <v/>
      </c>
    </row>
    <row r="945" spans="16:34" x14ac:dyDescent="0.2">
      <c r="P945">
        <f t="shared" si="138"/>
        <v>942</v>
      </c>
      <c r="Q945">
        <f>Regression!C943</f>
        <v>14200</v>
      </c>
      <c r="R945">
        <f>Regression!D943</f>
        <v>18</v>
      </c>
      <c r="S945">
        <f>Regression!E943</f>
        <v>1</v>
      </c>
      <c r="T945">
        <f>Regression!F943</f>
        <v>1</v>
      </c>
      <c r="U945">
        <f>Regression!G943</f>
        <v>0</v>
      </c>
      <c r="V945">
        <f>Regression!H943</f>
        <v>2</v>
      </c>
      <c r="W945">
        <f>Regression!I943</f>
        <v>0</v>
      </c>
      <c r="X945">
        <f>Regression!B943</f>
        <v>197.339</v>
      </c>
      <c r="Y945">
        <v>307.49946690421808</v>
      </c>
      <c r="Z945">
        <f t="shared" si="130"/>
        <v>-110.16046690421808</v>
      </c>
      <c r="AA945">
        <v>5.8993007754823603E-3</v>
      </c>
      <c r="AB945">
        <f t="shared" si="131"/>
        <v>-0.19591813681618717</v>
      </c>
      <c r="AC945">
        <f t="shared" si="132"/>
        <v>316463.30927486217</v>
      </c>
      <c r="AD945">
        <f t="shared" si="133"/>
        <v>-0.19640335206490941</v>
      </c>
      <c r="AE945">
        <f t="shared" si="134"/>
        <v>0.84433470021269819</v>
      </c>
      <c r="AF945">
        <f t="shared" si="135"/>
        <v>2.8641718870814769E-5</v>
      </c>
      <c r="AG945">
        <f t="shared" si="136"/>
        <v>-1.5129827471290585E-2</v>
      </c>
      <c r="AH945" t="str">
        <f t="shared" si="137"/>
        <v/>
      </c>
    </row>
    <row r="946" spans="16:34" x14ac:dyDescent="0.2">
      <c r="P946">
        <f t="shared" si="138"/>
        <v>943</v>
      </c>
      <c r="Q946">
        <f>Regression!C944</f>
        <v>98400</v>
      </c>
      <c r="R946">
        <f>Regression!D944</f>
        <v>18</v>
      </c>
      <c r="S946">
        <f>Regression!E944</f>
        <v>3</v>
      </c>
      <c r="T946">
        <f>Regression!F944</f>
        <v>2</v>
      </c>
      <c r="U946">
        <f>Regression!G944</f>
        <v>1</v>
      </c>
      <c r="V946">
        <f>Regression!H944</f>
        <v>0</v>
      </c>
      <c r="W946">
        <f>Regression!I944</f>
        <v>1</v>
      </c>
      <c r="X946">
        <f>Regression!B944</f>
        <v>3304.6030000000001</v>
      </c>
      <c r="Y946">
        <v>2392.7843357568336</v>
      </c>
      <c r="Z946">
        <f t="shared" si="130"/>
        <v>911.81866424316649</v>
      </c>
      <c r="AA946">
        <v>5.1723642935916888E-3</v>
      </c>
      <c r="AB946">
        <f t="shared" si="131"/>
        <v>1.6216508411140864</v>
      </c>
      <c r="AC946">
        <f t="shared" si="132"/>
        <v>315632.30154096877</v>
      </c>
      <c r="AD946">
        <f t="shared" si="133"/>
        <v>1.6272108671184091</v>
      </c>
      <c r="AE946">
        <f t="shared" si="134"/>
        <v>0.10400988432133446</v>
      </c>
      <c r="AF946">
        <f t="shared" si="135"/>
        <v>1.717980139472307E-3</v>
      </c>
      <c r="AG946">
        <f t="shared" si="136"/>
        <v>0.11733145812508536</v>
      </c>
      <c r="AH946" t="str">
        <f t="shared" si="137"/>
        <v/>
      </c>
    </row>
    <row r="947" spans="16:34" x14ac:dyDescent="0.2">
      <c r="P947">
        <f t="shared" si="138"/>
        <v>944</v>
      </c>
      <c r="Q947">
        <f>Regression!C945</f>
        <v>82400</v>
      </c>
      <c r="R947">
        <f>Regression!D945</f>
        <v>18</v>
      </c>
      <c r="S947">
        <f>Regression!E945</f>
        <v>0</v>
      </c>
      <c r="T947">
        <f>Regression!F945</f>
        <v>2</v>
      </c>
      <c r="U947">
        <f>Regression!G945</f>
        <v>1</v>
      </c>
      <c r="V947">
        <f>Regression!H945</f>
        <v>3</v>
      </c>
      <c r="W947">
        <f>Regression!I945</f>
        <v>1</v>
      </c>
      <c r="X947">
        <f>Regression!B945</f>
        <v>2122.4380000000001</v>
      </c>
      <c r="Y947">
        <v>1516.3727105845319</v>
      </c>
      <c r="Z947">
        <f t="shared" si="130"/>
        <v>606.06528941546821</v>
      </c>
      <c r="AA947">
        <v>9.8486104875672581E-3</v>
      </c>
      <c r="AB947">
        <f t="shared" si="131"/>
        <v>1.0778747188361382</v>
      </c>
      <c r="AC947">
        <f t="shared" si="132"/>
        <v>316101.28978180443</v>
      </c>
      <c r="AD947">
        <f t="shared" si="133"/>
        <v>1.083316797544229</v>
      </c>
      <c r="AE947">
        <f t="shared" si="134"/>
        <v>0.27893106795209704</v>
      </c>
      <c r="AF947">
        <f t="shared" si="135"/>
        <v>1.4588758784195707E-3</v>
      </c>
      <c r="AG947">
        <f t="shared" si="136"/>
        <v>0.10804188614975943</v>
      </c>
      <c r="AH947" t="str">
        <f t="shared" si="137"/>
        <v/>
      </c>
    </row>
    <row r="948" spans="16:34" x14ac:dyDescent="0.2">
      <c r="P948">
        <f t="shared" si="138"/>
        <v>945</v>
      </c>
      <c r="Q948">
        <f>Regression!C946</f>
        <v>76100</v>
      </c>
      <c r="R948">
        <f>Regression!D946</f>
        <v>6</v>
      </c>
      <c r="S948">
        <f>Regression!E946</f>
        <v>0</v>
      </c>
      <c r="T948">
        <f>Regression!F946</f>
        <v>2</v>
      </c>
      <c r="U948">
        <f>Regression!G946</f>
        <v>1</v>
      </c>
      <c r="V948">
        <f>Regression!H946</f>
        <v>0</v>
      </c>
      <c r="W948">
        <f>Regression!I946</f>
        <v>1</v>
      </c>
      <c r="X948">
        <f>Regression!B946</f>
        <v>719.34400000000005</v>
      </c>
      <c r="Y948">
        <v>1428.504153243008</v>
      </c>
      <c r="Z948">
        <f t="shared" si="130"/>
        <v>-709.16015324300793</v>
      </c>
      <c r="AA948">
        <v>9.1460211498406059E-3</v>
      </c>
      <c r="AB948">
        <f t="shared" si="131"/>
        <v>-1.2612268251227967</v>
      </c>
      <c r="AC948">
        <f t="shared" si="132"/>
        <v>315963.46785766655</v>
      </c>
      <c r="AD948">
        <f t="shared" si="133"/>
        <v>-1.2674214720741466</v>
      </c>
      <c r="AE948">
        <f t="shared" si="134"/>
        <v>0.20530206020628497</v>
      </c>
      <c r="AF948">
        <f t="shared" si="135"/>
        <v>1.8522913449924589E-3</v>
      </c>
      <c r="AG948">
        <f t="shared" si="136"/>
        <v>-0.12176776429995598</v>
      </c>
      <c r="AH948" t="str">
        <f t="shared" si="137"/>
        <v/>
      </c>
    </row>
    <row r="949" spans="16:34" x14ac:dyDescent="0.2">
      <c r="P949">
        <f t="shared" si="138"/>
        <v>946</v>
      </c>
      <c r="Q949">
        <f>Regression!C947</f>
        <v>43000</v>
      </c>
      <c r="R949">
        <f>Regression!D947</f>
        <v>24</v>
      </c>
      <c r="S949">
        <f>Regression!E947</f>
        <v>1</v>
      </c>
      <c r="T949">
        <f>Regression!F947</f>
        <v>2</v>
      </c>
      <c r="U949">
        <f>Regression!G947</f>
        <v>0</v>
      </c>
      <c r="V949">
        <f>Regression!H947</f>
        <v>3</v>
      </c>
      <c r="W949">
        <f>Regression!I947</f>
        <v>0</v>
      </c>
      <c r="X949">
        <f>Regression!B947</f>
        <v>225.089</v>
      </c>
      <c r="Y949">
        <v>1004.3758215753091</v>
      </c>
      <c r="Z949">
        <f t="shared" si="130"/>
        <v>-779.2868215753092</v>
      </c>
      <c r="AA949">
        <v>1.0460665556507959E-2</v>
      </c>
      <c r="AB949">
        <f t="shared" si="131"/>
        <v>-1.385945670157622</v>
      </c>
      <c r="AC949">
        <f t="shared" si="132"/>
        <v>315856.34620880935</v>
      </c>
      <c r="AD949">
        <f t="shared" si="133"/>
        <v>-1.3939140554690017</v>
      </c>
      <c r="AE949">
        <f t="shared" si="134"/>
        <v>0.1636557152485536</v>
      </c>
      <c r="AF949">
        <f t="shared" si="135"/>
        <v>2.5650487169452032E-3</v>
      </c>
      <c r="AG949">
        <f t="shared" si="136"/>
        <v>-0.1433174673329943</v>
      </c>
      <c r="AH949" t="str">
        <f t="shared" si="137"/>
        <v/>
      </c>
    </row>
    <row r="950" spans="16:34" x14ac:dyDescent="0.2">
      <c r="P950">
        <f t="shared" si="138"/>
        <v>947</v>
      </c>
      <c r="Q950">
        <f>Regression!C948</f>
        <v>71800</v>
      </c>
      <c r="R950">
        <f>Regression!D948</f>
        <v>24</v>
      </c>
      <c r="S950">
        <f>Regression!E948</f>
        <v>3</v>
      </c>
      <c r="T950">
        <f>Regression!F948</f>
        <v>3</v>
      </c>
      <c r="U950">
        <f>Regression!G948</f>
        <v>0</v>
      </c>
      <c r="V950">
        <f>Regression!H948</f>
        <v>0</v>
      </c>
      <c r="W950">
        <f>Regression!I948</f>
        <v>1</v>
      </c>
      <c r="X950">
        <f>Regression!B948</f>
        <v>1946.498</v>
      </c>
      <c r="Y950">
        <v>2159.867761821381</v>
      </c>
      <c r="Z950">
        <f t="shared" si="130"/>
        <v>-213.36976182138096</v>
      </c>
      <c r="AA950">
        <v>7.3808135423205946E-3</v>
      </c>
      <c r="AB950">
        <f t="shared" si="131"/>
        <v>-0.37947375645480252</v>
      </c>
      <c r="AC950">
        <f t="shared" si="132"/>
        <v>316429.34576898388</v>
      </c>
      <c r="AD950">
        <f t="shared" si="133"/>
        <v>-0.38071778319214633</v>
      </c>
      <c r="AE950">
        <f t="shared" si="134"/>
        <v>0.70349418359600946</v>
      </c>
      <c r="AF950">
        <f t="shared" si="135"/>
        <v>1.3483803318694492E-4</v>
      </c>
      <c r="AG950">
        <f t="shared" si="136"/>
        <v>-3.2829475731756305E-2</v>
      </c>
      <c r="AH950" t="str">
        <f t="shared" si="137"/>
        <v/>
      </c>
    </row>
    <row r="951" spans="16:34" x14ac:dyDescent="0.2">
      <c r="P951">
        <f t="shared" si="138"/>
        <v>948</v>
      </c>
      <c r="Q951">
        <f>Regression!C949</f>
        <v>117900</v>
      </c>
      <c r="R951">
        <f>Regression!D949</f>
        <v>6</v>
      </c>
      <c r="S951">
        <f>Regression!E949</f>
        <v>3</v>
      </c>
      <c r="T951">
        <f>Regression!F949</f>
        <v>2</v>
      </c>
      <c r="U951">
        <f>Regression!G949</f>
        <v>1</v>
      </c>
      <c r="V951">
        <f>Regression!H949</f>
        <v>0</v>
      </c>
      <c r="W951">
        <f>Regression!I949</f>
        <v>1</v>
      </c>
      <c r="X951">
        <f>Regression!B949</f>
        <v>1759.509</v>
      </c>
      <c r="Y951">
        <v>2225.9482001763727</v>
      </c>
      <c r="Z951">
        <f t="shared" si="130"/>
        <v>-466.43920017637265</v>
      </c>
      <c r="AA951">
        <v>1.1488386386248016E-2</v>
      </c>
      <c r="AB951">
        <f t="shared" si="131"/>
        <v>-0.82955257548103556</v>
      </c>
      <c r="AC951">
        <f t="shared" si="132"/>
        <v>316253.53459300043</v>
      </c>
      <c r="AD951">
        <f t="shared" si="133"/>
        <v>-0.83423126074373422</v>
      </c>
      <c r="AE951">
        <f t="shared" si="134"/>
        <v>0.40435151783169709</v>
      </c>
      <c r="AF951">
        <f t="shared" si="135"/>
        <v>1.0113310160528982E-3</v>
      </c>
      <c r="AG951">
        <f t="shared" si="136"/>
        <v>-8.9934244098409749E-2</v>
      </c>
      <c r="AH951" t="str">
        <f t="shared" si="137"/>
        <v/>
      </c>
    </row>
    <row r="952" spans="16:34" x14ac:dyDescent="0.2">
      <c r="P952">
        <f t="shared" si="138"/>
        <v>949</v>
      </c>
      <c r="Q952">
        <f>Regression!C950</f>
        <v>71800</v>
      </c>
      <c r="R952">
        <f>Regression!D950</f>
        <v>12</v>
      </c>
      <c r="S952">
        <f>Regression!E950</f>
        <v>3</v>
      </c>
      <c r="T952">
        <f>Regression!F950</f>
        <v>3</v>
      </c>
      <c r="U952">
        <f>Regression!G950</f>
        <v>1</v>
      </c>
      <c r="V952">
        <f>Regression!H950</f>
        <v>0</v>
      </c>
      <c r="W952">
        <f>Regression!I950</f>
        <v>1</v>
      </c>
      <c r="X952">
        <f>Regression!B950</f>
        <v>1388.5840000000001</v>
      </c>
      <c r="Y952">
        <v>1529.6889874637272</v>
      </c>
      <c r="Z952">
        <f t="shared" si="130"/>
        <v>-141.10498746372718</v>
      </c>
      <c r="AA952">
        <v>7.0836357160656595E-3</v>
      </c>
      <c r="AB952">
        <f t="shared" si="131"/>
        <v>-0.25095233359351654</v>
      </c>
      <c r="AC952">
        <f t="shared" si="132"/>
        <v>316455.39270574955</v>
      </c>
      <c r="AD952">
        <f t="shared" si="133"/>
        <v>-0.25172698829802514</v>
      </c>
      <c r="AE952">
        <f t="shared" si="134"/>
        <v>0.80130423407713958</v>
      </c>
      <c r="AF952">
        <f t="shared" si="135"/>
        <v>5.6561819599145635E-5</v>
      </c>
      <c r="AG952">
        <f t="shared" si="136"/>
        <v>-2.1261874736397027E-2</v>
      </c>
      <c r="AH952" t="str">
        <f t="shared" si="137"/>
        <v/>
      </c>
    </row>
    <row r="953" spans="16:34" x14ac:dyDescent="0.2">
      <c r="P953">
        <f t="shared" si="138"/>
        <v>950</v>
      </c>
      <c r="Q953">
        <f>Regression!C951</f>
        <v>118400</v>
      </c>
      <c r="R953">
        <f>Regression!D951</f>
        <v>12</v>
      </c>
      <c r="S953">
        <f>Regression!E951</f>
        <v>0</v>
      </c>
      <c r="T953">
        <f>Regression!F951</f>
        <v>2</v>
      </c>
      <c r="U953">
        <f>Regression!G951</f>
        <v>1</v>
      </c>
      <c r="V953">
        <f>Regression!H951</f>
        <v>2</v>
      </c>
      <c r="W953">
        <f>Regression!I951</f>
        <v>1</v>
      </c>
      <c r="X953">
        <f>Regression!B951</f>
        <v>3940.8969999999999</v>
      </c>
      <c r="Y953">
        <v>2205.4025769764944</v>
      </c>
      <c r="Z953">
        <f t="shared" si="130"/>
        <v>1735.4944230235055</v>
      </c>
      <c r="AA953">
        <v>1.1109603370268652E-2</v>
      </c>
      <c r="AB953">
        <f t="shared" si="131"/>
        <v>3.0865413280181881</v>
      </c>
      <c r="AC953">
        <f t="shared" si="132"/>
        <v>313402.18824787601</v>
      </c>
      <c r="AD953">
        <f t="shared" si="133"/>
        <v>3.1174401933059293</v>
      </c>
      <c r="AE953">
        <f t="shared" si="134"/>
        <v>1.8768219678936991E-3</v>
      </c>
      <c r="AF953">
        <f t="shared" si="135"/>
        <v>1.3528711682308989E-2</v>
      </c>
      <c r="AG953">
        <f t="shared" si="136"/>
        <v>0.3304253265902718</v>
      </c>
      <c r="AH953" t="str">
        <f t="shared" si="137"/>
        <v>*</v>
      </c>
    </row>
    <row r="954" spans="16:34" x14ac:dyDescent="0.2">
      <c r="P954">
        <f t="shared" si="138"/>
        <v>951</v>
      </c>
      <c r="Q954">
        <f>Regression!C952</f>
        <v>61700</v>
      </c>
      <c r="R954">
        <f>Regression!D952</f>
        <v>12</v>
      </c>
      <c r="S954">
        <f>Regression!E952</f>
        <v>0</v>
      </c>
      <c r="T954">
        <f>Regression!F952</f>
        <v>1</v>
      </c>
      <c r="U954">
        <f>Regression!G952</f>
        <v>0</v>
      </c>
      <c r="V954">
        <f>Regression!H952</f>
        <v>0</v>
      </c>
      <c r="W954">
        <f>Regression!I952</f>
        <v>1</v>
      </c>
      <c r="X954">
        <f>Regression!B952</f>
        <v>1161.0519999999999</v>
      </c>
      <c r="Y954">
        <v>1459.6598679975514</v>
      </c>
      <c r="Z954">
        <f t="shared" si="130"/>
        <v>-298.60786799755147</v>
      </c>
      <c r="AA954">
        <v>1.1045320736373102E-2</v>
      </c>
      <c r="AB954">
        <f t="shared" si="131"/>
        <v>-0.5310679845574815</v>
      </c>
      <c r="AC954">
        <f t="shared" si="132"/>
        <v>316384.64611677296</v>
      </c>
      <c r="AD954">
        <f t="shared" si="133"/>
        <v>-0.53383292022577244</v>
      </c>
      <c r="AE954">
        <f t="shared" si="134"/>
        <v>0.59357673146699041</v>
      </c>
      <c r="AF954">
        <f t="shared" si="135"/>
        <v>3.9813999502831559E-4</v>
      </c>
      <c r="AG954">
        <f t="shared" si="136"/>
        <v>-5.6416523835464867E-2</v>
      </c>
      <c r="AH954" t="str">
        <f t="shared" si="137"/>
        <v/>
      </c>
    </row>
    <row r="955" spans="16:34" x14ac:dyDescent="0.2">
      <c r="P955">
        <f t="shared" si="138"/>
        <v>952</v>
      </c>
      <c r="Q955">
        <f>Regression!C953</f>
        <v>108200</v>
      </c>
      <c r="R955">
        <f>Regression!D953</f>
        <v>12</v>
      </c>
      <c r="S955">
        <f>Regression!E953</f>
        <v>1</v>
      </c>
      <c r="T955">
        <f>Regression!F953</f>
        <v>2</v>
      </c>
      <c r="U955">
        <f>Regression!G953</f>
        <v>1</v>
      </c>
      <c r="V955">
        <f>Regression!H953</f>
        <v>3</v>
      </c>
      <c r="W955">
        <f>Regression!I953</f>
        <v>1</v>
      </c>
      <c r="X955">
        <f>Regression!B953</f>
        <v>635.30700000000002</v>
      </c>
      <c r="Y955">
        <v>1744.0863632828609</v>
      </c>
      <c r="Z955">
        <f t="shared" si="130"/>
        <v>-1108.7793632828609</v>
      </c>
      <c r="AA955">
        <v>8.8055769754813787E-3</v>
      </c>
      <c r="AB955">
        <f t="shared" si="131"/>
        <v>-1.9719414150948795</v>
      </c>
      <c r="AC955">
        <f t="shared" si="132"/>
        <v>315224.04993291374</v>
      </c>
      <c r="AD955">
        <f t="shared" si="133"/>
        <v>-1.9836088491681221</v>
      </c>
      <c r="AE955">
        <f t="shared" si="134"/>
        <v>4.7574799707822114E-2</v>
      </c>
      <c r="AF955">
        <f t="shared" si="135"/>
        <v>4.3565043071777934E-3</v>
      </c>
      <c r="AG955">
        <f t="shared" si="136"/>
        <v>-0.18696293671919093</v>
      </c>
      <c r="AH955" t="str">
        <f t="shared" si="137"/>
        <v>*</v>
      </c>
    </row>
    <row r="956" spans="16:34" x14ac:dyDescent="0.2">
      <c r="P956">
        <f t="shared" si="138"/>
        <v>953</v>
      </c>
      <c r="Q956">
        <f>Regression!C954</f>
        <v>75500</v>
      </c>
      <c r="R956">
        <f>Regression!D954</f>
        <v>6</v>
      </c>
      <c r="S956">
        <f>Regression!E954</f>
        <v>3</v>
      </c>
      <c r="T956">
        <f>Regression!F954</f>
        <v>3</v>
      </c>
      <c r="U956">
        <f>Regression!G954</f>
        <v>1</v>
      </c>
      <c r="V956">
        <f>Regression!H954</f>
        <v>0</v>
      </c>
      <c r="W956">
        <f>Regression!I954</f>
        <v>1</v>
      </c>
      <c r="X956">
        <f>Regression!B954</f>
        <v>740.91600000000005</v>
      </c>
      <c r="Y956">
        <v>1316.742692441921</v>
      </c>
      <c r="Z956">
        <f t="shared" si="130"/>
        <v>-575.82669244192095</v>
      </c>
      <c r="AA956">
        <v>9.2716185494778162E-3</v>
      </c>
      <c r="AB956">
        <f t="shared" si="131"/>
        <v>-1.0240959927152331</v>
      </c>
      <c r="AC956">
        <f t="shared" si="132"/>
        <v>316137.90861270414</v>
      </c>
      <c r="AD956">
        <f t="shared" si="133"/>
        <v>-1.0289071911111616</v>
      </c>
      <c r="AE956">
        <f t="shared" si="134"/>
        <v>0.30377409185279464</v>
      </c>
      <c r="AF956">
        <f t="shared" si="135"/>
        <v>1.2383337039131651E-3</v>
      </c>
      <c r="AG956">
        <f t="shared" si="136"/>
        <v>-9.9535196504820553E-2</v>
      </c>
      <c r="AH956" t="str">
        <f t="shared" si="137"/>
        <v/>
      </c>
    </row>
    <row r="957" spans="16:34" x14ac:dyDescent="0.2">
      <c r="P957">
        <f t="shared" si="138"/>
        <v>954</v>
      </c>
      <c r="Q957">
        <f>Regression!C955</f>
        <v>53700</v>
      </c>
      <c r="R957">
        <f>Regression!D955</f>
        <v>12</v>
      </c>
      <c r="S957">
        <f>Regression!E955</f>
        <v>1</v>
      </c>
      <c r="T957">
        <f>Regression!F955</f>
        <v>2</v>
      </c>
      <c r="U957">
        <f>Regression!G955</f>
        <v>0</v>
      </c>
      <c r="V957">
        <f>Regression!H955</f>
        <v>3</v>
      </c>
      <c r="W957">
        <f>Regression!I955</f>
        <v>0</v>
      </c>
      <c r="X957">
        <f>Regression!B955</f>
        <v>235.452</v>
      </c>
      <c r="Y957">
        <v>649.13499183982913</v>
      </c>
      <c r="Z957">
        <f t="shared" si="130"/>
        <v>-413.68299183982913</v>
      </c>
      <c r="AA957">
        <v>7.6640004651022126E-3</v>
      </c>
      <c r="AB957">
        <f t="shared" si="131"/>
        <v>-0.7357267381979653</v>
      </c>
      <c r="AC957">
        <f t="shared" si="132"/>
        <v>316301.6059730493</v>
      </c>
      <c r="AD957">
        <f t="shared" si="133"/>
        <v>-0.73839303891721775</v>
      </c>
      <c r="AE957">
        <f t="shared" si="134"/>
        <v>0.46045029283504102</v>
      </c>
      <c r="AF957">
        <f t="shared" si="135"/>
        <v>5.2660032314124868E-4</v>
      </c>
      <c r="AG957">
        <f t="shared" si="136"/>
        <v>-6.4891226326468612E-2</v>
      </c>
      <c r="AH957" t="str">
        <f t="shared" si="137"/>
        <v/>
      </c>
    </row>
    <row r="958" spans="16:34" x14ac:dyDescent="0.2">
      <c r="P958">
        <f t="shared" si="138"/>
        <v>955</v>
      </c>
      <c r="Q958">
        <f>Regression!C956</f>
        <v>96600</v>
      </c>
      <c r="R958">
        <f>Regression!D956</f>
        <v>12</v>
      </c>
      <c r="S958">
        <f>Regression!E956</f>
        <v>0</v>
      </c>
      <c r="T958">
        <f>Regression!F956</f>
        <v>2</v>
      </c>
      <c r="U958">
        <f>Regression!G956</f>
        <v>1</v>
      </c>
      <c r="V958">
        <f>Regression!H956</f>
        <v>0</v>
      </c>
      <c r="W958">
        <f>Regression!I956</f>
        <v>1</v>
      </c>
      <c r="X958">
        <f>Regression!B956</f>
        <v>1436.806</v>
      </c>
      <c r="Y958">
        <v>2159.5633571911158</v>
      </c>
      <c r="Z958">
        <f t="shared" si="130"/>
        <v>-722.75735719111572</v>
      </c>
      <c r="AA958">
        <v>9.7360775428134531E-3</v>
      </c>
      <c r="AB958">
        <f t="shared" si="131"/>
        <v>-1.2854091741840004</v>
      </c>
      <c r="AC958">
        <f t="shared" si="132"/>
        <v>315943.32262254006</v>
      </c>
      <c r="AD958">
        <f t="shared" si="133"/>
        <v>-1.2921485725205164</v>
      </c>
      <c r="AE958">
        <f t="shared" si="134"/>
        <v>0.19660662363170919</v>
      </c>
      <c r="AF958">
        <f t="shared" si="135"/>
        <v>2.0505714838350204E-3</v>
      </c>
      <c r="AG958">
        <f t="shared" si="136"/>
        <v>-0.12812355657474636</v>
      </c>
      <c r="AH958" t="str">
        <f t="shared" si="137"/>
        <v/>
      </c>
    </row>
    <row r="959" spans="16:34" x14ac:dyDescent="0.2">
      <c r="P959">
        <f t="shared" si="138"/>
        <v>956</v>
      </c>
      <c r="Q959">
        <f>Regression!C957</f>
        <v>38700</v>
      </c>
      <c r="R959">
        <f>Regression!D957</f>
        <v>24</v>
      </c>
      <c r="S959">
        <f>Regression!E957</f>
        <v>0</v>
      </c>
      <c r="T959">
        <f>Regression!F957</f>
        <v>3</v>
      </c>
      <c r="U959">
        <f>Regression!G957</f>
        <v>1</v>
      </c>
      <c r="V959">
        <f>Regression!H957</f>
        <v>0</v>
      </c>
      <c r="W959">
        <f>Regression!I957</f>
        <v>0</v>
      </c>
      <c r="X959">
        <f>Regression!B957</f>
        <v>1506.2629999999999</v>
      </c>
      <c r="Y959">
        <v>1528.8506730091146</v>
      </c>
      <c r="Z959">
        <f t="shared" si="130"/>
        <v>-22.587673009114724</v>
      </c>
      <c r="AA959">
        <v>1.3046577363720665E-2</v>
      </c>
      <c r="AB959">
        <f t="shared" si="131"/>
        <v>-4.0171714366522795E-2</v>
      </c>
      <c r="AC959">
        <f t="shared" si="132"/>
        <v>316475.10583983932</v>
      </c>
      <c r="AD959">
        <f t="shared" si="133"/>
        <v>-4.0416005354889699E-2</v>
      </c>
      <c r="AE959">
        <f t="shared" si="134"/>
        <v>0.96776960269005052</v>
      </c>
      <c r="AF959">
        <f t="shared" si="135"/>
        <v>2.701805143353382E-6</v>
      </c>
      <c r="AG959">
        <f t="shared" si="136"/>
        <v>-4.6467933014695808E-3</v>
      </c>
      <c r="AH959" t="str">
        <f t="shared" si="137"/>
        <v/>
      </c>
    </row>
    <row r="960" spans="16:34" x14ac:dyDescent="0.2">
      <c r="P960">
        <f t="shared" si="138"/>
        <v>957</v>
      </c>
      <c r="Q960">
        <f>Regression!C958</f>
        <v>11400</v>
      </c>
      <c r="R960">
        <f>Regression!D958</f>
        <v>6</v>
      </c>
      <c r="S960">
        <f>Regression!E958</f>
        <v>0</v>
      </c>
      <c r="T960">
        <f>Regression!F958</f>
        <v>3</v>
      </c>
      <c r="U960">
        <f>Regression!G958</f>
        <v>0</v>
      </c>
      <c r="V960">
        <f>Regression!H958</f>
        <v>0</v>
      </c>
      <c r="W960">
        <f>Regression!I958</f>
        <v>0</v>
      </c>
      <c r="X960">
        <f>Regression!B958</f>
        <v>257.81700000000001</v>
      </c>
      <c r="Y960">
        <v>113.73717767820739</v>
      </c>
      <c r="Z960">
        <f t="shared" si="130"/>
        <v>144.07982232179262</v>
      </c>
      <c r="AA960">
        <v>1.1137063654648277E-2</v>
      </c>
      <c r="AB960">
        <f t="shared" si="131"/>
        <v>0.25624301653184123</v>
      </c>
      <c r="AC960">
        <f t="shared" si="132"/>
        <v>316454.44403771067</v>
      </c>
      <c r="AD960">
        <f t="shared" si="133"/>
        <v>0.25756065156920815</v>
      </c>
      <c r="AE960">
        <f t="shared" si="134"/>
        <v>0.79679941785675712</v>
      </c>
      <c r="AF960">
        <f t="shared" si="135"/>
        <v>9.3478684641283419E-5</v>
      </c>
      <c r="AG960">
        <f t="shared" si="136"/>
        <v>2.7333598847824169E-2</v>
      </c>
      <c r="AH960" t="str">
        <f t="shared" si="137"/>
        <v/>
      </c>
    </row>
    <row r="961" spans="16:34" x14ac:dyDescent="0.2">
      <c r="P961">
        <f t="shared" si="138"/>
        <v>958</v>
      </c>
      <c r="Q961">
        <f>Regression!C959</f>
        <v>109800</v>
      </c>
      <c r="R961">
        <f>Regression!D959</f>
        <v>18</v>
      </c>
      <c r="S961">
        <f>Regression!E959</f>
        <v>3</v>
      </c>
      <c r="T961">
        <f>Regression!F959</f>
        <v>2</v>
      </c>
      <c r="U961">
        <f>Regression!G959</f>
        <v>0</v>
      </c>
      <c r="V961">
        <f>Regression!H959</f>
        <v>0</v>
      </c>
      <c r="W961">
        <f>Regression!I959</f>
        <v>1</v>
      </c>
      <c r="X961">
        <f>Regression!B959</f>
        <v>4279.2579999999998</v>
      </c>
      <c r="Y961">
        <v>2682.7090174140662</v>
      </c>
      <c r="Z961">
        <f t="shared" si="130"/>
        <v>1596.5489825859336</v>
      </c>
      <c r="AA961">
        <v>9.7686615175855661E-3</v>
      </c>
      <c r="AB961">
        <f t="shared" si="131"/>
        <v>2.8394297046324377</v>
      </c>
      <c r="AC961">
        <f t="shared" si="132"/>
        <v>313878.13575125707</v>
      </c>
      <c r="AD961">
        <f t="shared" si="133"/>
        <v>2.8637386557357964</v>
      </c>
      <c r="AE961">
        <f t="shared" si="134"/>
        <v>4.2749523023532035E-3</v>
      </c>
      <c r="AF961">
        <f t="shared" si="135"/>
        <v>1.0040006273961621E-2</v>
      </c>
      <c r="AG961">
        <f t="shared" si="136"/>
        <v>0.28443470110361307</v>
      </c>
      <c r="AH961" t="str">
        <f t="shared" si="137"/>
        <v>*</v>
      </c>
    </row>
    <row r="962" spans="16:34" x14ac:dyDescent="0.2">
      <c r="P962">
        <f t="shared" si="138"/>
        <v>959</v>
      </c>
      <c r="Q962">
        <f>Regression!C960</f>
        <v>14400</v>
      </c>
      <c r="R962">
        <f>Regression!D960</f>
        <v>18</v>
      </c>
      <c r="S962">
        <f>Regression!E960</f>
        <v>1</v>
      </c>
      <c r="T962">
        <f>Regression!F960</f>
        <v>1</v>
      </c>
      <c r="U962">
        <f>Regression!G960</f>
        <v>0</v>
      </c>
      <c r="V962">
        <f>Regression!H960</f>
        <v>1</v>
      </c>
      <c r="W962">
        <f>Regression!I960</f>
        <v>0</v>
      </c>
      <c r="X962">
        <f>Regression!B960</f>
        <v>222.744</v>
      </c>
      <c r="Y962">
        <v>522.22668713888265</v>
      </c>
      <c r="Z962">
        <f t="shared" si="130"/>
        <v>-299.48268713888262</v>
      </c>
      <c r="AA962">
        <v>5.0593285197185686E-3</v>
      </c>
      <c r="AB962">
        <f t="shared" si="131"/>
        <v>-0.53262383250400269</v>
      </c>
      <c r="AC962">
        <f t="shared" si="132"/>
        <v>316384.66284231562</v>
      </c>
      <c r="AD962">
        <f t="shared" si="133"/>
        <v>-0.53378383532231666</v>
      </c>
      <c r="AE962">
        <f t="shared" si="134"/>
        <v>0.59361068216169643</v>
      </c>
      <c r="AF962">
        <f t="shared" si="135"/>
        <v>1.8123818953582528E-4</v>
      </c>
      <c r="AG962">
        <f t="shared" si="136"/>
        <v>-3.8063898436018713E-2</v>
      </c>
      <c r="AH962" t="str">
        <f t="shared" si="137"/>
        <v/>
      </c>
    </row>
    <row r="963" spans="16:34" x14ac:dyDescent="0.2">
      <c r="P963">
        <f t="shared" si="138"/>
        <v>960</v>
      </c>
      <c r="Q963">
        <f>Regression!C961</f>
        <v>14500</v>
      </c>
      <c r="R963">
        <f>Regression!D961</f>
        <v>6</v>
      </c>
      <c r="S963">
        <f>Regression!E961</f>
        <v>1</v>
      </c>
      <c r="T963">
        <f>Regression!F961</f>
        <v>1</v>
      </c>
      <c r="U963">
        <f>Regression!G961</f>
        <v>0</v>
      </c>
      <c r="V963">
        <f>Regression!H961</f>
        <v>1</v>
      </c>
      <c r="W963">
        <f>Regression!I961</f>
        <v>0</v>
      </c>
      <c r="X963">
        <f>Regression!B961</f>
        <v>221.87</v>
      </c>
      <c r="Y963">
        <v>-59.956160556051771</v>
      </c>
      <c r="Z963">
        <f t="shared" si="130"/>
        <v>281.82616055605178</v>
      </c>
      <c r="AA963">
        <v>5.7089658666789039E-3</v>
      </c>
      <c r="AB963">
        <f t="shared" si="131"/>
        <v>0.50122206117925494</v>
      </c>
      <c r="AC963">
        <f t="shared" si="132"/>
        <v>316395.01998597221</v>
      </c>
      <c r="AD963">
        <f t="shared" si="133"/>
        <v>0.50246952055870453</v>
      </c>
      <c r="AE963">
        <f t="shared" si="134"/>
        <v>0.61544880778795297</v>
      </c>
      <c r="AF963">
        <f t="shared" si="135"/>
        <v>1.8134298875619614E-4</v>
      </c>
      <c r="AG963">
        <f t="shared" si="136"/>
        <v>3.8074278691909949E-2</v>
      </c>
      <c r="AH963" t="str">
        <f t="shared" si="137"/>
        <v/>
      </c>
    </row>
    <row r="964" spans="16:34" x14ac:dyDescent="0.2">
      <c r="P964">
        <f t="shared" si="138"/>
        <v>961</v>
      </c>
      <c r="Q964">
        <f>Regression!C962</f>
        <v>48700</v>
      </c>
      <c r="R964">
        <f>Regression!D962</f>
        <v>12</v>
      </c>
      <c r="S964">
        <f>Regression!E962</f>
        <v>0</v>
      </c>
      <c r="T964">
        <f>Regression!F962</f>
        <v>2</v>
      </c>
      <c r="U964">
        <f>Regression!G962</f>
        <v>0</v>
      </c>
      <c r="V964">
        <f>Regression!H962</f>
        <v>1</v>
      </c>
      <c r="W964">
        <f>Regression!I962</f>
        <v>0</v>
      </c>
      <c r="X964">
        <f>Regression!B962</f>
        <v>1456.942</v>
      </c>
      <c r="Y964">
        <v>995.47021099684321</v>
      </c>
      <c r="Z964">
        <f t="shared" si="130"/>
        <v>461.4717890031568</v>
      </c>
      <c r="AA964">
        <v>5.167354260715881E-3</v>
      </c>
      <c r="AB964">
        <f t="shared" si="131"/>
        <v>0.8207181363287166</v>
      </c>
      <c r="AC964">
        <f t="shared" si="132"/>
        <v>316259.62107630132</v>
      </c>
      <c r="AD964">
        <f t="shared" si="133"/>
        <v>0.82271282854024452</v>
      </c>
      <c r="AE964">
        <f t="shared" si="134"/>
        <v>0.41086903390245055</v>
      </c>
      <c r="AF964">
        <f t="shared" si="135"/>
        <v>4.3960867530391817E-4</v>
      </c>
      <c r="AG964">
        <f t="shared" si="136"/>
        <v>5.9293539139061109E-2</v>
      </c>
      <c r="AH964" t="str">
        <f t="shared" si="137"/>
        <v/>
      </c>
    </row>
    <row r="965" spans="16:34" x14ac:dyDescent="0.2">
      <c r="P965">
        <f t="shared" si="138"/>
        <v>962</v>
      </c>
      <c r="Q965">
        <f>Regression!C963</f>
        <v>12700</v>
      </c>
      <c r="R965">
        <f>Regression!D963</f>
        <v>6</v>
      </c>
      <c r="S965">
        <f>Regression!E963</f>
        <v>1</v>
      </c>
      <c r="T965">
        <f>Regression!F963</f>
        <v>3</v>
      </c>
      <c r="U965">
        <f>Regression!G963</f>
        <v>0</v>
      </c>
      <c r="V965">
        <f>Regression!H963</f>
        <v>2</v>
      </c>
      <c r="W965">
        <f>Regression!I963</f>
        <v>0</v>
      </c>
      <c r="X965">
        <f>Regression!B963</f>
        <v>64.838999999999999</v>
      </c>
      <c r="Y965">
        <v>-311.81365152125795</v>
      </c>
      <c r="Z965">
        <f t="shared" ref="Z965:Z1003" si="139">X965-Y965</f>
        <v>376.65265152125795</v>
      </c>
      <c r="AA965">
        <v>1.2942983238799681E-2</v>
      </c>
      <c r="AB965">
        <f t="shared" ref="AB965:AB1003" si="140">Z965/SQRT($AJ$6)</f>
        <v>0.6698690354778799</v>
      </c>
      <c r="AC965">
        <f t="shared" ref="AC965:AC1003" si="141">($AJ$6-Z965^2/((1-AA965)*$AJ$5))*$AJ$5/($AJ$5-1)</f>
        <v>316330.59470469656</v>
      </c>
      <c r="AD965">
        <f t="shared" ref="AD965:AD1003" si="142">Z965/SQRT(AC965*(1-AA965))</f>
        <v>0.67406117034257196</v>
      </c>
      <c r="AE965">
        <f t="shared" ref="AE965:AE1003" si="143">_xlfn.T.DIST.2T(ABS(AD965),$AJ$5)</f>
        <v>0.50042945936927641</v>
      </c>
      <c r="AF965">
        <f t="shared" ref="AF965:AF1003" si="144">(Z965^2/$AJ$6)*(AA965/(1-AA965)^2)/($AJ$7+1)</f>
        <v>7.45143174484722E-4</v>
      </c>
      <c r="AG965">
        <f t="shared" ref="AG965:AG1003" si="145">AD965*SQRT(AA965/(1-AA965))</f>
        <v>7.7187217311516509E-2</v>
      </c>
      <c r="AH965" t="str">
        <f t="shared" ref="AH965:AH1003" si="146">IF(OR(AE965&lt;0.05,AF965&gt;=1,ABS(AG965)&gt;=1),"*","")</f>
        <v/>
      </c>
    </row>
    <row r="966" spans="16:34" x14ac:dyDescent="0.2">
      <c r="P966">
        <f t="shared" ref="P966:P1003" si="147">P965+1</f>
        <v>963</v>
      </c>
      <c r="Q966">
        <f>Regression!C964</f>
        <v>97600</v>
      </c>
      <c r="R966">
        <f>Regression!D964</f>
        <v>12</v>
      </c>
      <c r="S966">
        <f>Regression!E964</f>
        <v>0</v>
      </c>
      <c r="T966">
        <f>Regression!F964</f>
        <v>2</v>
      </c>
      <c r="U966">
        <f>Regression!G964</f>
        <v>1</v>
      </c>
      <c r="V966">
        <f>Regression!H964</f>
        <v>1</v>
      </c>
      <c r="W966">
        <f>Regression!I964</f>
        <v>1</v>
      </c>
      <c r="X966">
        <f>Regression!B964</f>
        <v>2902.1970000000001</v>
      </c>
      <c r="Y966">
        <v>1970.5276861594089</v>
      </c>
      <c r="Z966">
        <f t="shared" si="139"/>
        <v>931.66931384059126</v>
      </c>
      <c r="AA966">
        <v>7.6964783841595111E-3</v>
      </c>
      <c r="AB966">
        <f t="shared" si="140"/>
        <v>1.6569548153347107</v>
      </c>
      <c r="AC966">
        <f t="shared" si="141"/>
        <v>315592.94319455186</v>
      </c>
      <c r="AD966">
        <f t="shared" si="142"/>
        <v>1.6648529628675786</v>
      </c>
      <c r="AE966">
        <f t="shared" si="143"/>
        <v>9.6257869553346989E-2</v>
      </c>
      <c r="AF966">
        <f t="shared" si="144"/>
        <v>2.6824666589075163E-3</v>
      </c>
      <c r="AG966">
        <f t="shared" si="145"/>
        <v>0.14662217042735987</v>
      </c>
      <c r="AH966" t="str">
        <f t="shared" si="146"/>
        <v/>
      </c>
    </row>
    <row r="967" spans="16:34" x14ac:dyDescent="0.2">
      <c r="P967">
        <f t="shared" si="147"/>
        <v>964</v>
      </c>
      <c r="Q967">
        <f>Regression!C965</f>
        <v>96500</v>
      </c>
      <c r="R967">
        <f>Regression!D965</f>
        <v>24</v>
      </c>
      <c r="S967">
        <f>Regression!E965</f>
        <v>3</v>
      </c>
      <c r="T967">
        <f>Regression!F965</f>
        <v>2</v>
      </c>
      <c r="U967">
        <f>Regression!G965</f>
        <v>1</v>
      </c>
      <c r="V967">
        <f>Regression!H965</f>
        <v>0</v>
      </c>
      <c r="W967">
        <f>Regression!I965</f>
        <v>1</v>
      </c>
      <c r="X967">
        <f>Regression!B965</f>
        <v>3779.9319999999998</v>
      </c>
      <c r="Y967">
        <v>2644.2679545830752</v>
      </c>
      <c r="Z967">
        <f t="shared" si="139"/>
        <v>1135.6640454169246</v>
      </c>
      <c r="AA967">
        <v>5.9501276551889633E-3</v>
      </c>
      <c r="AB967">
        <f t="shared" si="140"/>
        <v>2.0197552722854168</v>
      </c>
      <c r="AC967">
        <f t="shared" si="141"/>
        <v>315166.39152432361</v>
      </c>
      <c r="AD967">
        <f t="shared" si="142"/>
        <v>2.0289710005776054</v>
      </c>
      <c r="AE967">
        <f t="shared" si="143"/>
        <v>4.2727892735794915E-2</v>
      </c>
      <c r="AF967">
        <f t="shared" si="144"/>
        <v>3.0705590198490868E-3</v>
      </c>
      <c r="AG967">
        <f t="shared" si="145"/>
        <v>0.15697659139739986</v>
      </c>
      <c r="AH967" t="str">
        <f t="shared" si="146"/>
        <v>*</v>
      </c>
    </row>
    <row r="968" spans="16:34" x14ac:dyDescent="0.2">
      <c r="P968">
        <f t="shared" si="147"/>
        <v>965</v>
      </c>
      <c r="Q968">
        <f>Regression!C966</f>
        <v>11000</v>
      </c>
      <c r="R968">
        <f>Regression!D966</f>
        <v>24</v>
      </c>
      <c r="S968">
        <f>Regression!E966</f>
        <v>0</v>
      </c>
      <c r="T968">
        <f>Regression!F966</f>
        <v>3</v>
      </c>
      <c r="U968">
        <f>Regression!G966</f>
        <v>0</v>
      </c>
      <c r="V968">
        <f>Regression!H966</f>
        <v>0</v>
      </c>
      <c r="W968">
        <f>Regression!I966</f>
        <v>0</v>
      </c>
      <c r="X968">
        <f>Regression!B966</f>
        <v>195.23099999999999</v>
      </c>
      <c r="Y968">
        <v>981.65904313665965</v>
      </c>
      <c r="Z968">
        <f t="shared" si="139"/>
        <v>-786.42804313665965</v>
      </c>
      <c r="AA968">
        <v>1.3514910793244728E-2</v>
      </c>
      <c r="AB968">
        <f t="shared" si="140"/>
        <v>-1.3986461866151987</v>
      </c>
      <c r="AC968">
        <f t="shared" si="141"/>
        <v>315842.99162522767</v>
      </c>
      <c r="AD968">
        <f t="shared" si="142"/>
        <v>-1.4088933090491873</v>
      </c>
      <c r="AE968">
        <f t="shared" si="143"/>
        <v>0.15918008352863733</v>
      </c>
      <c r="AF968">
        <f t="shared" si="144"/>
        <v>3.3959233340226558E-3</v>
      </c>
      <c r="AG968">
        <f t="shared" si="145"/>
        <v>-0.16490713088138942</v>
      </c>
      <c r="AH968" t="str">
        <f t="shared" si="146"/>
        <v/>
      </c>
    </row>
    <row r="969" spans="16:34" x14ac:dyDescent="0.2">
      <c r="P969">
        <f t="shared" si="147"/>
        <v>966</v>
      </c>
      <c r="Q969">
        <f>Regression!C967</f>
        <v>14000</v>
      </c>
      <c r="R969">
        <f>Regression!D967</f>
        <v>12</v>
      </c>
      <c r="S969">
        <f>Regression!E967</f>
        <v>1</v>
      </c>
      <c r="T969">
        <f>Regression!F967</f>
        <v>3</v>
      </c>
      <c r="U969">
        <f>Regression!G967</f>
        <v>0</v>
      </c>
      <c r="V969">
        <f>Regression!H967</f>
        <v>0</v>
      </c>
      <c r="W969">
        <f>Regression!I967</f>
        <v>0</v>
      </c>
      <c r="X969">
        <f>Regression!B967</f>
        <v>409.89600000000002</v>
      </c>
      <c r="Y969">
        <v>429.07135591454659</v>
      </c>
      <c r="Z969">
        <f t="shared" si="139"/>
        <v>-19.175355914546572</v>
      </c>
      <c r="AA969">
        <v>8.3408823681197699E-3</v>
      </c>
      <c r="AB969">
        <f t="shared" si="140"/>
        <v>-3.4102978220232741E-2</v>
      </c>
      <c r="AC969">
        <f t="shared" si="141"/>
        <v>316475.25332763029</v>
      </c>
      <c r="AD969">
        <f t="shared" si="142"/>
        <v>-3.422885336574602E-2</v>
      </c>
      <c r="AE969">
        <f t="shared" si="143"/>
        <v>0.97270154424726196</v>
      </c>
      <c r="AF969">
        <f t="shared" si="144"/>
        <v>1.2330531760384005E-6</v>
      </c>
      <c r="AG969">
        <f t="shared" si="145"/>
        <v>-3.1391866911013792E-3</v>
      </c>
      <c r="AH969" t="str">
        <f t="shared" si="146"/>
        <v/>
      </c>
    </row>
    <row r="970" spans="16:34" x14ac:dyDescent="0.2">
      <c r="P970">
        <f t="shared" si="147"/>
        <v>967</v>
      </c>
      <c r="Q970">
        <f>Regression!C968</f>
        <v>21700</v>
      </c>
      <c r="R970">
        <f>Regression!D968</f>
        <v>6</v>
      </c>
      <c r="S970">
        <f>Regression!E968</f>
        <v>0</v>
      </c>
      <c r="T970">
        <f>Regression!F968</f>
        <v>1</v>
      </c>
      <c r="U970">
        <f>Regression!G968</f>
        <v>0</v>
      </c>
      <c r="V970">
        <f>Regression!H968</f>
        <v>2</v>
      </c>
      <c r="W970">
        <f>Regression!I968</f>
        <v>0</v>
      </c>
      <c r="X970">
        <f>Regression!B968</f>
        <v>386.87700000000001</v>
      </c>
      <c r="Y970">
        <v>-83.759410604822165</v>
      </c>
      <c r="Z970">
        <f t="shared" si="139"/>
        <v>470.63641060482217</v>
      </c>
      <c r="AA970">
        <v>5.4710744856527257E-3</v>
      </c>
      <c r="AB970">
        <f t="shared" si="140"/>
        <v>0.83701722836492609</v>
      </c>
      <c r="AC970">
        <f t="shared" si="141"/>
        <v>316250.88769085333</v>
      </c>
      <c r="AD970">
        <f t="shared" si="142"/>
        <v>0.83919123094363046</v>
      </c>
      <c r="AE970">
        <f t="shared" si="143"/>
        <v>0.40156418846179864</v>
      </c>
      <c r="AF970">
        <f t="shared" si="144"/>
        <v>4.844139005563747E-4</v>
      </c>
      <c r="AG970">
        <f t="shared" si="145"/>
        <v>6.2242716896643215E-2</v>
      </c>
      <c r="AH970" t="str">
        <f t="shared" si="146"/>
        <v/>
      </c>
    </row>
    <row r="971" spans="16:34" x14ac:dyDescent="0.2">
      <c r="P971">
        <f t="shared" si="147"/>
        <v>968</v>
      </c>
      <c r="Q971">
        <f>Regression!C969</f>
        <v>34500</v>
      </c>
      <c r="R971">
        <f>Regression!D969</f>
        <v>12</v>
      </c>
      <c r="S971">
        <f>Regression!E969</f>
        <v>2</v>
      </c>
      <c r="T971">
        <f>Regression!F969</f>
        <v>3</v>
      </c>
      <c r="U971">
        <f>Regression!G969</f>
        <v>1</v>
      </c>
      <c r="V971">
        <f>Regression!H969</f>
        <v>0</v>
      </c>
      <c r="W971">
        <f>Regression!I969</f>
        <v>1</v>
      </c>
      <c r="X971">
        <f>Regression!B969</f>
        <v>801.76800000000003</v>
      </c>
      <c r="Y971">
        <v>763.60274983946761</v>
      </c>
      <c r="Z971">
        <f t="shared" si="139"/>
        <v>38.165250160532423</v>
      </c>
      <c r="AA971">
        <v>1.2647494688656193E-2</v>
      </c>
      <c r="AB971">
        <f t="shared" si="140"/>
        <v>6.7876116656953756E-2</v>
      </c>
      <c r="AC971">
        <f t="shared" si="141"/>
        <v>316474.1388397378</v>
      </c>
      <c r="AD971">
        <f t="shared" si="142"/>
        <v>6.8275184711282674E-2</v>
      </c>
      <c r="AE971">
        <f t="shared" si="143"/>
        <v>0.94558033665916597</v>
      </c>
      <c r="AF971">
        <f t="shared" si="144"/>
        <v>7.47143510349509E-6</v>
      </c>
      <c r="AG971">
        <f t="shared" si="145"/>
        <v>7.7273221875915309E-3</v>
      </c>
      <c r="AH971" t="str">
        <f t="shared" si="146"/>
        <v/>
      </c>
    </row>
    <row r="972" spans="16:34" x14ac:dyDescent="0.2">
      <c r="P972">
        <f t="shared" si="147"/>
        <v>969</v>
      </c>
      <c r="Q972">
        <f>Regression!C970</f>
        <v>18200</v>
      </c>
      <c r="R972">
        <f>Regression!D970</f>
        <v>12</v>
      </c>
      <c r="S972">
        <f>Regression!E970</f>
        <v>1</v>
      </c>
      <c r="T972">
        <f>Regression!F970</f>
        <v>1</v>
      </c>
      <c r="U972">
        <f>Regression!G970</f>
        <v>1</v>
      </c>
      <c r="V972">
        <f>Regression!H970</f>
        <v>0</v>
      </c>
      <c r="W972">
        <f>Regression!I970</f>
        <v>0</v>
      </c>
      <c r="X972">
        <f>Regression!B970</f>
        <v>400.976</v>
      </c>
      <c r="Y972">
        <v>476.0116856890225</v>
      </c>
      <c r="Z972">
        <f t="shared" si="139"/>
        <v>-75.0356856890225</v>
      </c>
      <c r="AA972">
        <v>6.1255401646946647E-3</v>
      </c>
      <c r="AB972">
        <f t="shared" si="140"/>
        <v>-0.13344943197908166</v>
      </c>
      <c r="AC972">
        <f t="shared" si="141"/>
        <v>316469.91097779386</v>
      </c>
      <c r="AD972">
        <f t="shared" si="142"/>
        <v>-0.13379376586186581</v>
      </c>
      <c r="AE972">
        <f t="shared" si="143"/>
        <v>0.89359279432629246</v>
      </c>
      <c r="AF972">
        <f t="shared" si="144"/>
        <v>1.3804631024598331E-5</v>
      </c>
      <c r="AG972">
        <f t="shared" si="145"/>
        <v>-1.0503699985169004E-2</v>
      </c>
      <c r="AH972" t="str">
        <f t="shared" si="146"/>
        <v/>
      </c>
    </row>
    <row r="973" spans="16:34" x14ac:dyDescent="0.2">
      <c r="P973">
        <f t="shared" si="147"/>
        <v>970</v>
      </c>
      <c r="Q973">
        <f>Regression!C971</f>
        <v>55600</v>
      </c>
      <c r="R973">
        <f>Regression!D971</f>
        <v>18</v>
      </c>
      <c r="S973">
        <f>Regression!E971</f>
        <v>3</v>
      </c>
      <c r="T973">
        <f>Regression!F971</f>
        <v>2</v>
      </c>
      <c r="U973">
        <f>Regression!G971</f>
        <v>0</v>
      </c>
      <c r="V973">
        <f>Regression!H971</f>
        <v>1</v>
      </c>
      <c r="W973">
        <f>Regression!I971</f>
        <v>0</v>
      </c>
      <c r="X973">
        <f>Regression!B971</f>
        <v>1553.4639999999999</v>
      </c>
      <c r="Y973">
        <v>1337.8802736751284</v>
      </c>
      <c r="Z973">
        <f t="shared" si="139"/>
        <v>215.58372632487158</v>
      </c>
      <c r="AA973">
        <v>6.8285016936731873E-3</v>
      </c>
      <c r="AB973">
        <f t="shared" si="140"/>
        <v>0.38341124703278084</v>
      </c>
      <c r="AC973">
        <f t="shared" si="141"/>
        <v>316428.40660523111</v>
      </c>
      <c r="AD973">
        <f t="shared" si="142"/>
        <v>0.38456177907510602</v>
      </c>
      <c r="AE973">
        <f t="shared" si="143"/>
        <v>0.70064454113273622</v>
      </c>
      <c r="AF973">
        <f t="shared" si="144"/>
        <v>1.272086476186516E-4</v>
      </c>
      <c r="AG973">
        <f t="shared" si="145"/>
        <v>3.1887223449095746E-2</v>
      </c>
      <c r="AH973" t="str">
        <f t="shared" si="146"/>
        <v/>
      </c>
    </row>
    <row r="974" spans="16:34" x14ac:dyDescent="0.2">
      <c r="P974">
        <f t="shared" si="147"/>
        <v>971</v>
      </c>
      <c r="Q974">
        <f>Regression!C972</f>
        <v>110400</v>
      </c>
      <c r="R974">
        <f>Regression!D972</f>
        <v>24</v>
      </c>
      <c r="S974">
        <f>Regression!E972</f>
        <v>1</v>
      </c>
      <c r="T974">
        <f>Regression!F972</f>
        <v>2</v>
      </c>
      <c r="U974">
        <f>Regression!G972</f>
        <v>0</v>
      </c>
      <c r="V974">
        <f>Regression!H972</f>
        <v>3</v>
      </c>
      <c r="W974">
        <f>Regression!I972</f>
        <v>1</v>
      </c>
      <c r="X974">
        <f>Regression!B972</f>
        <v>1093.048</v>
      </c>
      <c r="Y974">
        <v>2421.3663111792698</v>
      </c>
      <c r="Z974">
        <f t="shared" si="139"/>
        <v>-1328.3183111792698</v>
      </c>
      <c r="AA974">
        <v>1.2396137916179046E-2</v>
      </c>
      <c r="AB974">
        <f t="shared" si="140"/>
        <v>-2.3623869427799433</v>
      </c>
      <c r="AC974">
        <f t="shared" si="141"/>
        <v>314672.82608890068</v>
      </c>
      <c r="AD974">
        <f t="shared" si="142"/>
        <v>-2.3827646557509885</v>
      </c>
      <c r="AE974">
        <f t="shared" si="143"/>
        <v>1.7370672831379729E-2</v>
      </c>
      <c r="AF974">
        <f t="shared" si="144"/>
        <v>8.8661060227041098E-3</v>
      </c>
      <c r="AG974">
        <f t="shared" si="145"/>
        <v>-0.26695186504403901</v>
      </c>
      <c r="AH974" t="str">
        <f t="shared" si="146"/>
        <v>*</v>
      </c>
    </row>
    <row r="975" spans="16:34" x14ac:dyDescent="0.2">
      <c r="P975">
        <f t="shared" si="147"/>
        <v>972</v>
      </c>
      <c r="Q975">
        <f>Regression!C973</f>
        <v>92300</v>
      </c>
      <c r="R975">
        <f>Regression!D973</f>
        <v>24</v>
      </c>
      <c r="S975">
        <f>Regression!E973</f>
        <v>0</v>
      </c>
      <c r="T975">
        <f>Regression!F973</f>
        <v>2</v>
      </c>
      <c r="U975">
        <f>Regression!G973</f>
        <v>1</v>
      </c>
      <c r="V975">
        <f>Regression!H973</f>
        <v>1</v>
      </c>
      <c r="W975">
        <f>Regression!I973</f>
        <v>1</v>
      </c>
      <c r="X975">
        <f>Regression!B973</f>
        <v>2140.549</v>
      </c>
      <c r="Y975">
        <v>2441.3804873081958</v>
      </c>
      <c r="Z975">
        <f t="shared" si="139"/>
        <v>-300.83148730819585</v>
      </c>
      <c r="AA975">
        <v>9.3929177149197612E-3</v>
      </c>
      <c r="AB975">
        <f t="shared" si="140"/>
        <v>-0.53502264601247274</v>
      </c>
      <c r="AC975">
        <f t="shared" si="141"/>
        <v>316383.44009640778</v>
      </c>
      <c r="AD975">
        <f t="shared" si="142"/>
        <v>-0.53736045694648027</v>
      </c>
      <c r="AE975">
        <f t="shared" si="143"/>
        <v>0.5911391646473716</v>
      </c>
      <c r="AF975">
        <f t="shared" si="144"/>
        <v>3.4249323948375539E-4</v>
      </c>
      <c r="AG975">
        <f t="shared" si="145"/>
        <v>-5.2325724367745213E-2</v>
      </c>
      <c r="AH975" t="str">
        <f t="shared" si="146"/>
        <v/>
      </c>
    </row>
    <row r="976" spans="16:34" x14ac:dyDescent="0.2">
      <c r="P976">
        <f t="shared" si="147"/>
        <v>973</v>
      </c>
      <c r="Q976">
        <f>Regression!C974</f>
        <v>72300</v>
      </c>
      <c r="R976">
        <f>Regression!D974</f>
        <v>24</v>
      </c>
      <c r="S976">
        <f>Regression!E974</f>
        <v>3</v>
      </c>
      <c r="T976">
        <f>Regression!F974</f>
        <v>2</v>
      </c>
      <c r="U976">
        <f>Regression!G974</f>
        <v>1</v>
      </c>
      <c r="V976">
        <f>Regression!H974</f>
        <v>0</v>
      </c>
      <c r="W976">
        <f>Regression!I974</f>
        <v>0</v>
      </c>
      <c r="X976">
        <f>Regression!B974</f>
        <v>4181.768</v>
      </c>
      <c r="Y976">
        <v>2152.1732362855719</v>
      </c>
      <c r="Z976">
        <f t="shared" si="139"/>
        <v>2029.5947637144282</v>
      </c>
      <c r="AA976">
        <v>8.5969570403582486E-3</v>
      </c>
      <c r="AB976">
        <f t="shared" si="140"/>
        <v>3.6095927674721469</v>
      </c>
      <c r="AC976">
        <f t="shared" si="141"/>
        <v>312282.91805021971</v>
      </c>
      <c r="AD976">
        <f t="shared" si="142"/>
        <v>3.6476242602765758</v>
      </c>
      <c r="AE976">
        <f t="shared" si="143"/>
        <v>2.7844859114532961E-4</v>
      </c>
      <c r="AF976">
        <f t="shared" si="144"/>
        <v>1.424527015845581E-2</v>
      </c>
      <c r="AG976">
        <f t="shared" si="145"/>
        <v>0.33967012418624232</v>
      </c>
      <c r="AH976" t="str">
        <f t="shared" si="146"/>
        <v>*</v>
      </c>
    </row>
    <row r="977" spans="16:34" x14ac:dyDescent="0.2">
      <c r="P977">
        <f t="shared" si="147"/>
        <v>974</v>
      </c>
      <c r="Q977">
        <f>Regression!C975</f>
        <v>113600</v>
      </c>
      <c r="R977">
        <f>Regression!D975</f>
        <v>18</v>
      </c>
      <c r="S977">
        <f>Regression!E975</f>
        <v>3</v>
      </c>
      <c r="T977">
        <f>Regression!F975</f>
        <v>2</v>
      </c>
      <c r="U977">
        <f>Regression!G975</f>
        <v>1</v>
      </c>
      <c r="V977">
        <f>Regression!H975</f>
        <v>2</v>
      </c>
      <c r="W977">
        <f>Regression!I975</f>
        <v>1</v>
      </c>
      <c r="X977">
        <f>Regression!B975</f>
        <v>3236.509</v>
      </c>
      <c r="Y977">
        <v>2297.3200349259473</v>
      </c>
      <c r="Z977">
        <f t="shared" si="139"/>
        <v>939.1889650740527</v>
      </c>
      <c r="AA977">
        <v>6.9713384715200648E-3</v>
      </c>
      <c r="AB977">
        <f t="shared" si="140"/>
        <v>1.6703283612225313</v>
      </c>
      <c r="AC977">
        <f t="shared" si="141"/>
        <v>315579.29213253135</v>
      </c>
      <c r="AD977">
        <f t="shared" si="142"/>
        <v>1.6777136599876994</v>
      </c>
      <c r="AE977">
        <f t="shared" si="143"/>
        <v>9.3718013047453252E-2</v>
      </c>
      <c r="AF977">
        <f t="shared" si="144"/>
        <v>2.4655074850866866E-3</v>
      </c>
      <c r="AG977">
        <f t="shared" si="145"/>
        <v>0.14057077309031279</v>
      </c>
      <c r="AH977" t="str">
        <f t="shared" si="146"/>
        <v/>
      </c>
    </row>
    <row r="978" spans="16:34" x14ac:dyDescent="0.2">
      <c r="P978">
        <f t="shared" si="147"/>
        <v>975</v>
      </c>
      <c r="Q978">
        <f>Regression!C976</f>
        <v>88600</v>
      </c>
      <c r="R978">
        <f>Regression!D976</f>
        <v>6</v>
      </c>
      <c r="S978">
        <f>Regression!E976</f>
        <v>1</v>
      </c>
      <c r="T978">
        <f>Regression!F976</f>
        <v>2</v>
      </c>
      <c r="U978">
        <f>Regression!G976</f>
        <v>0</v>
      </c>
      <c r="V978">
        <f>Regression!H976</f>
        <v>3</v>
      </c>
      <c r="W978">
        <f>Regression!I976</f>
        <v>1</v>
      </c>
      <c r="X978">
        <f>Regression!B976</f>
        <v>211.52500000000001</v>
      </c>
      <c r="Y978">
        <v>1078.1507854661099</v>
      </c>
      <c r="Z978">
        <f t="shared" si="139"/>
        <v>-866.62578546610996</v>
      </c>
      <c r="AA978">
        <v>8.8066063146535166E-3</v>
      </c>
      <c r="AB978">
        <f t="shared" si="140"/>
        <v>-1.5412762307281376</v>
      </c>
      <c r="AC978">
        <f t="shared" si="141"/>
        <v>315711.0329983324</v>
      </c>
      <c r="AD978">
        <f t="shared" si="142"/>
        <v>-1.5492001408991689</v>
      </c>
      <c r="AE978">
        <f t="shared" si="143"/>
        <v>0.12165256750651207</v>
      </c>
      <c r="AF978">
        <f t="shared" si="144"/>
        <v>2.6617223998864001E-3</v>
      </c>
      <c r="AG978">
        <f t="shared" si="145"/>
        <v>-0.14602681724952118</v>
      </c>
      <c r="AH978" t="str">
        <f t="shared" si="146"/>
        <v/>
      </c>
    </row>
    <row r="979" spans="16:34" x14ac:dyDescent="0.2">
      <c r="P979">
        <f t="shared" si="147"/>
        <v>976</v>
      </c>
      <c r="Q979">
        <f>Regression!C977</f>
        <v>14900</v>
      </c>
      <c r="R979">
        <f>Regression!D977</f>
        <v>12</v>
      </c>
      <c r="S979">
        <f>Regression!E977</f>
        <v>0</v>
      </c>
      <c r="T979">
        <f>Regression!F977</f>
        <v>1</v>
      </c>
      <c r="U979">
        <f>Regression!G977</f>
        <v>1</v>
      </c>
      <c r="V979">
        <f>Regression!H977</f>
        <v>1</v>
      </c>
      <c r="W979">
        <f>Regression!I977</f>
        <v>0</v>
      </c>
      <c r="X979">
        <f>Regression!B977</f>
        <v>421.86500000000001</v>
      </c>
      <c r="Y979">
        <v>227.40738011437685</v>
      </c>
      <c r="Z979">
        <f t="shared" si="139"/>
        <v>194.45761988562316</v>
      </c>
      <c r="AA979">
        <v>5.6682822736847807E-3</v>
      </c>
      <c r="AB979">
        <f t="shared" si="140"/>
        <v>0.34583889891122876</v>
      </c>
      <c r="AC979">
        <f t="shared" si="141"/>
        <v>316437.25278280064</v>
      </c>
      <c r="AD979">
        <f t="shared" si="142"/>
        <v>0.34666940619612391</v>
      </c>
      <c r="AE979">
        <f t="shared" si="143"/>
        <v>0.72891321835848855</v>
      </c>
      <c r="AF979">
        <f t="shared" si="144"/>
        <v>8.571297635647006E-5</v>
      </c>
      <c r="AG979">
        <f t="shared" si="145"/>
        <v>2.6174331880910135E-2</v>
      </c>
      <c r="AH979" t="str">
        <f t="shared" si="146"/>
        <v/>
      </c>
    </row>
    <row r="980" spans="16:34" x14ac:dyDescent="0.2">
      <c r="P980">
        <f t="shared" si="147"/>
        <v>977</v>
      </c>
      <c r="Q980">
        <f>Regression!C978</f>
        <v>73000</v>
      </c>
      <c r="R980">
        <f>Regression!D978</f>
        <v>6</v>
      </c>
      <c r="S980">
        <f>Regression!E978</f>
        <v>0</v>
      </c>
      <c r="T980">
        <f>Regression!F978</f>
        <v>1</v>
      </c>
      <c r="U980">
        <f>Regression!G978</f>
        <v>1</v>
      </c>
      <c r="V980">
        <f>Regression!H978</f>
        <v>0</v>
      </c>
      <c r="W980">
        <f>Regression!I978</f>
        <v>1</v>
      </c>
      <c r="X980">
        <f>Regression!B978</f>
        <v>1534.3979999999999</v>
      </c>
      <c r="Y980">
        <v>1363.5717536986681</v>
      </c>
      <c r="Z980">
        <f t="shared" si="139"/>
        <v>170.82624630133182</v>
      </c>
      <c r="AA980">
        <v>1.1751951030019886E-2</v>
      </c>
      <c r="AB980">
        <f t="shared" si="140"/>
        <v>0.30381098442292925</v>
      </c>
      <c r="AC980">
        <f t="shared" si="141"/>
        <v>316445.8306854305</v>
      </c>
      <c r="AD980">
        <f t="shared" si="142"/>
        <v>0.30547236415698198</v>
      </c>
      <c r="AE980">
        <f t="shared" si="143"/>
        <v>0.76007050096193929</v>
      </c>
      <c r="AF980">
        <f t="shared" si="144"/>
        <v>1.3883373219007088E-4</v>
      </c>
      <c r="AG980">
        <f t="shared" si="145"/>
        <v>3.3311480105203663E-2</v>
      </c>
      <c r="AH980" t="str">
        <f t="shared" si="146"/>
        <v/>
      </c>
    </row>
    <row r="981" spans="16:34" x14ac:dyDescent="0.2">
      <c r="P981">
        <f t="shared" si="147"/>
        <v>978</v>
      </c>
      <c r="Q981">
        <f>Regression!C979</f>
        <v>36900</v>
      </c>
      <c r="R981">
        <f>Regression!D979</f>
        <v>24</v>
      </c>
      <c r="S981">
        <f>Regression!E979</f>
        <v>1</v>
      </c>
      <c r="T981">
        <f>Regression!F979</f>
        <v>2</v>
      </c>
      <c r="U981">
        <f>Regression!G979</f>
        <v>0</v>
      </c>
      <c r="V981">
        <f>Regression!H979</f>
        <v>2</v>
      </c>
      <c r="W981">
        <f>Regression!I979</f>
        <v>0</v>
      </c>
      <c r="X981">
        <f>Regression!B979</f>
        <v>513.90800000000002</v>
      </c>
      <c r="Y981">
        <v>1084.2224084944487</v>
      </c>
      <c r="Z981">
        <f t="shared" si="139"/>
        <v>-570.31440849444868</v>
      </c>
      <c r="AA981">
        <v>7.0501383497678302E-3</v>
      </c>
      <c r="AB981">
        <f t="shared" si="140"/>
        <v>-1.0142925084804619</v>
      </c>
      <c r="AC981">
        <f t="shared" si="141"/>
        <v>316145.08467298589</v>
      </c>
      <c r="AD981">
        <f t="shared" si="142"/>
        <v>-1.0179055141579272</v>
      </c>
      <c r="AE981">
        <f t="shared" si="143"/>
        <v>0.30897104719941437</v>
      </c>
      <c r="AF981">
        <f t="shared" si="144"/>
        <v>9.195586815312132E-4</v>
      </c>
      <c r="AG981">
        <f t="shared" si="145"/>
        <v>-8.5771425294692699E-2</v>
      </c>
      <c r="AH981" t="str">
        <f t="shared" si="146"/>
        <v/>
      </c>
    </row>
    <row r="982" spans="16:34" x14ac:dyDescent="0.2">
      <c r="P982">
        <f t="shared" si="147"/>
        <v>979</v>
      </c>
      <c r="Q982">
        <f>Regression!C980</f>
        <v>62200</v>
      </c>
      <c r="R982">
        <f>Regression!D980</f>
        <v>12</v>
      </c>
      <c r="S982">
        <f>Regression!E980</f>
        <v>0</v>
      </c>
      <c r="T982">
        <f>Regression!F980</f>
        <v>3</v>
      </c>
      <c r="U982">
        <f>Regression!G980</f>
        <v>1</v>
      </c>
      <c r="V982">
        <f>Regression!H980</f>
        <v>0</v>
      </c>
      <c r="W982">
        <f>Regression!I980</f>
        <v>0</v>
      </c>
      <c r="X982">
        <f>Regression!B980</f>
        <v>1582.6120000000001</v>
      </c>
      <c r="Y982">
        <v>1447.6530347718444</v>
      </c>
      <c r="Z982">
        <f t="shared" si="139"/>
        <v>134.95896522815565</v>
      </c>
      <c r="AA982">
        <v>1.1060780217663444E-2</v>
      </c>
      <c r="AB982">
        <f t="shared" si="140"/>
        <v>0.24002175877786167</v>
      </c>
      <c r="AC982">
        <f t="shared" si="141"/>
        <v>316457.04258216987</v>
      </c>
      <c r="AD982">
        <f t="shared" si="142"/>
        <v>0.24124568649025857</v>
      </c>
      <c r="AE982">
        <f t="shared" si="143"/>
        <v>0.8094145576825601</v>
      </c>
      <c r="AF982">
        <f t="shared" si="144"/>
        <v>8.1443757469024081E-5</v>
      </c>
      <c r="AG982">
        <f t="shared" si="145"/>
        <v>2.5513358872116549E-2</v>
      </c>
      <c r="AH982" t="str">
        <f t="shared" si="146"/>
        <v/>
      </c>
    </row>
    <row r="983" spans="16:34" x14ac:dyDescent="0.2">
      <c r="P983">
        <f t="shared" si="147"/>
        <v>980</v>
      </c>
      <c r="Q983">
        <f>Regression!C981</f>
        <v>13200</v>
      </c>
      <c r="R983">
        <f>Regression!D981</f>
        <v>24</v>
      </c>
      <c r="S983">
        <f>Regression!E981</f>
        <v>0</v>
      </c>
      <c r="T983">
        <f>Regression!F981</f>
        <v>1</v>
      </c>
      <c r="U983">
        <f>Regression!G981</f>
        <v>0</v>
      </c>
      <c r="V983">
        <f>Regression!H981</f>
        <v>0</v>
      </c>
      <c r="W983">
        <f>Regression!I981</f>
        <v>0</v>
      </c>
      <c r="X983">
        <f>Regression!B981</f>
        <v>357.56400000000002</v>
      </c>
      <c r="Y983">
        <v>1031.6350884686799</v>
      </c>
      <c r="Z983">
        <f t="shared" si="139"/>
        <v>-674.07108846867982</v>
      </c>
      <c r="AA983">
        <v>9.905603392050627E-3</v>
      </c>
      <c r="AB983">
        <f t="shared" si="140"/>
        <v>-1.198821641245116</v>
      </c>
      <c r="AC983">
        <f t="shared" si="141"/>
        <v>316012.54202393652</v>
      </c>
      <c r="AD983">
        <f t="shared" si="142"/>
        <v>-1.2050782253465646</v>
      </c>
      <c r="AE983">
        <f t="shared" si="143"/>
        <v>0.22846050037174739</v>
      </c>
      <c r="AF983">
        <f t="shared" si="144"/>
        <v>1.8152936632487974E-3</v>
      </c>
      <c r="AG983">
        <f t="shared" si="145"/>
        <v>-0.12053617494402062</v>
      </c>
      <c r="AH983" t="str">
        <f t="shared" si="146"/>
        <v/>
      </c>
    </row>
    <row r="984" spans="16:34" x14ac:dyDescent="0.2">
      <c r="P984">
        <f t="shared" si="147"/>
        <v>981</v>
      </c>
      <c r="Q984">
        <f>Regression!C982</f>
        <v>13300</v>
      </c>
      <c r="R984">
        <f>Regression!D982</f>
        <v>6</v>
      </c>
      <c r="S984">
        <f>Regression!E982</f>
        <v>1</v>
      </c>
      <c r="T984">
        <f>Regression!F982</f>
        <v>1</v>
      </c>
      <c r="U984">
        <f>Regression!G982</f>
        <v>0</v>
      </c>
      <c r="V984">
        <f>Regression!H982</f>
        <v>1</v>
      </c>
      <c r="W984">
        <f>Regression!I982</f>
        <v>0</v>
      </c>
      <c r="X984">
        <f>Regression!B982</f>
        <v>184.119</v>
      </c>
      <c r="Y984">
        <v>-85.647709759008933</v>
      </c>
      <c r="Z984">
        <f t="shared" si="139"/>
        <v>269.7667097590089</v>
      </c>
      <c r="AA984">
        <v>5.7583401790059652E-3</v>
      </c>
      <c r="AB984">
        <f t="shared" si="140"/>
        <v>0.47977457463912065</v>
      </c>
      <c r="AC984">
        <f t="shared" si="141"/>
        <v>316401.76717659237</v>
      </c>
      <c r="AD984">
        <f t="shared" si="142"/>
        <v>0.48097546869226138</v>
      </c>
      <c r="AE984">
        <f t="shared" si="143"/>
        <v>0.63063999767313916</v>
      </c>
      <c r="AF984">
        <f t="shared" si="144"/>
        <v>1.676092086372971E-4</v>
      </c>
      <c r="AG984">
        <f t="shared" si="145"/>
        <v>3.6603752235647199E-2</v>
      </c>
      <c r="AH984" t="str">
        <f t="shared" si="146"/>
        <v/>
      </c>
    </row>
    <row r="985" spans="16:34" x14ac:dyDescent="0.2">
      <c r="P985">
        <f t="shared" si="147"/>
        <v>982</v>
      </c>
      <c r="Q985">
        <f>Regression!C983</f>
        <v>64300</v>
      </c>
      <c r="R985">
        <f>Regression!D983</f>
        <v>6</v>
      </c>
      <c r="S985">
        <f>Regression!E983</f>
        <v>0</v>
      </c>
      <c r="T985">
        <f>Regression!F983</f>
        <v>2</v>
      </c>
      <c r="U985">
        <f>Regression!G983</f>
        <v>1</v>
      </c>
      <c r="V985">
        <f>Regression!H983</f>
        <v>0</v>
      </c>
      <c r="W985">
        <f>Regression!I983</f>
        <v>0</v>
      </c>
      <c r="X985">
        <f>Regression!B983</f>
        <v>1324.7570000000001</v>
      </c>
      <c r="Y985">
        <v>1201.888776709395</v>
      </c>
      <c r="Z985">
        <f t="shared" si="139"/>
        <v>122.8682232906051</v>
      </c>
      <c r="AA985">
        <v>9.6786638312731377E-3</v>
      </c>
      <c r="AB985">
        <f t="shared" si="140"/>
        <v>0.21851862158446311</v>
      </c>
      <c r="AC985">
        <f t="shared" si="141"/>
        <v>316460.24489547347</v>
      </c>
      <c r="AD985">
        <f t="shared" si="142"/>
        <v>0.21947847323453415</v>
      </c>
      <c r="AE985">
        <f t="shared" si="143"/>
        <v>0.82632249879563102</v>
      </c>
      <c r="AF985">
        <f t="shared" si="144"/>
        <v>5.8904713993127524E-5</v>
      </c>
      <c r="AG985">
        <f t="shared" si="145"/>
        <v>2.1697593343279167E-2</v>
      </c>
      <c r="AH985" t="str">
        <f t="shared" si="146"/>
        <v/>
      </c>
    </row>
    <row r="986" spans="16:34" x14ac:dyDescent="0.2">
      <c r="P986">
        <f t="shared" si="147"/>
        <v>983</v>
      </c>
      <c r="Q986">
        <f>Regression!C984</f>
        <v>41000</v>
      </c>
      <c r="R986">
        <f>Regression!D984</f>
        <v>12</v>
      </c>
      <c r="S986">
        <f>Regression!E984</f>
        <v>2</v>
      </c>
      <c r="T986">
        <f>Regression!F984</f>
        <v>1</v>
      </c>
      <c r="U986">
        <f>Regression!G984</f>
        <v>0</v>
      </c>
      <c r="V986">
        <f>Regression!H984</f>
        <v>1</v>
      </c>
      <c r="W986">
        <f>Regression!I984</f>
        <v>0</v>
      </c>
      <c r="X986">
        <f>Regression!B984</f>
        <v>767.721</v>
      </c>
      <c r="Y986">
        <v>767.06803930585056</v>
      </c>
      <c r="Z986">
        <f t="shared" si="139"/>
        <v>0.65296069414944213</v>
      </c>
      <c r="AA986">
        <v>6.4162667223281985E-3</v>
      </c>
      <c r="AB986">
        <f t="shared" si="140"/>
        <v>1.1612772368075773E-3</v>
      </c>
      <c r="AC986">
        <f t="shared" si="141"/>
        <v>316475.62704897637</v>
      </c>
      <c r="AD986">
        <f t="shared" si="142"/>
        <v>1.1644334381341666E-3</v>
      </c>
      <c r="AE986">
        <f t="shared" si="143"/>
        <v>0.99907115086222353</v>
      </c>
      <c r="AF986">
        <f t="shared" si="144"/>
        <v>1.0956082730473192E-9</v>
      </c>
      <c r="AG986">
        <f t="shared" si="145"/>
        <v>9.3573664274568355E-5</v>
      </c>
      <c r="AH986" t="str">
        <f t="shared" si="146"/>
        <v/>
      </c>
    </row>
    <row r="987" spans="16:34" x14ac:dyDescent="0.2">
      <c r="P987">
        <f t="shared" si="147"/>
        <v>984</v>
      </c>
      <c r="Q987">
        <f>Regression!C985</f>
        <v>86500</v>
      </c>
      <c r="R987">
        <f>Regression!D985</f>
        <v>24</v>
      </c>
      <c r="S987">
        <f>Regression!E985</f>
        <v>3</v>
      </c>
      <c r="T987">
        <f>Regression!F985</f>
        <v>3</v>
      </c>
      <c r="U987">
        <f>Regression!G985</f>
        <v>1</v>
      </c>
      <c r="V987">
        <f>Regression!H985</f>
        <v>0</v>
      </c>
      <c r="W987">
        <f>Regression!I985</f>
        <v>1</v>
      </c>
      <c r="X987">
        <f>Regression!B985</f>
        <v>2690.0509999999999</v>
      </c>
      <c r="Y987">
        <v>2428.7342753284665</v>
      </c>
      <c r="Z987">
        <f t="shared" si="139"/>
        <v>261.31672467153339</v>
      </c>
      <c r="AA987">
        <v>6.2781307039509321E-3</v>
      </c>
      <c r="AB987">
        <f t="shared" si="140"/>
        <v>0.46474644902394702</v>
      </c>
      <c r="AC987">
        <f t="shared" si="141"/>
        <v>316406.28555439762</v>
      </c>
      <c r="AD987">
        <f t="shared" si="142"/>
        <v>0.46602823636558599</v>
      </c>
      <c r="AE987">
        <f t="shared" si="143"/>
        <v>0.6412975974779821</v>
      </c>
      <c r="AF987">
        <f t="shared" si="144"/>
        <v>1.7164961395860058E-4</v>
      </c>
      <c r="AG987">
        <f t="shared" si="145"/>
        <v>3.7042047456764531E-2</v>
      </c>
      <c r="AH987" t="str">
        <f t="shared" si="146"/>
        <v/>
      </c>
    </row>
    <row r="988" spans="16:34" x14ac:dyDescent="0.2">
      <c r="P988">
        <f t="shared" si="147"/>
        <v>985</v>
      </c>
      <c r="Q988">
        <f>Regression!C986</f>
        <v>70000</v>
      </c>
      <c r="R988">
        <f>Regression!D986</f>
        <v>6</v>
      </c>
      <c r="S988">
        <f>Regression!E986</f>
        <v>0</v>
      </c>
      <c r="T988">
        <f>Regression!F986</f>
        <v>2</v>
      </c>
      <c r="U988">
        <f>Regression!G986</f>
        <v>1</v>
      </c>
      <c r="V988">
        <f>Regression!H986</f>
        <v>1</v>
      </c>
      <c r="W988">
        <f>Regression!I986</f>
        <v>1</v>
      </c>
      <c r="X988">
        <f>Regression!B986</f>
        <v>1227.2349999999999</v>
      </c>
      <c r="Y988">
        <v>1087.4601494271369</v>
      </c>
      <c r="Z988">
        <f t="shared" si="139"/>
        <v>139.77485057286299</v>
      </c>
      <c r="AA988">
        <v>7.3195423791666027E-3</v>
      </c>
      <c r="AB988">
        <f t="shared" si="140"/>
        <v>0.24858671234397001</v>
      </c>
      <c r="AC988">
        <f t="shared" si="141"/>
        <v>316455.76767850935</v>
      </c>
      <c r="AD988">
        <f t="shared" si="142"/>
        <v>0.24938354421129602</v>
      </c>
      <c r="AE988">
        <f t="shared" si="143"/>
        <v>0.8031157399570279</v>
      </c>
      <c r="AF988">
        <f t="shared" si="144"/>
        <v>5.7376072877393967E-5</v>
      </c>
      <c r="AG988">
        <f t="shared" si="145"/>
        <v>2.1414356158923155E-2</v>
      </c>
      <c r="AH988" t="str">
        <f t="shared" si="146"/>
        <v/>
      </c>
    </row>
    <row r="989" spans="16:34" x14ac:dyDescent="0.2">
      <c r="P989">
        <f t="shared" si="147"/>
        <v>986</v>
      </c>
      <c r="Q989">
        <f>Regression!C987</f>
        <v>123600</v>
      </c>
      <c r="R989">
        <f>Regression!D987</f>
        <v>12</v>
      </c>
      <c r="S989">
        <f>Regression!E987</f>
        <v>0</v>
      </c>
      <c r="T989">
        <f>Regression!F987</f>
        <v>2</v>
      </c>
      <c r="U989">
        <f>Regression!G987</f>
        <v>0</v>
      </c>
      <c r="V989">
        <f>Regression!H987</f>
        <v>1</v>
      </c>
      <c r="W989">
        <f>Regression!I987</f>
        <v>1</v>
      </c>
      <c r="X989">
        <f>Regression!B987</f>
        <v>1891.7819999999999</v>
      </c>
      <c r="Y989">
        <v>2573.0328831192865</v>
      </c>
      <c r="Z989">
        <f t="shared" si="139"/>
        <v>-681.25088311928653</v>
      </c>
      <c r="AA989">
        <v>1.6384861116484753E-2</v>
      </c>
      <c r="AB989">
        <f t="shared" si="140"/>
        <v>-1.2115907591528383</v>
      </c>
      <c r="AC989">
        <f t="shared" si="141"/>
        <v>315999.50871778798</v>
      </c>
      <c r="AD989">
        <f t="shared" si="142"/>
        <v>-1.2219439131237881</v>
      </c>
      <c r="AE989">
        <f t="shared" si="143"/>
        <v>0.22201911760580045</v>
      </c>
      <c r="AF989">
        <f t="shared" si="144"/>
        <v>3.1075224393841252E-3</v>
      </c>
      <c r="AG989">
        <f t="shared" si="145"/>
        <v>-0.15771029803066075</v>
      </c>
      <c r="AH989" t="str">
        <f t="shared" si="146"/>
        <v/>
      </c>
    </row>
    <row r="990" spans="16:34" x14ac:dyDescent="0.2">
      <c r="P990">
        <f t="shared" si="147"/>
        <v>987</v>
      </c>
      <c r="Q990">
        <f>Regression!C988</f>
        <v>25900</v>
      </c>
      <c r="R990">
        <f>Regression!D988</f>
        <v>18</v>
      </c>
      <c r="S990">
        <f>Regression!E988</f>
        <v>1</v>
      </c>
      <c r="T990">
        <f>Regression!F988</f>
        <v>3</v>
      </c>
      <c r="U990">
        <f>Regression!G988</f>
        <v>0</v>
      </c>
      <c r="V990">
        <f>Regression!H988</f>
        <v>0</v>
      </c>
      <c r="W990">
        <f>Regression!I988</f>
        <v>1</v>
      </c>
      <c r="X990">
        <f>Regression!B988</f>
        <v>582.38</v>
      </c>
      <c r="Y990">
        <v>949.98959994599636</v>
      </c>
      <c r="Z990">
        <f t="shared" si="139"/>
        <v>-367.60959994599637</v>
      </c>
      <c r="AA990">
        <v>1.2302228078171492E-2</v>
      </c>
      <c r="AB990">
        <f t="shared" si="140"/>
        <v>-0.65378615324664913</v>
      </c>
      <c r="AC990">
        <f t="shared" si="141"/>
        <v>316337.56490990776</v>
      </c>
      <c r="AD990">
        <f t="shared" si="142"/>
        <v>-0.65765696452210332</v>
      </c>
      <c r="AE990">
        <f t="shared" si="143"/>
        <v>0.5109111512871003</v>
      </c>
      <c r="AF990">
        <f t="shared" si="144"/>
        <v>6.7377838690691318E-4</v>
      </c>
      <c r="AG990">
        <f t="shared" si="145"/>
        <v>-7.33971630331266E-2</v>
      </c>
      <c r="AH990" t="str">
        <f t="shared" si="146"/>
        <v/>
      </c>
    </row>
    <row r="991" spans="16:34" x14ac:dyDescent="0.2">
      <c r="P991">
        <f t="shared" si="147"/>
        <v>988</v>
      </c>
      <c r="Q991">
        <f>Regression!C989</f>
        <v>81200</v>
      </c>
      <c r="R991">
        <f>Regression!D989</f>
        <v>12</v>
      </c>
      <c r="S991">
        <f>Regression!E989</f>
        <v>3</v>
      </c>
      <c r="T991">
        <f>Regression!F989</f>
        <v>2</v>
      </c>
      <c r="U991">
        <f>Regression!G989</f>
        <v>1</v>
      </c>
      <c r="V991">
        <f>Regression!H989</f>
        <v>0</v>
      </c>
      <c r="W991">
        <f>Regression!I989</f>
        <v>1</v>
      </c>
      <c r="X991">
        <f>Regression!B989</f>
        <v>2692.5430000000001</v>
      </c>
      <c r="Y991">
        <v>1732.3768921168571</v>
      </c>
      <c r="Z991">
        <f t="shared" si="139"/>
        <v>960.16610788314301</v>
      </c>
      <c r="AA991">
        <v>5.3238985302821815E-3</v>
      </c>
      <c r="AB991">
        <f t="shared" si="140"/>
        <v>1.7076357805752236</v>
      </c>
      <c r="AC991">
        <f t="shared" si="141"/>
        <v>315540.35661585693</v>
      </c>
      <c r="AD991">
        <f t="shared" si="142"/>
        <v>1.7138707793148737</v>
      </c>
      <c r="AE991">
        <f t="shared" si="143"/>
        <v>8.6864854882708536E-2</v>
      </c>
      <c r="AF991">
        <f t="shared" si="144"/>
        <v>1.9614033275912887E-3</v>
      </c>
      <c r="AG991">
        <f t="shared" si="145"/>
        <v>0.12538688616946417</v>
      </c>
      <c r="AH991" t="str">
        <f t="shared" si="146"/>
        <v/>
      </c>
    </row>
    <row r="992" spans="16:34" x14ac:dyDescent="0.2">
      <c r="P992">
        <f t="shared" si="147"/>
        <v>989</v>
      </c>
      <c r="Q992">
        <f>Regression!C990</f>
        <v>41400</v>
      </c>
      <c r="R992">
        <f>Regression!D990</f>
        <v>18</v>
      </c>
      <c r="S992">
        <f>Regression!E990</f>
        <v>2</v>
      </c>
      <c r="T992">
        <f>Regression!F990</f>
        <v>1</v>
      </c>
      <c r="U992">
        <f>Regression!G990</f>
        <v>1</v>
      </c>
      <c r="V992">
        <f>Regression!H990</f>
        <v>0</v>
      </c>
      <c r="W992">
        <f>Regression!I990</f>
        <v>0</v>
      </c>
      <c r="X992">
        <f>Regression!B990</f>
        <v>642.81399999999996</v>
      </c>
      <c r="Y992">
        <v>1232.3841252427928</v>
      </c>
      <c r="Z992">
        <f t="shared" si="139"/>
        <v>-589.57012524279287</v>
      </c>
      <c r="AA992">
        <v>6.8020064892343034E-3</v>
      </c>
      <c r="AB992">
        <f t="shared" si="140"/>
        <v>-1.0485384067996473</v>
      </c>
      <c r="AC992">
        <f t="shared" si="141"/>
        <v>316122.4756613124</v>
      </c>
      <c r="AD992">
        <f t="shared" si="142"/>
        <v>-1.0521795698293697</v>
      </c>
      <c r="AE992">
        <f t="shared" si="143"/>
        <v>0.29297339918753057</v>
      </c>
      <c r="AF992">
        <f t="shared" si="144"/>
        <v>9.4764150448053139E-4</v>
      </c>
      <c r="AG992">
        <f t="shared" si="145"/>
        <v>-8.707439568698444E-2</v>
      </c>
      <c r="AH992" t="str">
        <f t="shared" si="146"/>
        <v/>
      </c>
    </row>
    <row r="993" spans="16:34" x14ac:dyDescent="0.2">
      <c r="P993">
        <f t="shared" si="147"/>
        <v>990</v>
      </c>
      <c r="Q993">
        <f>Regression!C991</f>
        <v>12400</v>
      </c>
      <c r="R993">
        <f>Regression!D991</f>
        <v>18</v>
      </c>
      <c r="S993">
        <f>Regression!E991</f>
        <v>1</v>
      </c>
      <c r="T993">
        <f>Regression!F991</f>
        <v>1</v>
      </c>
      <c r="U993">
        <f>Regression!G991</f>
        <v>0</v>
      </c>
      <c r="V993">
        <f>Regression!H991</f>
        <v>3</v>
      </c>
      <c r="W993">
        <f>Regression!I991</f>
        <v>0</v>
      </c>
      <c r="X993">
        <f>Regression!B991</f>
        <v>204.91</v>
      </c>
      <c r="Y993">
        <v>58.516847732277199</v>
      </c>
      <c r="Z993">
        <f t="shared" si="139"/>
        <v>146.3931522677228</v>
      </c>
      <c r="AA993">
        <v>9.1300819371992435E-3</v>
      </c>
      <c r="AB993">
        <f t="shared" si="140"/>
        <v>0.2603572265164612</v>
      </c>
      <c r="AC993">
        <f t="shared" si="141"/>
        <v>316453.80263403576</v>
      </c>
      <c r="AD993">
        <f t="shared" si="142"/>
        <v>0.26143111865969676</v>
      </c>
      <c r="AE993">
        <f t="shared" si="143"/>
        <v>0.7938143293714176</v>
      </c>
      <c r="AF993">
        <f t="shared" si="144"/>
        <v>7.8793551035307799E-5</v>
      </c>
      <c r="AG993">
        <f t="shared" si="145"/>
        <v>2.5094947814080438E-2</v>
      </c>
      <c r="AH993" t="str">
        <f t="shared" si="146"/>
        <v/>
      </c>
    </row>
    <row r="994" spans="16:34" x14ac:dyDescent="0.2">
      <c r="P994">
        <f t="shared" si="147"/>
        <v>991</v>
      </c>
      <c r="Q994">
        <f>Regression!C992</f>
        <v>14100</v>
      </c>
      <c r="R994">
        <f>Regression!D992</f>
        <v>6</v>
      </c>
      <c r="S994">
        <f>Regression!E992</f>
        <v>0</v>
      </c>
      <c r="T994">
        <f>Regression!F992</f>
        <v>1</v>
      </c>
      <c r="U994">
        <f>Regression!G992</f>
        <v>0</v>
      </c>
      <c r="V994">
        <f>Regression!H992</f>
        <v>3</v>
      </c>
      <c r="W994">
        <f>Regression!I992</f>
        <v>0</v>
      </c>
      <c r="X994">
        <f>Regression!B992</f>
        <v>153.37799999999999</v>
      </c>
      <c r="Y994">
        <v>-456.91785092438937</v>
      </c>
      <c r="Z994">
        <f t="shared" si="139"/>
        <v>610.29585092438936</v>
      </c>
      <c r="AA994">
        <v>7.9522669241838227E-3</v>
      </c>
      <c r="AB994">
        <f t="shared" si="140"/>
        <v>1.0853986859343783</v>
      </c>
      <c r="AC994">
        <f t="shared" si="141"/>
        <v>316096.77109666291</v>
      </c>
      <c r="AD994">
        <f t="shared" si="142"/>
        <v>1.089843411620371</v>
      </c>
      <c r="AE994">
        <f t="shared" si="143"/>
        <v>0.27604679352862171</v>
      </c>
      <c r="AF994">
        <f t="shared" si="144"/>
        <v>1.1899108015700293E-3</v>
      </c>
      <c r="AG994">
        <f t="shared" si="145"/>
        <v>9.7576063432473992E-2</v>
      </c>
      <c r="AH994" t="str">
        <f t="shared" si="146"/>
        <v/>
      </c>
    </row>
    <row r="995" spans="16:34" x14ac:dyDescent="0.2">
      <c r="P995">
        <f t="shared" si="147"/>
        <v>992</v>
      </c>
      <c r="Q995">
        <f>Regression!C993</f>
        <v>65900</v>
      </c>
      <c r="R995">
        <f>Regression!D993</f>
        <v>12</v>
      </c>
      <c r="S995">
        <f>Regression!E993</f>
        <v>2</v>
      </c>
      <c r="T995">
        <f>Regression!F993</f>
        <v>2</v>
      </c>
      <c r="U995">
        <f>Regression!G993</f>
        <v>1</v>
      </c>
      <c r="V995">
        <f>Regression!H993</f>
        <v>1</v>
      </c>
      <c r="W995">
        <f>Regression!I993</f>
        <v>1</v>
      </c>
      <c r="X995">
        <f>Regression!B993</f>
        <v>1081.05</v>
      </c>
      <c r="Y995">
        <v>1226.8570945126405</v>
      </c>
      <c r="Z995">
        <f t="shared" si="139"/>
        <v>-145.80709451264056</v>
      </c>
      <c r="AA995">
        <v>3.9530095192698159E-3</v>
      </c>
      <c r="AB995">
        <f t="shared" si="140"/>
        <v>-0.25931493478813888</v>
      </c>
      <c r="AC995">
        <f t="shared" si="141"/>
        <v>316454.08955850283</v>
      </c>
      <c r="AD995">
        <f t="shared" si="142"/>
        <v>-0.25970683874175576</v>
      </c>
      <c r="AE995">
        <f t="shared" si="143"/>
        <v>0.7951438053783535</v>
      </c>
      <c r="AF995">
        <f t="shared" si="144"/>
        <v>3.3491398118637376E-5</v>
      </c>
      <c r="AG995">
        <f t="shared" si="145"/>
        <v>-1.6360907984948752E-2</v>
      </c>
      <c r="AH995" t="str">
        <f t="shared" si="146"/>
        <v/>
      </c>
    </row>
    <row r="996" spans="16:34" x14ac:dyDescent="0.2">
      <c r="P996">
        <f t="shared" si="147"/>
        <v>993</v>
      </c>
      <c r="Q996">
        <f>Regression!C994</f>
        <v>59700</v>
      </c>
      <c r="R996">
        <f>Regression!D994</f>
        <v>18</v>
      </c>
      <c r="S996">
        <f>Regression!E994</f>
        <v>3</v>
      </c>
      <c r="T996">
        <f>Regression!F994</f>
        <v>3</v>
      </c>
      <c r="U996">
        <f>Regression!G994</f>
        <v>1</v>
      </c>
      <c r="V996">
        <f>Regression!H994</f>
        <v>0</v>
      </c>
      <c r="W996">
        <f>Regression!I994</f>
        <v>1</v>
      </c>
      <c r="X996">
        <f>Regression!B994</f>
        <v>1856.829</v>
      </c>
      <c r="Y996">
        <v>1562.7944380648335</v>
      </c>
      <c r="Z996">
        <f t="shared" si="139"/>
        <v>294.03456193516649</v>
      </c>
      <c r="AA996">
        <v>8.0565793277357078E-3</v>
      </c>
      <c r="AB996">
        <f t="shared" si="140"/>
        <v>0.52293445328249444</v>
      </c>
      <c r="AC996">
        <f t="shared" si="141"/>
        <v>316387.6774081515</v>
      </c>
      <c r="AD996">
        <f t="shared" si="142"/>
        <v>0.52486202448498664</v>
      </c>
      <c r="AE996">
        <f t="shared" si="143"/>
        <v>0.59979638339746399</v>
      </c>
      <c r="AF996">
        <f t="shared" si="144"/>
        <v>2.7988615141038794E-4</v>
      </c>
      <c r="AG996">
        <f t="shared" si="145"/>
        <v>4.7301732144953042E-2</v>
      </c>
      <c r="AH996" t="str">
        <f t="shared" si="146"/>
        <v/>
      </c>
    </row>
    <row r="997" spans="16:34" x14ac:dyDescent="0.2">
      <c r="P997">
        <f t="shared" si="147"/>
        <v>994</v>
      </c>
      <c r="Q997">
        <f>Regression!C995</f>
        <v>17800</v>
      </c>
      <c r="R997">
        <f>Regression!D995</f>
        <v>18</v>
      </c>
      <c r="S997">
        <f>Regression!E995</f>
        <v>1</v>
      </c>
      <c r="T997">
        <f>Regression!F995</f>
        <v>1</v>
      </c>
      <c r="U997">
        <f>Regression!G995</f>
        <v>1</v>
      </c>
      <c r="V997">
        <f>Regression!H995</f>
        <v>0</v>
      </c>
      <c r="W997">
        <f>Regression!I995</f>
        <v>0</v>
      </c>
      <c r="X997">
        <f>Regression!B995</f>
        <v>292.197</v>
      </c>
      <c r="Y997">
        <v>759.60974101896045</v>
      </c>
      <c r="Z997">
        <f t="shared" si="139"/>
        <v>-467.41274101896045</v>
      </c>
      <c r="AA997">
        <v>6.4412871325755724E-3</v>
      </c>
      <c r="AB997">
        <f t="shared" si="140"/>
        <v>-0.83128399795367358</v>
      </c>
      <c r="AC997">
        <f t="shared" si="141"/>
        <v>316253.73943771608</v>
      </c>
      <c r="AD997">
        <f t="shared" si="142"/>
        <v>-0.83384618033612823</v>
      </c>
      <c r="AE997">
        <f t="shared" si="143"/>
        <v>0.40456840340389177</v>
      </c>
      <c r="AF997">
        <f t="shared" si="144"/>
        <v>5.6363044091346044E-4</v>
      </c>
      <c r="AG997">
        <f t="shared" si="145"/>
        <v>-6.7139098440272174E-2</v>
      </c>
      <c r="AH997" t="str">
        <f t="shared" si="146"/>
        <v/>
      </c>
    </row>
    <row r="998" spans="16:34" x14ac:dyDescent="0.2">
      <c r="P998">
        <f t="shared" si="147"/>
        <v>995</v>
      </c>
      <c r="Q998">
        <f>Regression!C996</f>
        <v>41900</v>
      </c>
      <c r="R998">
        <f>Regression!D996</f>
        <v>6</v>
      </c>
      <c r="S998">
        <f>Regression!E996</f>
        <v>2</v>
      </c>
      <c r="T998">
        <f>Regression!F996</f>
        <v>3</v>
      </c>
      <c r="U998">
        <f>Regression!G996</f>
        <v>1</v>
      </c>
      <c r="V998">
        <f>Regression!H996</f>
        <v>0</v>
      </c>
      <c r="W998">
        <f>Regression!I996</f>
        <v>0</v>
      </c>
      <c r="X998">
        <f>Regression!B996</f>
        <v>653.92399999999998</v>
      </c>
      <c r="Y998">
        <v>655.89025548891186</v>
      </c>
      <c r="Z998">
        <f t="shared" si="139"/>
        <v>-1.9662554889118837</v>
      </c>
      <c r="AA998">
        <v>9.7184894087245129E-3</v>
      </c>
      <c r="AB998">
        <f t="shared" si="140"/>
        <v>-3.4969451629790343E-3</v>
      </c>
      <c r="AC998">
        <f t="shared" si="141"/>
        <v>316475.6235424258</v>
      </c>
      <c r="AD998">
        <f t="shared" si="142"/>
        <v>-3.5122909174766814E-3</v>
      </c>
      <c r="AE998">
        <f t="shared" si="143"/>
        <v>0.99719830923164299</v>
      </c>
      <c r="AF998">
        <f t="shared" si="144"/>
        <v>1.5148480834359824E-8</v>
      </c>
      <c r="AG998">
        <f t="shared" si="145"/>
        <v>-3.4794494250371276E-4</v>
      </c>
      <c r="AH998" t="str">
        <f t="shared" si="146"/>
        <v/>
      </c>
    </row>
    <row r="999" spans="16:34" x14ac:dyDescent="0.2">
      <c r="P999">
        <f t="shared" si="147"/>
        <v>996</v>
      </c>
      <c r="Q999">
        <f>Regression!C997</f>
        <v>53800</v>
      </c>
      <c r="R999">
        <f>Regression!D997</f>
        <v>12</v>
      </c>
      <c r="S999">
        <f>Regression!E997</f>
        <v>2</v>
      </c>
      <c r="T999">
        <f>Regression!F997</f>
        <v>2</v>
      </c>
      <c r="U999">
        <f>Regression!G997</f>
        <v>0</v>
      </c>
      <c r="V999">
        <f>Regression!H997</f>
        <v>0</v>
      </c>
      <c r="W999">
        <f>Regression!I997</f>
        <v>0</v>
      </c>
      <c r="X999">
        <f>Regression!B997</f>
        <v>842.72</v>
      </c>
      <c r="Y999">
        <v>1250.1190902749329</v>
      </c>
      <c r="Z999">
        <f t="shared" si="139"/>
        <v>-407.39909027493286</v>
      </c>
      <c r="AA999">
        <v>5.6511436041527651E-3</v>
      </c>
      <c r="AB999">
        <f t="shared" si="140"/>
        <v>-0.72455094781572926</v>
      </c>
      <c r="AC999">
        <f t="shared" si="141"/>
        <v>316307.19429091894</v>
      </c>
      <c r="AD999">
        <f t="shared" si="142"/>
        <v>-0.72643394637709569</v>
      </c>
      <c r="AE999">
        <f t="shared" si="143"/>
        <v>0.46774415483733445</v>
      </c>
      <c r="AF999">
        <f t="shared" si="144"/>
        <v>3.7506510212092869E-4</v>
      </c>
      <c r="AG999">
        <f t="shared" si="145"/>
        <v>-5.4763968641612246E-2</v>
      </c>
      <c r="AH999" t="str">
        <f t="shared" si="146"/>
        <v/>
      </c>
    </row>
    <row r="1000" spans="16:34" x14ac:dyDescent="0.2">
      <c r="P1000">
        <f t="shared" si="147"/>
        <v>997</v>
      </c>
      <c r="Q1000">
        <f>Regression!C998</f>
        <v>21200</v>
      </c>
      <c r="R1000">
        <f>Regression!D998</f>
        <v>6</v>
      </c>
      <c r="S1000">
        <f>Regression!E998</f>
        <v>1</v>
      </c>
      <c r="T1000">
        <f>Regression!F998</f>
        <v>3</v>
      </c>
      <c r="U1000">
        <f>Regression!G998</f>
        <v>0</v>
      </c>
      <c r="V1000">
        <f>Regression!H998</f>
        <v>0</v>
      </c>
      <c r="W1000">
        <f>Regression!I998</f>
        <v>0</v>
      </c>
      <c r="X1000">
        <f>Regression!B998</f>
        <v>242.303</v>
      </c>
      <c r="Y1000">
        <v>291.05874606803235</v>
      </c>
      <c r="Z1000">
        <f t="shared" si="139"/>
        <v>-48.755746068032352</v>
      </c>
      <c r="AA1000">
        <v>8.9861447872378042E-3</v>
      </c>
      <c r="AB1000">
        <f t="shared" si="140"/>
        <v>-8.6711096976716667E-2</v>
      </c>
      <c r="AC1000">
        <f t="shared" si="141"/>
        <v>316473.20702018903</v>
      </c>
      <c r="AD1000">
        <f t="shared" si="142"/>
        <v>-8.7059760738801159E-2</v>
      </c>
      <c r="AE1000">
        <f t="shared" si="143"/>
        <v>0.93064157986843199</v>
      </c>
      <c r="AF1000">
        <f t="shared" si="144"/>
        <v>8.5995026192909006E-6</v>
      </c>
      <c r="AG1000">
        <f t="shared" si="145"/>
        <v>-8.2901867146976463E-3</v>
      </c>
      <c r="AH1000" t="str">
        <f t="shared" si="146"/>
        <v/>
      </c>
    </row>
    <row r="1001" spans="16:34" x14ac:dyDescent="0.2">
      <c r="P1001">
        <f t="shared" si="147"/>
        <v>998</v>
      </c>
      <c r="Q1001">
        <f>Regression!C999</f>
        <v>102600</v>
      </c>
      <c r="R1001">
        <f>Regression!D999</f>
        <v>18</v>
      </c>
      <c r="S1001">
        <f>Regression!E999</f>
        <v>3</v>
      </c>
      <c r="T1001">
        <f>Regression!F999</f>
        <v>2</v>
      </c>
      <c r="U1001">
        <f>Regression!G999</f>
        <v>1</v>
      </c>
      <c r="V1001">
        <f>Regression!H999</f>
        <v>0</v>
      </c>
      <c r="W1001">
        <f>Regression!I999</f>
        <v>1</v>
      </c>
      <c r="X1001">
        <f>Regression!B999</f>
        <v>2545.732</v>
      </c>
      <c r="Y1001">
        <v>2482.7047579671835</v>
      </c>
      <c r="Z1001">
        <f t="shared" si="139"/>
        <v>63.027242032816503</v>
      </c>
      <c r="AA1001">
        <v>5.5612189323322432E-3</v>
      </c>
      <c r="AB1001">
        <f t="shared" si="140"/>
        <v>0.11209266059546331</v>
      </c>
      <c r="AC1001">
        <f t="shared" si="141"/>
        <v>316471.59655529185</v>
      </c>
      <c r="AD1001">
        <f t="shared" si="142"/>
        <v>0.11234969771483724</v>
      </c>
      <c r="AE1001">
        <f t="shared" si="143"/>
        <v>0.91056886771911016</v>
      </c>
      <c r="AF1001">
        <f t="shared" si="144"/>
        <v>8.8323903708644479E-6</v>
      </c>
      <c r="AG1001">
        <f t="shared" si="145"/>
        <v>8.4017136999873926E-3</v>
      </c>
      <c r="AH1001" t="str">
        <f t="shared" si="146"/>
        <v/>
      </c>
    </row>
    <row r="1002" spans="16:34" x14ac:dyDescent="0.2">
      <c r="P1002">
        <f t="shared" si="147"/>
        <v>999</v>
      </c>
      <c r="Q1002">
        <f>Regression!C1000</f>
        <v>93700</v>
      </c>
      <c r="R1002">
        <f>Regression!D1000</f>
        <v>24</v>
      </c>
      <c r="S1002">
        <f>Regression!E1000</f>
        <v>3</v>
      </c>
      <c r="T1002">
        <f>Regression!F1000</f>
        <v>2</v>
      </c>
      <c r="U1002">
        <f>Regression!G1000</f>
        <v>0</v>
      </c>
      <c r="V1002">
        <f>Regression!H1000</f>
        <v>1</v>
      </c>
      <c r="W1002">
        <f>Regression!I1000</f>
        <v>1</v>
      </c>
      <c r="X1002">
        <f>Regression!B1000</f>
        <v>1521.0830000000001</v>
      </c>
      <c r="Y1002">
        <v>2419.7306753044768</v>
      </c>
      <c r="Z1002">
        <f t="shared" si="139"/>
        <v>-898.64767530447671</v>
      </c>
      <c r="AA1002">
        <v>7.0533206334905318E-3</v>
      </c>
      <c r="AB1002">
        <f t="shared" si="140"/>
        <v>-1.5982265067279735</v>
      </c>
      <c r="AC1002">
        <f t="shared" si="141"/>
        <v>315654.93712961662</v>
      </c>
      <c r="AD1002">
        <f t="shared" si="142"/>
        <v>-1.6051669090466021</v>
      </c>
      <c r="AE1002">
        <f t="shared" si="143"/>
        <v>0.10877535428998537</v>
      </c>
      <c r="AF1002">
        <f t="shared" si="144"/>
        <v>2.2841701014001009E-3</v>
      </c>
      <c r="AG1002">
        <f t="shared" si="145"/>
        <v>-0.13528637110519554</v>
      </c>
      <c r="AH1002" t="str">
        <f t="shared" si="146"/>
        <v/>
      </c>
    </row>
    <row r="1003" spans="16:34" x14ac:dyDescent="0.2">
      <c r="P1003" s="20">
        <f t="shared" si="147"/>
        <v>1000</v>
      </c>
      <c r="Q1003" s="20">
        <f>Regression!C1001</f>
        <v>102500</v>
      </c>
      <c r="R1003" s="20">
        <f>Regression!D1001</f>
        <v>24</v>
      </c>
      <c r="S1003" s="20">
        <f>Regression!E1001</f>
        <v>3</v>
      </c>
      <c r="T1003" s="20">
        <f>Regression!F1001</f>
        <v>2</v>
      </c>
      <c r="U1003" s="20">
        <f>Regression!G1001</f>
        <v>1</v>
      </c>
      <c r="V1003" s="20">
        <f>Regression!H1001</f>
        <v>1</v>
      </c>
      <c r="W1003" s="20">
        <f>Regression!I1001</f>
        <v>1</v>
      </c>
      <c r="X1003" s="20">
        <f>Regression!B1001</f>
        <v>2464.3389999999999</v>
      </c>
      <c r="Y1003" s="20">
        <v>2562.2804052303559</v>
      </c>
      <c r="Z1003" s="20">
        <f t="shared" si="139"/>
        <v>-97.94140523035594</v>
      </c>
      <c r="AA1003" s="20">
        <v>5.7403853791364668E-3</v>
      </c>
      <c r="AB1003" s="20">
        <f t="shared" si="140"/>
        <v>-0.17418678559681894</v>
      </c>
      <c r="AC1003" s="20">
        <f t="shared" si="141"/>
        <v>316465.89196076203</v>
      </c>
      <c r="AD1003" s="20">
        <f t="shared" si="142"/>
        <v>-0.17460351259527601</v>
      </c>
      <c r="AE1003" s="20">
        <f t="shared" si="143"/>
        <v>0.86142681602115556</v>
      </c>
      <c r="AF1003" s="20">
        <f t="shared" si="144"/>
        <v>2.2023273572507898E-5</v>
      </c>
      <c r="AG1003" s="20">
        <f t="shared" si="145"/>
        <v>-1.3267026650013197E-2</v>
      </c>
      <c r="AH1003" t="str">
        <f t="shared" si="146"/>
        <v/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F06DA-82C7-45D5-BD4D-E096530E0196}">
  <dimension ref="A1:J1001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1" max="1" width="9.1640625" style="2"/>
    <col min="2" max="2" width="17" customWidth="1"/>
    <col min="3" max="3" width="11.5" customWidth="1"/>
    <col min="5" max="5" width="9.1640625" style="2"/>
    <col min="6" max="6" width="5.6640625" customWidth="1"/>
    <col min="7" max="9" width="9.1640625" style="2"/>
    <col min="10" max="10" width="9.1640625" style="8"/>
  </cols>
  <sheetData>
    <row r="1" spans="1:10" x14ac:dyDescent="0.2">
      <c r="A1" s="10" t="s">
        <v>56</v>
      </c>
      <c r="B1" s="9" t="s">
        <v>61</v>
      </c>
      <c r="C1" s="5" t="s">
        <v>62</v>
      </c>
      <c r="D1" s="5" t="s">
        <v>7</v>
      </c>
      <c r="E1" s="6" t="s">
        <v>6</v>
      </c>
      <c r="F1" s="5" t="s">
        <v>0</v>
      </c>
      <c r="G1" s="6" t="s">
        <v>1</v>
      </c>
      <c r="H1" s="6" t="s">
        <v>5</v>
      </c>
      <c r="I1" s="6" t="s">
        <v>2</v>
      </c>
      <c r="J1" s="7" t="s">
        <v>60</v>
      </c>
    </row>
    <row r="2" spans="1:10" x14ac:dyDescent="0.2">
      <c r="A2" s="2">
        <v>1</v>
      </c>
      <c r="B2" s="16">
        <v>217.691</v>
      </c>
      <c r="C2" s="16">
        <v>16400</v>
      </c>
      <c r="D2" s="1">
        <v>12</v>
      </c>
      <c r="E2" s="3">
        <v>1</v>
      </c>
      <c r="F2" s="1">
        <v>1</v>
      </c>
      <c r="G2" s="3">
        <v>0</v>
      </c>
      <c r="H2" s="3">
        <v>1</v>
      </c>
      <c r="I2" s="3">
        <v>0</v>
      </c>
      <c r="J2" s="17">
        <f>LN(B2)</f>
        <v>5.383076626090566</v>
      </c>
    </row>
    <row r="3" spans="1:10" x14ac:dyDescent="0.2">
      <c r="A3" s="2">
        <v>2</v>
      </c>
      <c r="B3" s="16">
        <v>2632.462</v>
      </c>
      <c r="C3" s="16">
        <v>108100</v>
      </c>
      <c r="D3" s="1">
        <v>18</v>
      </c>
      <c r="E3" s="3">
        <v>3</v>
      </c>
      <c r="F3" s="1">
        <v>2</v>
      </c>
      <c r="G3" s="3">
        <v>0</v>
      </c>
      <c r="H3" s="3">
        <v>3</v>
      </c>
      <c r="I3" s="3">
        <v>1</v>
      </c>
      <c r="J3" s="17">
        <f t="shared" ref="J3:J66" si="0">LN(B3)</f>
        <v>7.8756748089561777</v>
      </c>
    </row>
    <row r="4" spans="1:10" x14ac:dyDescent="0.2">
      <c r="A4" s="2">
        <v>3</v>
      </c>
      <c r="B4" s="16">
        <v>3047.5630000000001</v>
      </c>
      <c r="C4" s="16">
        <v>97300</v>
      </c>
      <c r="D4" s="1">
        <v>12</v>
      </c>
      <c r="E4" s="3">
        <v>0</v>
      </c>
      <c r="F4" s="1">
        <v>2</v>
      </c>
      <c r="G4" s="3">
        <v>1</v>
      </c>
      <c r="H4" s="3">
        <v>1</v>
      </c>
      <c r="I4" s="3">
        <v>1</v>
      </c>
      <c r="J4" s="17">
        <f t="shared" si="0"/>
        <v>8.0220975338242759</v>
      </c>
    </row>
    <row r="5" spans="1:10" x14ac:dyDescent="0.2">
      <c r="A5" s="2">
        <v>4</v>
      </c>
      <c r="B5" s="16">
        <v>434.60599999999999</v>
      </c>
      <c r="C5" s="16">
        <v>26800</v>
      </c>
      <c r="D5" s="1">
        <v>12</v>
      </c>
      <c r="E5" s="3">
        <v>1</v>
      </c>
      <c r="F5" s="1">
        <v>3</v>
      </c>
      <c r="G5" s="3">
        <v>1</v>
      </c>
      <c r="H5" s="3">
        <v>0</v>
      </c>
      <c r="I5" s="3">
        <v>1</v>
      </c>
      <c r="J5" s="17">
        <f t="shared" si="0"/>
        <v>6.0744398735254652</v>
      </c>
    </row>
    <row r="6" spans="1:10" x14ac:dyDescent="0.2">
      <c r="A6" s="2">
        <v>5</v>
      </c>
      <c r="B6" s="16">
        <v>105.624</v>
      </c>
      <c r="C6" s="16">
        <v>11200</v>
      </c>
      <c r="D6" s="1">
        <v>6</v>
      </c>
      <c r="E6" s="3">
        <v>0</v>
      </c>
      <c r="F6" s="1">
        <v>1</v>
      </c>
      <c r="G6" s="3">
        <v>1</v>
      </c>
      <c r="H6" s="3">
        <v>0</v>
      </c>
      <c r="I6" s="3">
        <v>0</v>
      </c>
      <c r="J6" s="17">
        <f t="shared" si="0"/>
        <v>4.6598856181768999</v>
      </c>
    </row>
    <row r="7" spans="1:10" x14ac:dyDescent="0.2">
      <c r="A7" s="2">
        <v>6</v>
      </c>
      <c r="B7" s="16">
        <v>758.649</v>
      </c>
      <c r="C7" s="16">
        <v>42800</v>
      </c>
      <c r="D7" s="1">
        <v>12</v>
      </c>
      <c r="E7" s="3">
        <v>2</v>
      </c>
      <c r="F7" s="1">
        <v>2</v>
      </c>
      <c r="G7" s="3">
        <v>0</v>
      </c>
      <c r="H7" s="3">
        <v>0</v>
      </c>
      <c r="I7" s="3">
        <v>0</v>
      </c>
      <c r="J7" s="17">
        <f t="shared" si="0"/>
        <v>6.6315392198394907</v>
      </c>
    </row>
    <row r="8" spans="1:10" x14ac:dyDescent="0.2">
      <c r="A8" s="2">
        <v>7</v>
      </c>
      <c r="B8" s="16">
        <v>1614.5119999999999</v>
      </c>
      <c r="C8" s="16">
        <v>34700</v>
      </c>
      <c r="D8" s="1">
        <v>18</v>
      </c>
      <c r="E8" s="3">
        <v>0</v>
      </c>
      <c r="F8" s="1">
        <v>2</v>
      </c>
      <c r="G8" s="3">
        <v>0</v>
      </c>
      <c r="H8" s="3">
        <v>0</v>
      </c>
      <c r="I8" s="3">
        <v>0</v>
      </c>
      <c r="J8" s="17">
        <f t="shared" si="0"/>
        <v>7.386788022812393</v>
      </c>
    </row>
    <row r="9" spans="1:10" x14ac:dyDescent="0.2">
      <c r="A9" s="2">
        <v>8</v>
      </c>
      <c r="B9" s="16">
        <v>1984.66</v>
      </c>
      <c r="C9" s="16">
        <v>80000</v>
      </c>
      <c r="D9" s="1">
        <v>6</v>
      </c>
      <c r="E9" s="3">
        <v>3</v>
      </c>
      <c r="F9" s="1">
        <v>3</v>
      </c>
      <c r="G9" s="3">
        <v>0</v>
      </c>
      <c r="H9" s="3">
        <v>0</v>
      </c>
      <c r="I9" s="3">
        <v>1</v>
      </c>
      <c r="J9" s="17">
        <f t="shared" si="0"/>
        <v>7.5932028938156417</v>
      </c>
    </row>
    <row r="10" spans="1:10" x14ac:dyDescent="0.2">
      <c r="A10" s="2">
        <v>9</v>
      </c>
      <c r="B10" s="16">
        <v>2091.422</v>
      </c>
      <c r="C10" s="16">
        <v>60300</v>
      </c>
      <c r="D10" s="1">
        <v>24</v>
      </c>
      <c r="E10" s="3">
        <v>0</v>
      </c>
      <c r="F10" s="1">
        <v>2</v>
      </c>
      <c r="G10" s="3">
        <v>1</v>
      </c>
      <c r="H10" s="3">
        <v>0</v>
      </c>
      <c r="I10" s="3">
        <v>0</v>
      </c>
      <c r="J10" s="17">
        <f t="shared" si="0"/>
        <v>7.6455994963785505</v>
      </c>
    </row>
    <row r="11" spans="1:10" x14ac:dyDescent="0.2">
      <c r="A11" s="2">
        <v>10</v>
      </c>
      <c r="B11" s="16">
        <v>2644.4180000000001</v>
      </c>
      <c r="C11" s="16">
        <v>62300</v>
      </c>
      <c r="D11" s="1">
        <v>24</v>
      </c>
      <c r="E11" s="3">
        <v>3</v>
      </c>
      <c r="F11" s="1">
        <v>3</v>
      </c>
      <c r="G11" s="3">
        <v>1</v>
      </c>
      <c r="H11" s="3">
        <v>0</v>
      </c>
      <c r="I11" s="3">
        <v>1</v>
      </c>
      <c r="J11" s="17">
        <f t="shared" si="0"/>
        <v>7.8802062822733463</v>
      </c>
    </row>
    <row r="12" spans="1:10" x14ac:dyDescent="0.2">
      <c r="A12" s="2">
        <v>11</v>
      </c>
      <c r="B12" s="16">
        <v>1211.05</v>
      </c>
      <c r="C12" s="16">
        <v>94200</v>
      </c>
      <c r="D12" s="1">
        <v>18</v>
      </c>
      <c r="E12" s="3">
        <v>3</v>
      </c>
      <c r="F12" s="1">
        <v>2</v>
      </c>
      <c r="G12" s="3">
        <v>1</v>
      </c>
      <c r="H12" s="3">
        <v>1</v>
      </c>
      <c r="I12" s="3">
        <v>1</v>
      </c>
      <c r="J12" s="17">
        <f t="shared" si="0"/>
        <v>7.0992430308923353</v>
      </c>
    </row>
    <row r="13" spans="1:10" x14ac:dyDescent="0.2">
      <c r="A13" s="2">
        <v>12</v>
      </c>
      <c r="B13" s="16">
        <v>3119.614</v>
      </c>
      <c r="C13" s="16">
        <v>73800</v>
      </c>
      <c r="D13" s="1">
        <v>24</v>
      </c>
      <c r="E13" s="3">
        <v>3</v>
      </c>
      <c r="F13" s="1">
        <v>2</v>
      </c>
      <c r="G13" s="3">
        <v>1</v>
      </c>
      <c r="H13" s="3">
        <v>0</v>
      </c>
      <c r="I13" s="3">
        <v>1</v>
      </c>
      <c r="J13" s="17">
        <f t="shared" si="0"/>
        <v>8.0454645552011126</v>
      </c>
    </row>
    <row r="14" spans="1:10" x14ac:dyDescent="0.2">
      <c r="A14" s="2">
        <v>13</v>
      </c>
      <c r="B14" s="16">
        <v>416.15</v>
      </c>
      <c r="C14" s="16">
        <v>45900</v>
      </c>
      <c r="D14" s="1">
        <v>12</v>
      </c>
      <c r="E14" s="3">
        <v>1</v>
      </c>
      <c r="F14" s="1">
        <v>2</v>
      </c>
      <c r="G14" s="3">
        <v>1</v>
      </c>
      <c r="H14" s="3">
        <v>2</v>
      </c>
      <c r="I14" s="3">
        <v>0</v>
      </c>
      <c r="J14" s="17">
        <f t="shared" si="0"/>
        <v>6.0310457721921038</v>
      </c>
    </row>
    <row r="15" spans="1:10" x14ac:dyDescent="0.2">
      <c r="A15" s="2">
        <v>14</v>
      </c>
      <c r="B15" s="16">
        <v>1773.11</v>
      </c>
      <c r="C15" s="16">
        <v>52600</v>
      </c>
      <c r="D15" s="1">
        <v>18</v>
      </c>
      <c r="E15" s="3">
        <v>0</v>
      </c>
      <c r="F15" s="1">
        <v>2</v>
      </c>
      <c r="G15" s="3">
        <v>1</v>
      </c>
      <c r="H15" s="3">
        <v>1</v>
      </c>
      <c r="I15" s="3">
        <v>0</v>
      </c>
      <c r="J15" s="17">
        <f t="shared" si="0"/>
        <v>7.4804903458868672</v>
      </c>
    </row>
    <row r="16" spans="1:10" x14ac:dyDescent="0.2">
      <c r="A16" s="2">
        <v>15</v>
      </c>
      <c r="B16" s="16">
        <v>1517.4069999999999</v>
      </c>
      <c r="C16" s="16">
        <v>82200</v>
      </c>
      <c r="D16" s="1">
        <v>12</v>
      </c>
      <c r="E16" s="3">
        <v>0</v>
      </c>
      <c r="F16" s="1">
        <v>2</v>
      </c>
      <c r="G16" s="3">
        <v>0</v>
      </c>
      <c r="H16" s="3">
        <v>1</v>
      </c>
      <c r="I16" s="3">
        <v>1</v>
      </c>
      <c r="J16" s="17">
        <f t="shared" si="0"/>
        <v>7.3247582360474128</v>
      </c>
    </row>
    <row r="17" spans="1:10" x14ac:dyDescent="0.2">
      <c r="A17" s="2">
        <v>16</v>
      </c>
      <c r="B17" s="16">
        <v>533.86800000000005</v>
      </c>
      <c r="C17" s="16">
        <v>76700</v>
      </c>
      <c r="D17" s="1">
        <v>6</v>
      </c>
      <c r="E17" s="3">
        <v>2</v>
      </c>
      <c r="F17" s="1">
        <v>2</v>
      </c>
      <c r="G17" s="3">
        <v>0</v>
      </c>
      <c r="H17" s="3">
        <v>2</v>
      </c>
      <c r="I17" s="3">
        <v>1</v>
      </c>
      <c r="J17" s="17">
        <f t="shared" si="0"/>
        <v>6.280148617392225</v>
      </c>
    </row>
    <row r="18" spans="1:10" x14ac:dyDescent="0.2">
      <c r="A18" s="2">
        <v>17</v>
      </c>
      <c r="B18" s="16">
        <v>199.64699999999999</v>
      </c>
      <c r="C18" s="16">
        <v>79400</v>
      </c>
      <c r="D18" s="1">
        <v>6</v>
      </c>
      <c r="E18" s="3">
        <v>1</v>
      </c>
      <c r="F18" s="1">
        <v>2</v>
      </c>
      <c r="G18" s="3">
        <v>0</v>
      </c>
      <c r="H18" s="3">
        <v>3</v>
      </c>
      <c r="I18" s="3">
        <v>1</v>
      </c>
      <c r="J18" s="17">
        <f t="shared" si="0"/>
        <v>5.2965508071003162</v>
      </c>
    </row>
    <row r="19" spans="1:10" x14ac:dyDescent="0.2">
      <c r="A19" s="2">
        <v>18</v>
      </c>
      <c r="B19" s="16">
        <v>1220.2339999999999</v>
      </c>
      <c r="C19" s="16">
        <v>66900</v>
      </c>
      <c r="D19" s="1">
        <v>12</v>
      </c>
      <c r="E19" s="3">
        <v>3</v>
      </c>
      <c r="F19" s="1">
        <v>2</v>
      </c>
      <c r="G19" s="3">
        <v>1</v>
      </c>
      <c r="H19" s="3">
        <v>0</v>
      </c>
      <c r="I19" s="3">
        <v>1</v>
      </c>
      <c r="J19" s="17">
        <f t="shared" si="0"/>
        <v>7.1067979226140938</v>
      </c>
    </row>
    <row r="20" spans="1:10" x14ac:dyDescent="0.2">
      <c r="A20" s="2">
        <v>19</v>
      </c>
      <c r="B20" s="16">
        <v>228.99600000000001</v>
      </c>
      <c r="C20" s="16">
        <v>12400</v>
      </c>
      <c r="D20" s="1">
        <v>12</v>
      </c>
      <c r="E20" s="3">
        <v>0</v>
      </c>
      <c r="F20" s="1">
        <v>1</v>
      </c>
      <c r="G20" s="3">
        <v>0</v>
      </c>
      <c r="H20" s="3">
        <v>1</v>
      </c>
      <c r="I20" s="3">
        <v>0</v>
      </c>
      <c r="J20" s="17">
        <f t="shared" si="0"/>
        <v>5.4337045361527769</v>
      </c>
    </row>
    <row r="21" spans="1:10" x14ac:dyDescent="0.2">
      <c r="A21" s="2">
        <v>20</v>
      </c>
      <c r="B21" s="16">
        <v>1052.2629999999999</v>
      </c>
      <c r="C21" s="16">
        <v>52600</v>
      </c>
      <c r="D21" s="1">
        <v>12</v>
      </c>
      <c r="E21" s="3">
        <v>2</v>
      </c>
      <c r="F21" s="11">
        <v>1</v>
      </c>
      <c r="G21" s="3">
        <v>1</v>
      </c>
      <c r="H21" s="3">
        <v>1</v>
      </c>
      <c r="I21" s="3">
        <v>1</v>
      </c>
      <c r="J21" s="17">
        <f t="shared" si="0"/>
        <v>6.9586983620528624</v>
      </c>
    </row>
    <row r="22" spans="1:10" x14ac:dyDescent="0.2">
      <c r="A22" s="2">
        <v>21</v>
      </c>
      <c r="B22" s="16">
        <v>932.84299999999996</v>
      </c>
      <c r="C22" s="16">
        <v>28300</v>
      </c>
      <c r="D22" s="1">
        <v>24</v>
      </c>
      <c r="E22" s="3">
        <v>2</v>
      </c>
      <c r="F22" s="1">
        <v>3</v>
      </c>
      <c r="G22" s="3">
        <v>0</v>
      </c>
      <c r="H22" s="3">
        <v>0</v>
      </c>
      <c r="I22" s="3">
        <v>0</v>
      </c>
      <c r="J22" s="17">
        <f t="shared" si="0"/>
        <v>6.8382369123039126</v>
      </c>
    </row>
    <row r="23" spans="1:10" x14ac:dyDescent="0.2">
      <c r="A23" s="2">
        <v>22</v>
      </c>
      <c r="B23" s="16">
        <v>1186.123</v>
      </c>
      <c r="C23" s="16">
        <v>53900</v>
      </c>
      <c r="D23" s="1">
        <v>12</v>
      </c>
      <c r="E23" s="3">
        <v>0</v>
      </c>
      <c r="F23" s="1">
        <v>2</v>
      </c>
      <c r="G23" s="3">
        <v>1</v>
      </c>
      <c r="H23" s="3">
        <v>0</v>
      </c>
      <c r="I23" s="3">
        <v>0</v>
      </c>
      <c r="J23" s="17">
        <f t="shared" si="0"/>
        <v>7.0784452841295753</v>
      </c>
    </row>
    <row r="24" spans="1:10" x14ac:dyDescent="0.2">
      <c r="A24" s="2">
        <v>23</v>
      </c>
      <c r="B24" s="16">
        <v>830.23299999999995</v>
      </c>
      <c r="C24" s="16">
        <v>28900</v>
      </c>
      <c r="D24" s="1">
        <v>12</v>
      </c>
      <c r="E24" s="3">
        <v>1</v>
      </c>
      <c r="F24" s="1">
        <v>3</v>
      </c>
      <c r="G24" s="3">
        <v>0</v>
      </c>
      <c r="H24" s="3">
        <v>0</v>
      </c>
      <c r="I24" s="3">
        <v>0</v>
      </c>
      <c r="J24" s="17">
        <f t="shared" si="0"/>
        <v>6.7217063842869118</v>
      </c>
    </row>
    <row r="25" spans="1:10" x14ac:dyDescent="0.2">
      <c r="A25" s="2">
        <v>24</v>
      </c>
      <c r="B25" s="16">
        <v>405.62</v>
      </c>
      <c r="C25" s="16">
        <v>15900</v>
      </c>
      <c r="D25" s="1">
        <v>18</v>
      </c>
      <c r="E25" s="3">
        <v>0</v>
      </c>
      <c r="F25" s="1">
        <v>1</v>
      </c>
      <c r="G25" s="3">
        <v>0</v>
      </c>
      <c r="H25" s="3">
        <v>0</v>
      </c>
      <c r="I25" s="3">
        <v>0</v>
      </c>
      <c r="J25" s="17">
        <f t="shared" si="0"/>
        <v>6.0054167607259865</v>
      </c>
    </row>
    <row r="26" spans="1:10" x14ac:dyDescent="0.2">
      <c r="A26" s="2">
        <v>25</v>
      </c>
      <c r="B26" s="16">
        <v>156.77199999999999</v>
      </c>
      <c r="C26" s="16">
        <v>50700</v>
      </c>
      <c r="D26" s="1">
        <v>6</v>
      </c>
      <c r="E26" s="3">
        <v>1</v>
      </c>
      <c r="F26" s="1">
        <v>2</v>
      </c>
      <c r="G26" s="3">
        <v>1</v>
      </c>
      <c r="H26" s="3">
        <v>3</v>
      </c>
      <c r="I26" s="3">
        <v>0</v>
      </c>
      <c r="J26" s="17">
        <f t="shared" si="0"/>
        <v>5.0547925205419597</v>
      </c>
    </row>
    <row r="27" spans="1:10" x14ac:dyDescent="0.2">
      <c r="A27" s="2">
        <v>26</v>
      </c>
      <c r="B27" s="16">
        <v>588.625</v>
      </c>
      <c r="C27" s="16">
        <v>17800</v>
      </c>
      <c r="D27" s="1">
        <v>18</v>
      </c>
      <c r="E27" s="3">
        <v>0</v>
      </c>
      <c r="F27" s="1">
        <v>1</v>
      </c>
      <c r="G27" s="3">
        <v>1</v>
      </c>
      <c r="H27" s="3">
        <v>1</v>
      </c>
      <c r="I27" s="3">
        <v>0</v>
      </c>
      <c r="J27" s="17">
        <f t="shared" si="0"/>
        <v>6.3777893085637185</v>
      </c>
    </row>
    <row r="28" spans="1:10" x14ac:dyDescent="0.2">
      <c r="A28" s="2">
        <v>27</v>
      </c>
      <c r="B28" s="16">
        <v>1423.5889999999999</v>
      </c>
      <c r="C28" s="16">
        <v>51300</v>
      </c>
      <c r="D28" s="1">
        <v>24</v>
      </c>
      <c r="E28" s="3">
        <v>2</v>
      </c>
      <c r="F28" s="1">
        <v>2</v>
      </c>
      <c r="G28" s="3">
        <v>0</v>
      </c>
      <c r="H28" s="3">
        <v>0</v>
      </c>
      <c r="I28" s="3">
        <v>0</v>
      </c>
      <c r="J28" s="17">
        <f t="shared" si="0"/>
        <v>7.2609364267166097</v>
      </c>
    </row>
    <row r="29" spans="1:10" x14ac:dyDescent="0.2">
      <c r="A29" s="2">
        <v>28</v>
      </c>
      <c r="B29" s="16">
        <v>2478.5219999999999</v>
      </c>
      <c r="C29" s="16">
        <v>74400</v>
      </c>
      <c r="D29" s="1">
        <v>18</v>
      </c>
      <c r="E29" s="3">
        <v>3</v>
      </c>
      <c r="F29" s="1">
        <v>3</v>
      </c>
      <c r="G29" s="3">
        <v>0</v>
      </c>
      <c r="H29" s="3">
        <v>0</v>
      </c>
      <c r="I29" s="3">
        <v>1</v>
      </c>
      <c r="J29" s="17">
        <f t="shared" si="0"/>
        <v>7.8154176937577278</v>
      </c>
    </row>
    <row r="30" spans="1:10" x14ac:dyDescent="0.2">
      <c r="A30" s="2">
        <v>29</v>
      </c>
      <c r="B30" s="16">
        <v>2748.8110000000001</v>
      </c>
      <c r="C30" s="16">
        <v>88200</v>
      </c>
      <c r="D30" s="1">
        <v>24</v>
      </c>
      <c r="E30" s="3">
        <v>0</v>
      </c>
      <c r="F30" s="1">
        <v>2</v>
      </c>
      <c r="G30" s="3">
        <v>0</v>
      </c>
      <c r="H30" s="3">
        <v>0</v>
      </c>
      <c r="I30" s="3">
        <v>1</v>
      </c>
      <c r="J30" s="17">
        <f t="shared" si="0"/>
        <v>7.9189237335281462</v>
      </c>
    </row>
    <row r="31" spans="1:10" x14ac:dyDescent="0.2">
      <c r="A31" s="2">
        <v>30</v>
      </c>
      <c r="B31" s="16">
        <v>2278.8359999999998</v>
      </c>
      <c r="C31" s="16">
        <v>79000</v>
      </c>
      <c r="D31" s="1">
        <v>18</v>
      </c>
      <c r="E31" s="3">
        <v>3</v>
      </c>
      <c r="F31" s="1">
        <v>2</v>
      </c>
      <c r="G31" s="3">
        <v>1</v>
      </c>
      <c r="H31" s="3">
        <v>1</v>
      </c>
      <c r="I31" s="3">
        <v>1</v>
      </c>
      <c r="J31" s="17">
        <f t="shared" si="0"/>
        <v>7.7314200652697664</v>
      </c>
    </row>
    <row r="32" spans="1:10" x14ac:dyDescent="0.2">
      <c r="A32" s="2">
        <v>31</v>
      </c>
      <c r="B32" s="16">
        <v>1713.624</v>
      </c>
      <c r="C32" s="16">
        <v>55200</v>
      </c>
      <c r="D32" s="1">
        <v>18</v>
      </c>
      <c r="E32" s="3">
        <v>3</v>
      </c>
      <c r="F32" s="1">
        <v>2</v>
      </c>
      <c r="G32" s="3">
        <v>0</v>
      </c>
      <c r="H32" s="3">
        <v>0</v>
      </c>
      <c r="I32" s="3">
        <v>0</v>
      </c>
      <c r="J32" s="17">
        <f t="shared" si="0"/>
        <v>7.446365705197648</v>
      </c>
    </row>
    <row r="33" spans="1:10" x14ac:dyDescent="0.2">
      <c r="A33" s="2">
        <v>32</v>
      </c>
      <c r="B33" s="16">
        <v>678.37800000000004</v>
      </c>
      <c r="C33" s="16">
        <v>95800</v>
      </c>
      <c r="D33" s="1">
        <v>12</v>
      </c>
      <c r="E33" s="3">
        <v>1</v>
      </c>
      <c r="F33" s="1">
        <v>2</v>
      </c>
      <c r="G33" s="3">
        <v>1</v>
      </c>
      <c r="H33" s="3">
        <v>3</v>
      </c>
      <c r="I33" s="3">
        <v>1</v>
      </c>
      <c r="J33" s="17">
        <f t="shared" si="0"/>
        <v>6.5197046547065707</v>
      </c>
    </row>
    <row r="34" spans="1:10" x14ac:dyDescent="0.2">
      <c r="A34" s="2">
        <v>33</v>
      </c>
      <c r="B34" s="16">
        <v>414.05200000000002</v>
      </c>
      <c r="C34" s="16">
        <v>13700</v>
      </c>
      <c r="D34" s="1">
        <v>24</v>
      </c>
      <c r="E34" s="3">
        <v>0</v>
      </c>
      <c r="F34" s="1">
        <v>1</v>
      </c>
      <c r="G34" s="3">
        <v>0</v>
      </c>
      <c r="H34" s="3">
        <v>2</v>
      </c>
      <c r="I34" s="3">
        <v>0</v>
      </c>
      <c r="J34" s="17">
        <f t="shared" si="0"/>
        <v>6.0259915698025441</v>
      </c>
    </row>
    <row r="35" spans="1:10" x14ac:dyDescent="0.2">
      <c r="A35" s="2">
        <v>34</v>
      </c>
      <c r="B35" s="16">
        <v>932.21400000000006</v>
      </c>
      <c r="C35" s="16">
        <v>41300</v>
      </c>
      <c r="D35" s="1">
        <v>18</v>
      </c>
      <c r="E35" s="3">
        <v>0</v>
      </c>
      <c r="F35" s="1">
        <v>2</v>
      </c>
      <c r="G35" s="3">
        <v>0</v>
      </c>
      <c r="H35" s="3">
        <v>1</v>
      </c>
      <c r="I35" s="3">
        <v>0</v>
      </c>
      <c r="J35" s="17">
        <f t="shared" si="0"/>
        <v>6.8375624020622983</v>
      </c>
    </row>
    <row r="36" spans="1:10" x14ac:dyDescent="0.2">
      <c r="A36" s="2">
        <v>35</v>
      </c>
      <c r="B36" s="16">
        <v>2289.9679999999998</v>
      </c>
      <c r="C36" s="16">
        <v>65400</v>
      </c>
      <c r="D36" s="1">
        <v>12</v>
      </c>
      <c r="E36" s="3">
        <v>3</v>
      </c>
      <c r="F36" s="1">
        <v>2</v>
      </c>
      <c r="G36" s="3">
        <v>1</v>
      </c>
      <c r="H36" s="3">
        <v>1</v>
      </c>
      <c r="I36" s="3">
        <v>0</v>
      </c>
      <c r="J36" s="17">
        <f t="shared" si="0"/>
        <v>7.7362931226515244</v>
      </c>
    </row>
    <row r="37" spans="1:10" x14ac:dyDescent="0.2">
      <c r="A37" s="2">
        <v>36</v>
      </c>
      <c r="B37" s="16">
        <v>774.1</v>
      </c>
      <c r="C37" s="16">
        <v>29600</v>
      </c>
      <c r="D37" s="1">
        <v>12</v>
      </c>
      <c r="E37" s="3">
        <v>0</v>
      </c>
      <c r="F37" s="1">
        <v>1</v>
      </c>
      <c r="G37" s="3">
        <v>0</v>
      </c>
      <c r="H37" s="3">
        <v>3</v>
      </c>
      <c r="I37" s="3">
        <v>0</v>
      </c>
      <c r="J37" s="17">
        <f t="shared" si="0"/>
        <v>6.651701064210668</v>
      </c>
    </row>
    <row r="38" spans="1:10" x14ac:dyDescent="0.2">
      <c r="A38" s="2">
        <v>37</v>
      </c>
      <c r="B38" s="16">
        <v>827.34400000000005</v>
      </c>
      <c r="C38" s="16">
        <v>49800</v>
      </c>
      <c r="D38" s="1">
        <v>12</v>
      </c>
      <c r="E38" s="3">
        <v>2</v>
      </c>
      <c r="F38" s="1">
        <v>1</v>
      </c>
      <c r="G38" s="3">
        <v>1</v>
      </c>
      <c r="H38" s="3">
        <v>0</v>
      </c>
      <c r="I38" s="3">
        <v>1</v>
      </c>
      <c r="J38" s="17">
        <f t="shared" si="0"/>
        <v>6.7182205698416952</v>
      </c>
    </row>
    <row r="39" spans="1:10" x14ac:dyDescent="0.2">
      <c r="A39" s="2">
        <v>38</v>
      </c>
      <c r="B39" s="16">
        <v>1273.7729999999999</v>
      </c>
      <c r="C39" s="16">
        <v>73700</v>
      </c>
      <c r="D39" s="1">
        <v>12</v>
      </c>
      <c r="E39" s="3">
        <v>2</v>
      </c>
      <c r="F39" s="1">
        <v>2</v>
      </c>
      <c r="G39" s="3">
        <v>1</v>
      </c>
      <c r="H39" s="3">
        <v>1</v>
      </c>
      <c r="I39" s="3">
        <v>0</v>
      </c>
      <c r="J39" s="17">
        <f t="shared" si="0"/>
        <v>7.1497386412924575</v>
      </c>
    </row>
    <row r="40" spans="1:10" x14ac:dyDescent="0.2">
      <c r="A40" s="2">
        <v>39</v>
      </c>
      <c r="B40" s="16">
        <v>619.43799999999999</v>
      </c>
      <c r="C40" s="16">
        <v>39900</v>
      </c>
      <c r="D40" s="1">
        <v>6</v>
      </c>
      <c r="E40" s="3">
        <v>0</v>
      </c>
      <c r="F40" s="1">
        <v>3</v>
      </c>
      <c r="G40" s="3">
        <v>0</v>
      </c>
      <c r="H40" s="3">
        <v>0</v>
      </c>
      <c r="I40" s="3">
        <v>0</v>
      </c>
      <c r="J40" s="17">
        <f t="shared" si="0"/>
        <v>6.4288126153505383</v>
      </c>
    </row>
    <row r="41" spans="1:10" x14ac:dyDescent="0.2">
      <c r="A41" s="2">
        <v>40</v>
      </c>
      <c r="B41" s="16">
        <v>833.35400000000004</v>
      </c>
      <c r="C41" s="16">
        <v>36600</v>
      </c>
      <c r="D41" s="1">
        <v>6</v>
      </c>
      <c r="E41" s="3">
        <v>2</v>
      </c>
      <c r="F41" s="1">
        <v>1</v>
      </c>
      <c r="G41" s="3">
        <v>0</v>
      </c>
      <c r="H41" s="3">
        <v>0</v>
      </c>
      <c r="I41" s="3">
        <v>1</v>
      </c>
      <c r="J41" s="17">
        <f t="shared" si="0"/>
        <v>6.7254585218806673</v>
      </c>
    </row>
    <row r="42" spans="1:10" x14ac:dyDescent="0.2">
      <c r="A42" s="2">
        <v>41</v>
      </c>
      <c r="B42" s="16">
        <v>1293.43</v>
      </c>
      <c r="C42" s="16">
        <v>51200</v>
      </c>
      <c r="D42" s="1">
        <v>12</v>
      </c>
      <c r="E42" s="3">
        <v>2</v>
      </c>
      <c r="F42" s="1">
        <v>3</v>
      </c>
      <c r="G42" s="3">
        <v>1</v>
      </c>
      <c r="H42" s="3">
        <v>0</v>
      </c>
      <c r="I42" s="3">
        <v>1</v>
      </c>
      <c r="J42" s="17">
        <f t="shared" si="0"/>
        <v>7.1650528834241864</v>
      </c>
    </row>
    <row r="43" spans="1:10" x14ac:dyDescent="0.2">
      <c r="A43" s="2">
        <v>42</v>
      </c>
      <c r="B43" s="16">
        <v>1699.22</v>
      </c>
      <c r="C43" s="16">
        <v>59400</v>
      </c>
      <c r="D43" s="1">
        <v>18</v>
      </c>
      <c r="E43" s="3">
        <v>2</v>
      </c>
      <c r="F43" s="1">
        <v>2</v>
      </c>
      <c r="G43" s="3">
        <v>1</v>
      </c>
      <c r="H43" s="3">
        <v>0</v>
      </c>
      <c r="I43" s="3">
        <v>0</v>
      </c>
      <c r="J43" s="17">
        <f t="shared" si="0"/>
        <v>7.4379246012231723</v>
      </c>
    </row>
    <row r="44" spans="1:10" x14ac:dyDescent="0.2">
      <c r="A44" s="2">
        <v>43</v>
      </c>
      <c r="B44" s="16">
        <v>1566.222</v>
      </c>
      <c r="C44" s="16">
        <v>107300</v>
      </c>
      <c r="D44" s="1">
        <v>18</v>
      </c>
      <c r="E44" s="3">
        <v>2</v>
      </c>
      <c r="F44" s="1">
        <v>2</v>
      </c>
      <c r="G44" s="3">
        <v>1</v>
      </c>
      <c r="H44" s="3">
        <v>2</v>
      </c>
      <c r="I44" s="3">
        <v>1</v>
      </c>
      <c r="J44" s="17">
        <f t="shared" si="0"/>
        <v>7.3564216289555091</v>
      </c>
    </row>
    <row r="45" spans="1:10" x14ac:dyDescent="0.2">
      <c r="A45" s="2">
        <v>44</v>
      </c>
      <c r="B45" s="16">
        <v>2265.2979999999998</v>
      </c>
      <c r="C45" s="16">
        <v>90700</v>
      </c>
      <c r="D45" s="1">
        <v>24</v>
      </c>
      <c r="E45" s="3">
        <v>3</v>
      </c>
      <c r="F45" s="1">
        <v>2</v>
      </c>
      <c r="G45" s="3">
        <v>1</v>
      </c>
      <c r="H45" s="3">
        <v>3</v>
      </c>
      <c r="I45" s="3">
        <v>1</v>
      </c>
      <c r="J45" s="17">
        <f t="shared" si="0"/>
        <v>7.7254615965918303</v>
      </c>
    </row>
    <row r="46" spans="1:10" x14ac:dyDescent="0.2">
      <c r="A46" s="2">
        <v>45</v>
      </c>
      <c r="B46" s="16">
        <v>1892.6949999999999</v>
      </c>
      <c r="C46" s="16">
        <v>74400</v>
      </c>
      <c r="D46" s="1">
        <v>6</v>
      </c>
      <c r="E46" s="3">
        <v>3</v>
      </c>
      <c r="F46" s="1">
        <v>2</v>
      </c>
      <c r="G46" s="3">
        <v>1</v>
      </c>
      <c r="H46" s="3">
        <v>0</v>
      </c>
      <c r="I46" s="3">
        <v>1</v>
      </c>
      <c r="J46" s="17">
        <f t="shared" si="0"/>
        <v>7.5457570183126368</v>
      </c>
    </row>
    <row r="47" spans="1:10" x14ac:dyDescent="0.2">
      <c r="A47" s="2">
        <v>46</v>
      </c>
      <c r="B47" s="16">
        <v>297.29700000000003</v>
      </c>
      <c r="C47" s="16">
        <v>15400</v>
      </c>
      <c r="D47" s="1">
        <v>6</v>
      </c>
      <c r="E47" s="3">
        <v>1</v>
      </c>
      <c r="F47" s="1">
        <v>3</v>
      </c>
      <c r="G47" s="3">
        <v>1</v>
      </c>
      <c r="H47" s="3">
        <v>0</v>
      </c>
      <c r="I47" s="3">
        <v>1</v>
      </c>
      <c r="J47" s="17">
        <f t="shared" si="0"/>
        <v>5.6947316391357834</v>
      </c>
    </row>
    <row r="48" spans="1:10" x14ac:dyDescent="0.2">
      <c r="A48" s="2">
        <v>47</v>
      </c>
      <c r="B48" s="16">
        <v>1593.683</v>
      </c>
      <c r="C48" s="16">
        <v>60100</v>
      </c>
      <c r="D48" s="1">
        <v>18</v>
      </c>
      <c r="E48" s="3">
        <v>0</v>
      </c>
      <c r="F48" s="1">
        <v>1</v>
      </c>
      <c r="G48" s="3">
        <v>0</v>
      </c>
      <c r="H48" s="3">
        <v>0</v>
      </c>
      <c r="I48" s="3">
        <v>1</v>
      </c>
      <c r="J48" s="17">
        <f t="shared" si="0"/>
        <v>7.3738029688073778</v>
      </c>
    </row>
    <row r="49" spans="1:10" x14ac:dyDescent="0.2">
      <c r="A49" s="2">
        <v>48</v>
      </c>
      <c r="B49" s="16">
        <v>879.43899999999996</v>
      </c>
      <c r="C49" s="16">
        <v>81700</v>
      </c>
      <c r="D49" s="1">
        <v>24</v>
      </c>
      <c r="E49" s="3">
        <v>1</v>
      </c>
      <c r="F49" s="1">
        <v>2</v>
      </c>
      <c r="G49" s="3">
        <v>0</v>
      </c>
      <c r="H49" s="3">
        <v>3</v>
      </c>
      <c r="I49" s="3">
        <v>1</v>
      </c>
      <c r="J49" s="17">
        <f t="shared" si="0"/>
        <v>6.7792842041827246</v>
      </c>
    </row>
    <row r="50" spans="1:10" x14ac:dyDescent="0.2">
      <c r="A50" s="2">
        <v>49</v>
      </c>
      <c r="B50" s="16">
        <v>437.774</v>
      </c>
      <c r="C50" s="16">
        <v>36100</v>
      </c>
      <c r="D50" s="1">
        <v>12</v>
      </c>
      <c r="E50" s="3">
        <v>2</v>
      </c>
      <c r="F50" s="1">
        <v>3</v>
      </c>
      <c r="G50" s="3">
        <v>0</v>
      </c>
      <c r="H50" s="3">
        <v>0</v>
      </c>
      <c r="I50" s="3">
        <v>0</v>
      </c>
      <c r="J50" s="17">
        <f t="shared" si="0"/>
        <v>6.0817027954769021</v>
      </c>
    </row>
    <row r="51" spans="1:10" x14ac:dyDescent="0.2">
      <c r="A51" s="2">
        <v>50</v>
      </c>
      <c r="B51" s="16">
        <v>962.84100000000001</v>
      </c>
      <c r="C51" s="16">
        <v>47000</v>
      </c>
      <c r="D51" s="1">
        <v>6</v>
      </c>
      <c r="E51" s="3">
        <v>0</v>
      </c>
      <c r="F51" s="1">
        <v>2</v>
      </c>
      <c r="G51" s="3">
        <v>0</v>
      </c>
      <c r="H51" s="3">
        <v>0</v>
      </c>
      <c r="I51" s="3">
        <v>0</v>
      </c>
      <c r="J51" s="17">
        <f t="shared" si="0"/>
        <v>6.8698882891318602</v>
      </c>
    </row>
    <row r="52" spans="1:10" x14ac:dyDescent="0.2">
      <c r="A52" s="2">
        <v>51</v>
      </c>
      <c r="B52" s="16">
        <v>223.565</v>
      </c>
      <c r="C52" s="16">
        <v>28200</v>
      </c>
      <c r="D52" s="1">
        <v>6</v>
      </c>
      <c r="E52" s="3">
        <v>1</v>
      </c>
      <c r="F52" s="1">
        <v>2</v>
      </c>
      <c r="G52" s="3">
        <v>0</v>
      </c>
      <c r="H52" s="3">
        <v>1</v>
      </c>
      <c r="I52" s="3">
        <v>0</v>
      </c>
      <c r="J52" s="17">
        <f t="shared" si="0"/>
        <v>5.4097021995119263</v>
      </c>
    </row>
    <row r="53" spans="1:10" x14ac:dyDescent="0.2">
      <c r="A53" s="2">
        <v>52</v>
      </c>
      <c r="B53" s="16">
        <v>535.60199999999998</v>
      </c>
      <c r="C53" s="16">
        <v>56700</v>
      </c>
      <c r="D53" s="1">
        <v>18</v>
      </c>
      <c r="E53" s="3">
        <v>1</v>
      </c>
      <c r="F53" s="1">
        <v>2</v>
      </c>
      <c r="G53" s="3">
        <v>1</v>
      </c>
      <c r="H53" s="3">
        <v>2</v>
      </c>
      <c r="I53" s="3">
        <v>0</v>
      </c>
      <c r="J53" s="17">
        <f t="shared" si="0"/>
        <v>6.2833913479399932</v>
      </c>
    </row>
    <row r="54" spans="1:10" x14ac:dyDescent="0.2">
      <c r="A54" s="2">
        <v>53</v>
      </c>
      <c r="B54" s="16">
        <v>241.113</v>
      </c>
      <c r="C54" s="16">
        <v>12600</v>
      </c>
      <c r="D54" s="1">
        <v>6</v>
      </c>
      <c r="E54" s="3">
        <v>1</v>
      </c>
      <c r="F54" s="1">
        <v>1</v>
      </c>
      <c r="G54" s="3">
        <v>0</v>
      </c>
      <c r="H54" s="3">
        <v>0</v>
      </c>
      <c r="I54" s="3">
        <v>0</v>
      </c>
      <c r="J54" s="17">
        <f t="shared" si="0"/>
        <v>5.4852657032689818</v>
      </c>
    </row>
    <row r="55" spans="1:10" x14ac:dyDescent="0.2">
      <c r="A55" s="2">
        <v>54</v>
      </c>
      <c r="B55" s="16">
        <v>444.98700000000002</v>
      </c>
      <c r="C55" s="16">
        <v>21500</v>
      </c>
      <c r="D55" s="1">
        <v>18</v>
      </c>
      <c r="E55" s="3">
        <v>1</v>
      </c>
      <c r="F55" s="1">
        <v>3</v>
      </c>
      <c r="G55" s="3">
        <v>0</v>
      </c>
      <c r="H55" s="3">
        <v>0</v>
      </c>
      <c r="I55" s="3">
        <v>1</v>
      </c>
      <c r="J55" s="17">
        <f t="shared" si="0"/>
        <v>6.098045068256372</v>
      </c>
    </row>
    <row r="56" spans="1:10" x14ac:dyDescent="0.2">
      <c r="A56" s="2">
        <v>55</v>
      </c>
      <c r="B56" s="16">
        <v>2299.4699999999998</v>
      </c>
      <c r="C56" s="16">
        <v>96800</v>
      </c>
      <c r="D56" s="1">
        <v>18</v>
      </c>
      <c r="E56" s="3">
        <v>3</v>
      </c>
      <c r="F56" s="1">
        <v>2</v>
      </c>
      <c r="G56" s="3">
        <v>1</v>
      </c>
      <c r="H56" s="3">
        <v>2</v>
      </c>
      <c r="I56" s="3">
        <v>1</v>
      </c>
      <c r="J56" s="17">
        <f t="shared" si="0"/>
        <v>7.7404339405804583</v>
      </c>
    </row>
    <row r="57" spans="1:10" x14ac:dyDescent="0.2">
      <c r="A57" s="2">
        <v>56</v>
      </c>
      <c r="B57" s="16">
        <v>736.029</v>
      </c>
      <c r="C57" s="16">
        <v>22000</v>
      </c>
      <c r="D57" s="1">
        <v>12</v>
      </c>
      <c r="E57" s="3">
        <v>2</v>
      </c>
      <c r="F57" s="1">
        <v>3</v>
      </c>
      <c r="G57" s="3">
        <v>0</v>
      </c>
      <c r="H57" s="3">
        <v>0</v>
      </c>
      <c r="I57" s="3">
        <v>0</v>
      </c>
      <c r="J57" s="17">
        <f t="shared" si="0"/>
        <v>6.6012695201265439</v>
      </c>
    </row>
    <row r="58" spans="1:10" x14ac:dyDescent="0.2">
      <c r="A58" s="2">
        <v>57</v>
      </c>
      <c r="B58" s="16">
        <v>1005.577</v>
      </c>
      <c r="C58" s="16">
        <v>57600</v>
      </c>
      <c r="D58" s="1">
        <v>6</v>
      </c>
      <c r="E58" s="3">
        <v>0</v>
      </c>
      <c r="F58" s="1">
        <v>2</v>
      </c>
      <c r="G58" s="3">
        <v>1</v>
      </c>
      <c r="H58" s="3">
        <v>1</v>
      </c>
      <c r="I58" s="3">
        <v>0</v>
      </c>
      <c r="J58" s="17">
        <f t="shared" si="0"/>
        <v>6.9133167850972077</v>
      </c>
    </row>
    <row r="59" spans="1:10" x14ac:dyDescent="0.2">
      <c r="A59" s="2">
        <v>58</v>
      </c>
      <c r="B59" s="16">
        <v>1443.44</v>
      </c>
      <c r="C59" s="16">
        <v>65300</v>
      </c>
      <c r="D59" s="1">
        <v>18</v>
      </c>
      <c r="E59" s="3">
        <v>3</v>
      </c>
      <c r="F59" s="1">
        <v>3</v>
      </c>
      <c r="G59" s="3">
        <v>1</v>
      </c>
      <c r="H59" s="3">
        <v>0</v>
      </c>
      <c r="I59" s="3">
        <v>0</v>
      </c>
      <c r="J59" s="17">
        <f t="shared" si="0"/>
        <v>7.2747844326000433</v>
      </c>
    </row>
    <row r="60" spans="1:10" x14ac:dyDescent="0.2">
      <c r="A60" s="2">
        <v>59</v>
      </c>
      <c r="B60" s="16">
        <v>678.88900000000001</v>
      </c>
      <c r="C60" s="16">
        <v>63300</v>
      </c>
      <c r="D60" s="1">
        <v>24</v>
      </c>
      <c r="E60" s="3">
        <v>2</v>
      </c>
      <c r="F60" s="1">
        <v>2</v>
      </c>
      <c r="G60" s="3">
        <v>0</v>
      </c>
      <c r="H60" s="3">
        <v>2</v>
      </c>
      <c r="I60" s="3">
        <v>1</v>
      </c>
      <c r="J60" s="17">
        <f t="shared" si="0"/>
        <v>6.5204576384955297</v>
      </c>
    </row>
    <row r="61" spans="1:10" x14ac:dyDescent="0.2">
      <c r="A61" s="2">
        <v>60</v>
      </c>
      <c r="B61" s="16">
        <v>526.34299999999996</v>
      </c>
      <c r="C61" s="16">
        <v>38200</v>
      </c>
      <c r="D61" s="1">
        <v>6</v>
      </c>
      <c r="E61" s="3">
        <v>2</v>
      </c>
      <c r="F61" s="1">
        <v>3</v>
      </c>
      <c r="G61" s="3">
        <v>0</v>
      </c>
      <c r="H61" s="3">
        <v>0</v>
      </c>
      <c r="I61" s="3">
        <v>1</v>
      </c>
      <c r="J61" s="17">
        <f t="shared" si="0"/>
        <v>6.2659530914733432</v>
      </c>
    </row>
    <row r="62" spans="1:10" x14ac:dyDescent="0.2">
      <c r="A62" s="2">
        <v>61</v>
      </c>
      <c r="B62" s="16">
        <v>393.488</v>
      </c>
      <c r="C62" s="16">
        <v>11000</v>
      </c>
      <c r="D62" s="1">
        <v>18</v>
      </c>
      <c r="E62" s="3">
        <v>0</v>
      </c>
      <c r="F62" s="1">
        <v>1</v>
      </c>
      <c r="G62" s="3">
        <v>0</v>
      </c>
      <c r="H62" s="3">
        <v>2</v>
      </c>
      <c r="I62" s="3">
        <v>0</v>
      </c>
      <c r="J62" s="17">
        <f t="shared" si="0"/>
        <v>5.9750505718397271</v>
      </c>
    </row>
    <row r="63" spans="1:10" x14ac:dyDescent="0.2">
      <c r="A63" s="2">
        <v>62</v>
      </c>
      <c r="B63" s="16">
        <v>356.89699999999999</v>
      </c>
      <c r="C63" s="16">
        <v>24000</v>
      </c>
      <c r="D63" s="1">
        <v>6</v>
      </c>
      <c r="E63" s="3">
        <v>1</v>
      </c>
      <c r="F63" s="1">
        <v>3</v>
      </c>
      <c r="G63" s="3">
        <v>0</v>
      </c>
      <c r="H63" s="3">
        <v>1</v>
      </c>
      <c r="I63" s="3">
        <v>0</v>
      </c>
      <c r="J63" s="17">
        <f t="shared" si="0"/>
        <v>5.8774472247448992</v>
      </c>
    </row>
    <row r="64" spans="1:10" x14ac:dyDescent="0.2">
      <c r="A64" s="2">
        <v>63</v>
      </c>
      <c r="B64" s="16">
        <v>800.60500000000002</v>
      </c>
      <c r="C64" s="16">
        <v>47600</v>
      </c>
      <c r="D64" s="1">
        <v>12</v>
      </c>
      <c r="E64" s="3">
        <v>2</v>
      </c>
      <c r="F64" s="1">
        <v>2</v>
      </c>
      <c r="G64" s="3">
        <v>0</v>
      </c>
      <c r="H64" s="3">
        <v>1</v>
      </c>
      <c r="I64" s="3">
        <v>0</v>
      </c>
      <c r="J64" s="17">
        <f t="shared" si="0"/>
        <v>6.6853676918549843</v>
      </c>
    </row>
    <row r="65" spans="1:10" x14ac:dyDescent="0.2">
      <c r="A65" s="2">
        <v>64</v>
      </c>
      <c r="B65" s="16">
        <v>1594.4590000000001</v>
      </c>
      <c r="C65" s="16">
        <v>87000</v>
      </c>
      <c r="D65" s="1">
        <v>24</v>
      </c>
      <c r="E65" s="3">
        <v>3</v>
      </c>
      <c r="F65" s="1">
        <v>2</v>
      </c>
      <c r="G65" s="3">
        <v>1</v>
      </c>
      <c r="H65" s="3">
        <v>0</v>
      </c>
      <c r="I65" s="3">
        <v>1</v>
      </c>
      <c r="J65" s="17">
        <f t="shared" si="0"/>
        <v>7.3742897727297398</v>
      </c>
    </row>
    <row r="66" spans="1:10" x14ac:dyDescent="0.2">
      <c r="A66" s="2">
        <v>65</v>
      </c>
      <c r="B66" s="16">
        <v>2103.8409999999999</v>
      </c>
      <c r="C66" s="16">
        <v>117700</v>
      </c>
      <c r="D66" s="1">
        <v>12</v>
      </c>
      <c r="E66" s="3">
        <v>3</v>
      </c>
      <c r="F66" s="1">
        <v>2</v>
      </c>
      <c r="G66" s="3">
        <v>1</v>
      </c>
      <c r="H66" s="3">
        <v>1</v>
      </c>
      <c r="I66" s="3">
        <v>1</v>
      </c>
      <c r="J66" s="17">
        <f t="shared" si="0"/>
        <v>7.6515200006598132</v>
      </c>
    </row>
    <row r="67" spans="1:10" x14ac:dyDescent="0.2">
      <c r="A67" s="2">
        <v>66</v>
      </c>
      <c r="B67" s="16">
        <v>530.26199999999994</v>
      </c>
      <c r="C67" s="16">
        <v>30100</v>
      </c>
      <c r="D67" s="1">
        <v>12</v>
      </c>
      <c r="E67" s="3">
        <v>2</v>
      </c>
      <c r="F67" s="1">
        <v>1</v>
      </c>
      <c r="G67" s="3">
        <v>0</v>
      </c>
      <c r="H67" s="3">
        <v>0</v>
      </c>
      <c r="I67" s="3">
        <v>1</v>
      </c>
      <c r="J67" s="17">
        <f t="shared" ref="J67:J130" si="1">LN(B67)</f>
        <v>6.2733712240232302</v>
      </c>
    </row>
    <row r="68" spans="1:10" x14ac:dyDescent="0.2">
      <c r="A68" s="2">
        <v>67</v>
      </c>
      <c r="B68" s="16">
        <v>230.249</v>
      </c>
      <c r="C68" s="16">
        <v>12800</v>
      </c>
      <c r="D68" s="1">
        <v>12</v>
      </c>
      <c r="E68" s="3">
        <v>0</v>
      </c>
      <c r="F68" s="1">
        <v>3</v>
      </c>
      <c r="G68" s="3">
        <v>0</v>
      </c>
      <c r="H68" s="3">
        <v>0</v>
      </c>
      <c r="I68" s="3">
        <v>0</v>
      </c>
      <c r="J68" s="17">
        <f t="shared" si="1"/>
        <v>5.4391613320206647</v>
      </c>
    </row>
    <row r="69" spans="1:10" x14ac:dyDescent="0.2">
      <c r="A69" s="2">
        <v>68</v>
      </c>
      <c r="B69" s="16">
        <v>1932.4469999999999</v>
      </c>
      <c r="C69" s="16">
        <v>63200</v>
      </c>
      <c r="D69" s="1">
        <v>24</v>
      </c>
      <c r="E69" s="3">
        <v>3</v>
      </c>
      <c r="F69" s="1">
        <v>2</v>
      </c>
      <c r="G69" s="3">
        <v>1</v>
      </c>
      <c r="H69" s="3">
        <v>0</v>
      </c>
      <c r="I69" s="3">
        <v>0</v>
      </c>
      <c r="J69" s="17">
        <f t="shared" si="1"/>
        <v>7.5665423544709993</v>
      </c>
    </row>
    <row r="70" spans="1:10" x14ac:dyDescent="0.2">
      <c r="A70" s="2">
        <v>69</v>
      </c>
      <c r="B70" s="16">
        <v>1690.318</v>
      </c>
      <c r="C70" s="16">
        <v>41600</v>
      </c>
      <c r="D70" s="1">
        <v>24</v>
      </c>
      <c r="E70" s="3">
        <v>3</v>
      </c>
      <c r="F70" s="1">
        <v>1</v>
      </c>
      <c r="G70" s="3">
        <v>1</v>
      </c>
      <c r="H70" s="3">
        <v>0</v>
      </c>
      <c r="I70" s="3">
        <v>1</v>
      </c>
      <c r="J70" s="17">
        <f t="shared" si="1"/>
        <v>7.4326719558966516</v>
      </c>
    </row>
    <row r="71" spans="1:10" x14ac:dyDescent="0.2">
      <c r="A71" s="2">
        <v>70</v>
      </c>
      <c r="B71" s="16">
        <v>2449.6579999999999</v>
      </c>
      <c r="C71" s="16">
        <v>75500</v>
      </c>
      <c r="D71" s="1">
        <v>18</v>
      </c>
      <c r="E71" s="3">
        <v>0</v>
      </c>
      <c r="F71" s="1">
        <v>2</v>
      </c>
      <c r="G71" s="3">
        <v>1</v>
      </c>
      <c r="H71" s="3">
        <v>0</v>
      </c>
      <c r="I71" s="3">
        <v>1</v>
      </c>
      <c r="J71" s="17">
        <f t="shared" si="1"/>
        <v>7.8037037019581907</v>
      </c>
    </row>
    <row r="72" spans="1:10" x14ac:dyDescent="0.2">
      <c r="A72" s="2">
        <v>71</v>
      </c>
      <c r="B72" s="16">
        <v>1473.961</v>
      </c>
      <c r="C72" s="16">
        <v>74900</v>
      </c>
      <c r="D72" s="1">
        <v>12</v>
      </c>
      <c r="E72" s="3">
        <v>3</v>
      </c>
      <c r="F72" s="1">
        <v>3</v>
      </c>
      <c r="G72" s="3">
        <v>0</v>
      </c>
      <c r="H72" s="3">
        <v>0</v>
      </c>
      <c r="I72" s="3">
        <v>1</v>
      </c>
      <c r="J72" s="17">
        <f t="shared" si="1"/>
        <v>7.2957086137832361</v>
      </c>
    </row>
    <row r="73" spans="1:10" x14ac:dyDescent="0.2">
      <c r="A73" s="2">
        <v>72</v>
      </c>
      <c r="B73" s="16">
        <v>1810.5640000000001</v>
      </c>
      <c r="C73" s="16">
        <v>72200</v>
      </c>
      <c r="D73" s="1">
        <v>18</v>
      </c>
      <c r="E73" s="3">
        <v>2</v>
      </c>
      <c r="F73" s="1">
        <v>2</v>
      </c>
      <c r="G73" s="3">
        <v>1</v>
      </c>
      <c r="H73" s="3">
        <v>3</v>
      </c>
      <c r="I73" s="3">
        <v>1</v>
      </c>
      <c r="J73" s="17">
        <f t="shared" si="1"/>
        <v>7.5013936779319303</v>
      </c>
    </row>
    <row r="74" spans="1:10" x14ac:dyDescent="0.2">
      <c r="A74" s="2">
        <v>73</v>
      </c>
      <c r="B74" s="16">
        <v>747.43499999999995</v>
      </c>
      <c r="C74" s="16">
        <v>36500</v>
      </c>
      <c r="D74" s="1">
        <v>18</v>
      </c>
      <c r="E74" s="3">
        <v>0</v>
      </c>
      <c r="F74" s="1">
        <v>1</v>
      </c>
      <c r="G74" s="3">
        <v>0</v>
      </c>
      <c r="H74" s="3">
        <v>1</v>
      </c>
      <c r="I74" s="3">
        <v>1</v>
      </c>
      <c r="J74" s="17">
        <f t="shared" si="1"/>
        <v>6.616647344962165</v>
      </c>
    </row>
    <row r="75" spans="1:10" x14ac:dyDescent="0.2">
      <c r="A75" s="2">
        <v>74</v>
      </c>
      <c r="B75" s="16">
        <v>489.92899999999997</v>
      </c>
      <c r="C75" s="16">
        <v>73000</v>
      </c>
      <c r="D75" s="1">
        <v>6</v>
      </c>
      <c r="E75" s="3">
        <v>2</v>
      </c>
      <c r="F75" s="1">
        <v>2</v>
      </c>
      <c r="G75" s="3">
        <v>0</v>
      </c>
      <c r="H75" s="3">
        <v>1</v>
      </c>
      <c r="I75" s="3">
        <v>1</v>
      </c>
      <c r="J75" s="17">
        <f t="shared" si="1"/>
        <v>6.1942604826467651</v>
      </c>
    </row>
    <row r="76" spans="1:10" x14ac:dyDescent="0.2">
      <c r="A76" s="2">
        <v>75</v>
      </c>
      <c r="B76" s="16">
        <v>348.45600000000002</v>
      </c>
      <c r="C76" s="16">
        <v>15100</v>
      </c>
      <c r="D76" s="1">
        <v>6</v>
      </c>
      <c r="E76" s="3">
        <v>1</v>
      </c>
      <c r="F76" s="1">
        <v>3</v>
      </c>
      <c r="G76" s="3">
        <v>0</v>
      </c>
      <c r="H76" s="3">
        <v>0</v>
      </c>
      <c r="I76" s="3">
        <v>0</v>
      </c>
      <c r="J76" s="17">
        <f t="shared" si="1"/>
        <v>5.8535119668494966</v>
      </c>
    </row>
    <row r="77" spans="1:10" x14ac:dyDescent="0.2">
      <c r="A77" s="2">
        <v>76</v>
      </c>
      <c r="B77" s="16">
        <v>990.52499999999998</v>
      </c>
      <c r="C77" s="16">
        <v>19800</v>
      </c>
      <c r="D77" s="1">
        <v>24</v>
      </c>
      <c r="E77" s="3">
        <v>1</v>
      </c>
      <c r="F77" s="1">
        <v>1</v>
      </c>
      <c r="G77" s="3">
        <v>0</v>
      </c>
      <c r="H77" s="3">
        <v>1</v>
      </c>
      <c r="I77" s="3">
        <v>0</v>
      </c>
      <c r="J77" s="17">
        <f t="shared" si="1"/>
        <v>6.898235105597978</v>
      </c>
    </row>
    <row r="78" spans="1:10" x14ac:dyDescent="0.2">
      <c r="A78" s="2">
        <v>77</v>
      </c>
      <c r="B78" s="16">
        <v>410.02300000000002</v>
      </c>
      <c r="C78" s="16">
        <v>64000</v>
      </c>
      <c r="D78" s="1">
        <v>12</v>
      </c>
      <c r="E78" s="3">
        <v>1</v>
      </c>
      <c r="F78" s="1">
        <v>2</v>
      </c>
      <c r="G78" s="3">
        <v>1</v>
      </c>
      <c r="H78" s="3">
        <v>3</v>
      </c>
      <c r="I78" s="3">
        <v>0</v>
      </c>
      <c r="J78" s="17">
        <f t="shared" si="1"/>
        <v>6.01621325568592</v>
      </c>
    </row>
    <row r="79" spans="1:10" x14ac:dyDescent="0.2">
      <c r="A79" s="2">
        <v>78</v>
      </c>
      <c r="B79" s="16">
        <v>1175.433</v>
      </c>
      <c r="C79" s="16">
        <v>79400</v>
      </c>
      <c r="D79" s="1">
        <v>6</v>
      </c>
      <c r="E79" s="3">
        <v>0</v>
      </c>
      <c r="F79" s="1">
        <v>1</v>
      </c>
      <c r="G79" s="3">
        <v>0</v>
      </c>
      <c r="H79" s="3">
        <v>0</v>
      </c>
      <c r="I79" s="3">
        <v>1</v>
      </c>
      <c r="J79" s="17">
        <f t="shared" si="1"/>
        <v>7.069391869333189</v>
      </c>
    </row>
    <row r="80" spans="1:10" x14ac:dyDescent="0.2">
      <c r="A80" s="2">
        <v>79</v>
      </c>
      <c r="B80" s="16">
        <v>1799.7629999999999</v>
      </c>
      <c r="C80" s="16">
        <v>82000</v>
      </c>
      <c r="D80" s="1">
        <v>18</v>
      </c>
      <c r="E80" s="3">
        <v>3</v>
      </c>
      <c r="F80" s="1">
        <v>2</v>
      </c>
      <c r="G80" s="3">
        <v>0</v>
      </c>
      <c r="H80" s="3">
        <v>0</v>
      </c>
      <c r="I80" s="3">
        <v>1</v>
      </c>
      <c r="J80" s="17">
        <f t="shared" si="1"/>
        <v>7.4954102685487731</v>
      </c>
    </row>
    <row r="81" spans="1:10" x14ac:dyDescent="0.2">
      <c r="A81" s="2">
        <v>80</v>
      </c>
      <c r="B81" s="16">
        <v>1023.379</v>
      </c>
      <c r="C81" s="16">
        <v>63500</v>
      </c>
      <c r="D81" s="1">
        <v>18</v>
      </c>
      <c r="E81" s="3">
        <v>2</v>
      </c>
      <c r="F81" s="1">
        <v>2</v>
      </c>
      <c r="G81" s="3">
        <v>0</v>
      </c>
      <c r="H81" s="3">
        <v>1</v>
      </c>
      <c r="I81" s="3">
        <v>1</v>
      </c>
      <c r="J81" s="17">
        <f t="shared" si="1"/>
        <v>6.9308651763246152</v>
      </c>
    </row>
    <row r="82" spans="1:10" x14ac:dyDescent="0.2">
      <c r="A82" s="2">
        <v>81</v>
      </c>
      <c r="B82" s="16">
        <v>581.20500000000004</v>
      </c>
      <c r="C82" s="16">
        <v>118000</v>
      </c>
      <c r="D82" s="1">
        <v>12</v>
      </c>
      <c r="E82" s="3">
        <v>1</v>
      </c>
      <c r="F82" s="1">
        <v>3</v>
      </c>
      <c r="G82" s="3">
        <v>0</v>
      </c>
      <c r="H82" s="3">
        <v>3</v>
      </c>
      <c r="I82" s="3">
        <v>1</v>
      </c>
      <c r="J82" s="17">
        <f t="shared" si="1"/>
        <v>6.3651035345496947</v>
      </c>
    </row>
    <row r="83" spans="1:10" x14ac:dyDescent="0.2">
      <c r="A83" s="2">
        <v>82</v>
      </c>
      <c r="B83" s="16">
        <v>235.80799999999999</v>
      </c>
      <c r="C83" s="16">
        <v>13300</v>
      </c>
      <c r="D83" s="1">
        <v>6</v>
      </c>
      <c r="E83" s="3">
        <v>0</v>
      </c>
      <c r="F83" s="1">
        <v>1</v>
      </c>
      <c r="G83" s="3">
        <v>0</v>
      </c>
      <c r="H83" s="3">
        <v>1</v>
      </c>
      <c r="I83" s="3">
        <v>0</v>
      </c>
      <c r="J83" s="17">
        <f t="shared" si="1"/>
        <v>5.4630179145845892</v>
      </c>
    </row>
    <row r="84" spans="1:10" x14ac:dyDescent="0.2">
      <c r="A84" s="2">
        <v>83</v>
      </c>
      <c r="B84" s="16">
        <v>793.74</v>
      </c>
      <c r="C84" s="16">
        <v>45100</v>
      </c>
      <c r="D84" s="1">
        <v>12</v>
      </c>
      <c r="E84" s="3">
        <v>2</v>
      </c>
      <c r="F84" s="1">
        <v>2</v>
      </c>
      <c r="G84" s="3">
        <v>1</v>
      </c>
      <c r="H84" s="3">
        <v>1</v>
      </c>
      <c r="I84" s="3">
        <v>0</v>
      </c>
      <c r="J84" s="17">
        <f t="shared" si="1"/>
        <v>6.6767559517023436</v>
      </c>
    </row>
    <row r="85" spans="1:10" x14ac:dyDescent="0.2">
      <c r="A85" s="2">
        <v>84</v>
      </c>
      <c r="B85" s="16">
        <v>1645.453</v>
      </c>
      <c r="C85" s="16">
        <v>45900</v>
      </c>
      <c r="D85" s="1">
        <v>24</v>
      </c>
      <c r="E85" s="3">
        <v>2</v>
      </c>
      <c r="F85" s="1">
        <v>3</v>
      </c>
      <c r="G85" s="3">
        <v>1</v>
      </c>
      <c r="H85" s="3">
        <v>0</v>
      </c>
      <c r="I85" s="3">
        <v>1</v>
      </c>
      <c r="J85" s="17">
        <f t="shared" si="1"/>
        <v>7.4057710052285861</v>
      </c>
    </row>
    <row r="86" spans="1:10" x14ac:dyDescent="0.2">
      <c r="A86" s="2">
        <v>85</v>
      </c>
      <c r="B86" s="16">
        <v>357.50400000000002</v>
      </c>
      <c r="C86" s="16">
        <v>43900</v>
      </c>
      <c r="D86" s="1">
        <v>6</v>
      </c>
      <c r="E86" s="3">
        <v>1</v>
      </c>
      <c r="F86" s="1">
        <v>2</v>
      </c>
      <c r="G86" s="3">
        <v>0</v>
      </c>
      <c r="H86" s="3">
        <v>2</v>
      </c>
      <c r="I86" s="3">
        <v>0</v>
      </c>
      <c r="J86" s="17">
        <f t="shared" si="1"/>
        <v>5.8791465508826573</v>
      </c>
    </row>
    <row r="87" spans="1:10" x14ac:dyDescent="0.2">
      <c r="A87" s="2">
        <v>86</v>
      </c>
      <c r="B87" s="16">
        <v>5564.1270000000004</v>
      </c>
      <c r="C87" s="16">
        <v>110000</v>
      </c>
      <c r="D87" s="1">
        <v>24</v>
      </c>
      <c r="E87" s="3">
        <v>3</v>
      </c>
      <c r="F87" s="1">
        <v>3</v>
      </c>
      <c r="G87" s="3">
        <v>0</v>
      </c>
      <c r="H87" s="3">
        <v>0</v>
      </c>
      <c r="I87" s="3">
        <v>1</v>
      </c>
      <c r="J87" s="17">
        <f t="shared" si="1"/>
        <v>8.6240953780883753</v>
      </c>
    </row>
    <row r="88" spans="1:10" x14ac:dyDescent="0.2">
      <c r="A88" s="2">
        <v>87</v>
      </c>
      <c r="B88" s="16">
        <v>1909.597</v>
      </c>
      <c r="C88" s="16">
        <v>63000</v>
      </c>
      <c r="D88" s="1">
        <v>24</v>
      </c>
      <c r="E88" s="3">
        <v>3</v>
      </c>
      <c r="F88" s="1">
        <v>2</v>
      </c>
      <c r="G88" s="3">
        <v>1</v>
      </c>
      <c r="H88" s="3">
        <v>0</v>
      </c>
      <c r="I88" s="3">
        <v>0</v>
      </c>
      <c r="J88" s="17">
        <f t="shared" si="1"/>
        <v>7.5546475040137508</v>
      </c>
    </row>
    <row r="89" spans="1:10" x14ac:dyDescent="0.2">
      <c r="A89" s="2">
        <v>88</v>
      </c>
      <c r="B89" s="16">
        <v>1155.684</v>
      </c>
      <c r="C89" s="16">
        <v>61800</v>
      </c>
      <c r="D89" s="1">
        <v>24</v>
      </c>
      <c r="E89" s="3">
        <v>3</v>
      </c>
      <c r="F89" s="1">
        <v>2</v>
      </c>
      <c r="G89" s="3">
        <v>1</v>
      </c>
      <c r="H89" s="3">
        <v>0</v>
      </c>
      <c r="I89" s="3">
        <v>0</v>
      </c>
      <c r="J89" s="17">
        <f t="shared" si="1"/>
        <v>7.0524476554622675</v>
      </c>
    </row>
    <row r="90" spans="1:10" x14ac:dyDescent="0.2">
      <c r="A90" s="2">
        <v>89</v>
      </c>
      <c r="B90" s="16">
        <v>1597.8409999999999</v>
      </c>
      <c r="C90" s="16">
        <v>53300</v>
      </c>
      <c r="D90" s="1">
        <v>24</v>
      </c>
      <c r="E90" s="3">
        <v>2</v>
      </c>
      <c r="F90" s="1">
        <v>2</v>
      </c>
      <c r="G90" s="3">
        <v>0</v>
      </c>
      <c r="H90" s="3">
        <v>0</v>
      </c>
      <c r="I90" s="3">
        <v>1</v>
      </c>
      <c r="J90" s="17">
        <f t="shared" si="1"/>
        <v>7.3764086220016107</v>
      </c>
    </row>
    <row r="91" spans="1:10" x14ac:dyDescent="0.2">
      <c r="A91" s="2">
        <v>90</v>
      </c>
      <c r="B91" s="16">
        <v>105.176</v>
      </c>
      <c r="C91" s="16">
        <v>42000</v>
      </c>
      <c r="D91" s="1">
        <v>6</v>
      </c>
      <c r="E91" s="3">
        <v>1</v>
      </c>
      <c r="F91" s="1">
        <v>1</v>
      </c>
      <c r="G91" s="3">
        <v>0</v>
      </c>
      <c r="H91" s="3">
        <v>3</v>
      </c>
      <c r="I91" s="3">
        <v>1</v>
      </c>
      <c r="J91" s="17">
        <f t="shared" si="1"/>
        <v>4.6556351373943032</v>
      </c>
    </row>
    <row r="92" spans="1:10" x14ac:dyDescent="0.2">
      <c r="A92" s="2">
        <v>91</v>
      </c>
      <c r="B92" s="16">
        <v>449.19499999999999</v>
      </c>
      <c r="C92" s="16">
        <v>25900</v>
      </c>
      <c r="D92" s="1">
        <v>12</v>
      </c>
      <c r="E92" s="3">
        <v>0</v>
      </c>
      <c r="F92" s="1">
        <v>1</v>
      </c>
      <c r="G92" s="3">
        <v>0</v>
      </c>
      <c r="H92" s="3">
        <v>2</v>
      </c>
      <c r="I92" s="3">
        <v>0</v>
      </c>
      <c r="J92" s="17">
        <f t="shared" si="1"/>
        <v>6.1074570919029627</v>
      </c>
    </row>
    <row r="93" spans="1:10" x14ac:dyDescent="0.2">
      <c r="A93" s="2">
        <v>92</v>
      </c>
      <c r="B93" s="16">
        <v>499.66500000000002</v>
      </c>
      <c r="C93" s="16">
        <v>20200</v>
      </c>
      <c r="D93" s="1">
        <v>24</v>
      </c>
      <c r="E93" s="3">
        <v>1</v>
      </c>
      <c r="F93" s="1">
        <v>1</v>
      </c>
      <c r="G93" s="3">
        <v>1</v>
      </c>
      <c r="H93" s="3">
        <v>1</v>
      </c>
      <c r="I93" s="3">
        <v>1</v>
      </c>
      <c r="J93" s="17">
        <f t="shared" si="1"/>
        <v>6.2139378738718873</v>
      </c>
    </row>
    <row r="94" spans="1:10" x14ac:dyDescent="0.2">
      <c r="A94" s="2">
        <v>93</v>
      </c>
      <c r="B94" s="16">
        <v>546.41800000000001</v>
      </c>
      <c r="C94" s="16">
        <v>46600</v>
      </c>
      <c r="D94" s="1">
        <v>12</v>
      </c>
      <c r="E94" s="3">
        <v>0</v>
      </c>
      <c r="F94" s="1">
        <v>2</v>
      </c>
      <c r="G94" s="3">
        <v>0</v>
      </c>
      <c r="H94" s="3">
        <v>0</v>
      </c>
      <c r="I94" s="3">
        <v>0</v>
      </c>
      <c r="J94" s="17">
        <f t="shared" si="1"/>
        <v>6.3033842506129503</v>
      </c>
    </row>
    <row r="95" spans="1:10" x14ac:dyDescent="0.2">
      <c r="A95" s="2">
        <v>94</v>
      </c>
      <c r="B95" s="16">
        <v>288.887</v>
      </c>
      <c r="C95" s="16">
        <v>18700</v>
      </c>
      <c r="D95" s="1">
        <v>12</v>
      </c>
      <c r="E95" s="3">
        <v>1</v>
      </c>
      <c r="F95" s="1">
        <v>1</v>
      </c>
      <c r="G95" s="3">
        <v>1</v>
      </c>
      <c r="H95" s="3">
        <v>0</v>
      </c>
      <c r="I95" s="3">
        <v>0</v>
      </c>
      <c r="J95" s="17">
        <f t="shared" si="1"/>
        <v>5.6660356081904402</v>
      </c>
    </row>
    <row r="96" spans="1:10" x14ac:dyDescent="0.2">
      <c r="A96" s="2">
        <v>95</v>
      </c>
      <c r="B96" s="16">
        <v>724.17200000000003</v>
      </c>
      <c r="C96" s="16">
        <v>45700</v>
      </c>
      <c r="D96" s="1">
        <v>18</v>
      </c>
      <c r="E96" s="3">
        <v>2</v>
      </c>
      <c r="F96" s="1">
        <v>3</v>
      </c>
      <c r="G96" s="3">
        <v>1</v>
      </c>
      <c r="H96" s="3">
        <v>0</v>
      </c>
      <c r="I96" s="3">
        <v>0</v>
      </c>
      <c r="J96" s="17">
        <f t="shared" si="1"/>
        <v>6.5850289332314293</v>
      </c>
    </row>
    <row r="97" spans="1:10" x14ac:dyDescent="0.2">
      <c r="A97" s="2">
        <v>96</v>
      </c>
      <c r="B97" s="16">
        <v>172.315</v>
      </c>
      <c r="C97" s="16">
        <v>32600</v>
      </c>
      <c r="D97" s="1">
        <v>12</v>
      </c>
      <c r="E97" s="3">
        <v>1</v>
      </c>
      <c r="F97" s="1">
        <v>1</v>
      </c>
      <c r="G97" s="3">
        <v>0</v>
      </c>
      <c r="H97" s="3">
        <v>3</v>
      </c>
      <c r="I97" s="3">
        <v>0</v>
      </c>
      <c r="J97" s="17">
        <f t="shared" si="1"/>
        <v>5.1493241972025254</v>
      </c>
    </row>
    <row r="98" spans="1:10" x14ac:dyDescent="0.2">
      <c r="A98" s="2">
        <v>97</v>
      </c>
      <c r="B98" s="16">
        <v>1588.377</v>
      </c>
      <c r="C98" s="16">
        <v>96100</v>
      </c>
      <c r="D98" s="1">
        <v>6</v>
      </c>
      <c r="E98" s="3">
        <v>3</v>
      </c>
      <c r="F98" s="1">
        <v>2</v>
      </c>
      <c r="G98" s="3">
        <v>1</v>
      </c>
      <c r="H98" s="3">
        <v>0</v>
      </c>
      <c r="I98" s="3">
        <v>1</v>
      </c>
      <c r="J98" s="17">
        <f t="shared" si="1"/>
        <v>7.3704680191724066</v>
      </c>
    </row>
    <row r="99" spans="1:10" x14ac:dyDescent="0.2">
      <c r="A99" s="2">
        <v>98</v>
      </c>
      <c r="B99" s="16">
        <v>389.86399999999998</v>
      </c>
      <c r="C99" s="16">
        <v>14400</v>
      </c>
      <c r="D99" s="1">
        <v>6</v>
      </c>
      <c r="E99" s="3">
        <v>1</v>
      </c>
      <c r="F99" s="1">
        <v>1</v>
      </c>
      <c r="G99" s="3">
        <v>0</v>
      </c>
      <c r="H99" s="3">
        <v>1</v>
      </c>
      <c r="I99" s="3">
        <v>0</v>
      </c>
      <c r="J99" s="17">
        <f t="shared" si="1"/>
        <v>5.9657979603587314</v>
      </c>
    </row>
    <row r="100" spans="1:10" x14ac:dyDescent="0.2">
      <c r="A100" s="2">
        <v>99</v>
      </c>
      <c r="B100" s="16">
        <v>1405.1890000000001</v>
      </c>
      <c r="C100" s="16">
        <v>54200</v>
      </c>
      <c r="D100" s="1">
        <v>18</v>
      </c>
      <c r="E100" s="3">
        <v>0</v>
      </c>
      <c r="F100" s="1">
        <v>2</v>
      </c>
      <c r="G100" s="3">
        <v>1</v>
      </c>
      <c r="H100" s="3">
        <v>0</v>
      </c>
      <c r="I100" s="3">
        <v>0</v>
      </c>
      <c r="J100" s="17">
        <f t="shared" si="1"/>
        <v>7.2479270922938532</v>
      </c>
    </row>
    <row r="101" spans="1:10" x14ac:dyDescent="0.2">
      <c r="A101" s="2">
        <v>100</v>
      </c>
      <c r="B101" s="16">
        <v>2839.63</v>
      </c>
      <c r="C101" s="16">
        <v>80600</v>
      </c>
      <c r="D101" s="1">
        <v>24</v>
      </c>
      <c r="E101" s="3">
        <v>3</v>
      </c>
      <c r="F101" s="1">
        <v>2</v>
      </c>
      <c r="G101" s="3">
        <v>0</v>
      </c>
      <c r="H101" s="3">
        <v>0</v>
      </c>
      <c r="I101" s="3">
        <v>1</v>
      </c>
      <c r="J101" s="17">
        <f t="shared" si="1"/>
        <v>7.9514290409777146</v>
      </c>
    </row>
    <row r="102" spans="1:10" x14ac:dyDescent="0.2">
      <c r="A102" s="2">
        <v>101</v>
      </c>
      <c r="B102" s="16">
        <v>914.94600000000003</v>
      </c>
      <c r="C102" s="16">
        <v>48900</v>
      </c>
      <c r="D102" s="1">
        <v>18</v>
      </c>
      <c r="E102" s="3">
        <v>0</v>
      </c>
      <c r="F102" s="1">
        <v>2</v>
      </c>
      <c r="G102" s="3">
        <v>0</v>
      </c>
      <c r="H102" s="3">
        <v>3</v>
      </c>
      <c r="I102" s="3">
        <v>1</v>
      </c>
      <c r="J102" s="17">
        <f t="shared" si="1"/>
        <v>6.8188650471405428</v>
      </c>
    </row>
    <row r="103" spans="1:10" x14ac:dyDescent="0.2">
      <c r="A103" s="2">
        <v>102</v>
      </c>
      <c r="B103" s="16">
        <v>1061.9000000000001</v>
      </c>
      <c r="C103" s="16">
        <v>30300</v>
      </c>
      <c r="D103" s="1">
        <v>18</v>
      </c>
      <c r="E103" s="3">
        <v>1</v>
      </c>
      <c r="F103" s="1">
        <v>3</v>
      </c>
      <c r="G103" s="3">
        <v>0</v>
      </c>
      <c r="H103" s="3">
        <v>0</v>
      </c>
      <c r="I103" s="3">
        <v>0</v>
      </c>
      <c r="J103" s="17">
        <f t="shared" si="1"/>
        <v>6.9678150354098003</v>
      </c>
    </row>
    <row r="104" spans="1:10" x14ac:dyDescent="0.2">
      <c r="A104" s="2">
        <v>103</v>
      </c>
      <c r="B104" s="16">
        <v>4108.9679999999998</v>
      </c>
      <c r="C104" s="16">
        <v>124900</v>
      </c>
      <c r="D104" s="1">
        <v>18</v>
      </c>
      <c r="E104" s="3">
        <v>3</v>
      </c>
      <c r="F104" s="1">
        <v>3</v>
      </c>
      <c r="G104" s="3">
        <v>1</v>
      </c>
      <c r="H104" s="3">
        <v>0</v>
      </c>
      <c r="I104" s="3">
        <v>1</v>
      </c>
      <c r="J104" s="17">
        <f t="shared" si="1"/>
        <v>8.3209271810701697</v>
      </c>
    </row>
    <row r="105" spans="1:10" x14ac:dyDescent="0.2">
      <c r="A105" s="2">
        <v>104</v>
      </c>
      <c r="B105" s="16">
        <v>162.971</v>
      </c>
      <c r="C105" s="16">
        <v>13700</v>
      </c>
      <c r="D105" s="1">
        <v>6</v>
      </c>
      <c r="E105" s="3">
        <v>0</v>
      </c>
      <c r="F105" s="1">
        <v>1</v>
      </c>
      <c r="G105" s="3">
        <v>0</v>
      </c>
      <c r="H105" s="3">
        <v>1</v>
      </c>
      <c r="I105" s="3">
        <v>0</v>
      </c>
      <c r="J105" s="17">
        <f t="shared" si="1"/>
        <v>5.0935722708677398</v>
      </c>
    </row>
    <row r="106" spans="1:10" x14ac:dyDescent="0.2">
      <c r="A106" s="2">
        <v>105</v>
      </c>
      <c r="B106" s="16">
        <v>1252.3240000000001</v>
      </c>
      <c r="C106" s="16">
        <v>60300</v>
      </c>
      <c r="D106" s="1">
        <v>6</v>
      </c>
      <c r="E106" s="3">
        <v>0</v>
      </c>
      <c r="F106" s="1">
        <v>1</v>
      </c>
      <c r="G106" s="3">
        <v>1</v>
      </c>
      <c r="H106" s="3">
        <v>1</v>
      </c>
      <c r="I106" s="3">
        <v>1</v>
      </c>
      <c r="J106" s="17">
        <f t="shared" si="1"/>
        <v>7.1327563041232294</v>
      </c>
    </row>
    <row r="107" spans="1:10" x14ac:dyDescent="0.2">
      <c r="A107" s="2">
        <v>106</v>
      </c>
      <c r="B107" s="16">
        <v>1224.433</v>
      </c>
      <c r="C107" s="16">
        <v>43100</v>
      </c>
      <c r="D107" s="1">
        <v>12</v>
      </c>
      <c r="E107" s="3">
        <v>0</v>
      </c>
      <c r="F107" s="1">
        <v>2</v>
      </c>
      <c r="G107" s="3">
        <v>1</v>
      </c>
      <c r="H107" s="3">
        <v>1</v>
      </c>
      <c r="I107" s="3">
        <v>0</v>
      </c>
      <c r="J107" s="17">
        <f t="shared" si="1"/>
        <v>7.1102331586845375</v>
      </c>
    </row>
    <row r="108" spans="1:10" x14ac:dyDescent="0.2">
      <c r="A108" s="2">
        <v>107</v>
      </c>
      <c r="B108" s="16">
        <v>3995.0120000000002</v>
      </c>
      <c r="C108" s="16">
        <v>128700</v>
      </c>
      <c r="D108" s="1">
        <v>24</v>
      </c>
      <c r="E108" s="3">
        <v>3</v>
      </c>
      <c r="F108" s="1">
        <v>3</v>
      </c>
      <c r="G108" s="3">
        <v>0</v>
      </c>
      <c r="H108" s="3">
        <v>0</v>
      </c>
      <c r="I108" s="3">
        <v>1</v>
      </c>
      <c r="J108" s="17">
        <f t="shared" si="1"/>
        <v>8.2928018619505579</v>
      </c>
    </row>
    <row r="109" spans="1:10" x14ac:dyDescent="0.2">
      <c r="A109" s="2">
        <v>108</v>
      </c>
      <c r="B109" s="16">
        <v>2680.51</v>
      </c>
      <c r="C109" s="16">
        <v>118300</v>
      </c>
      <c r="D109" s="1">
        <v>18</v>
      </c>
      <c r="E109" s="3">
        <v>0</v>
      </c>
      <c r="F109" s="1">
        <v>2</v>
      </c>
      <c r="G109" s="3">
        <v>0</v>
      </c>
      <c r="H109" s="3">
        <v>1</v>
      </c>
      <c r="I109" s="3">
        <v>1</v>
      </c>
      <c r="J109" s="17">
        <f t="shared" si="1"/>
        <v>7.8937623539079009</v>
      </c>
    </row>
    <row r="110" spans="1:10" x14ac:dyDescent="0.2">
      <c r="A110" s="2">
        <v>109</v>
      </c>
      <c r="B110" s="16">
        <v>1140.258</v>
      </c>
      <c r="C110" s="16">
        <v>36500</v>
      </c>
      <c r="D110" s="1">
        <v>24</v>
      </c>
      <c r="E110" s="3">
        <v>2</v>
      </c>
      <c r="F110" s="1">
        <v>1</v>
      </c>
      <c r="G110" s="3">
        <v>1</v>
      </c>
      <c r="H110" s="3">
        <v>0</v>
      </c>
      <c r="I110" s="3">
        <v>1</v>
      </c>
      <c r="J110" s="17">
        <f t="shared" si="1"/>
        <v>7.0390098315724599</v>
      </c>
    </row>
    <row r="111" spans="1:10" x14ac:dyDescent="0.2">
      <c r="A111" s="2">
        <v>110</v>
      </c>
      <c r="B111" s="16">
        <v>424.07400000000001</v>
      </c>
      <c r="C111" s="16">
        <v>13400</v>
      </c>
      <c r="D111" s="1">
        <v>18</v>
      </c>
      <c r="E111" s="3">
        <v>1</v>
      </c>
      <c r="F111" s="1">
        <v>1</v>
      </c>
      <c r="G111" s="3">
        <v>1</v>
      </c>
      <c r="H111" s="3">
        <v>0</v>
      </c>
      <c r="I111" s="3">
        <v>0</v>
      </c>
      <c r="J111" s="17">
        <f t="shared" si="1"/>
        <v>6.0499079683055523</v>
      </c>
    </row>
    <row r="112" spans="1:10" x14ac:dyDescent="0.2">
      <c r="A112" s="2">
        <v>111</v>
      </c>
      <c r="B112" s="16">
        <v>940.64400000000001</v>
      </c>
      <c r="C112" s="16">
        <v>101700</v>
      </c>
      <c r="D112" s="1">
        <v>6</v>
      </c>
      <c r="E112" s="3">
        <v>0</v>
      </c>
      <c r="F112" s="1">
        <v>2</v>
      </c>
      <c r="G112" s="3">
        <v>1</v>
      </c>
      <c r="H112" s="3">
        <v>1</v>
      </c>
      <c r="I112" s="3">
        <v>1</v>
      </c>
      <c r="J112" s="17">
        <f t="shared" si="1"/>
        <v>6.8465647470687845</v>
      </c>
    </row>
    <row r="113" spans="1:10" x14ac:dyDescent="0.2">
      <c r="A113" s="2">
        <v>112</v>
      </c>
      <c r="B113" s="16">
        <v>1060.702</v>
      </c>
      <c r="C113" s="16">
        <v>76800</v>
      </c>
      <c r="D113" s="1">
        <v>18</v>
      </c>
      <c r="E113" s="3">
        <v>2</v>
      </c>
      <c r="F113" s="1">
        <v>2</v>
      </c>
      <c r="G113" s="3">
        <v>1</v>
      </c>
      <c r="H113" s="3">
        <v>1</v>
      </c>
      <c r="I113" s="3">
        <v>0</v>
      </c>
      <c r="J113" s="17">
        <f t="shared" si="1"/>
        <v>6.9666862320569267</v>
      </c>
    </row>
    <row r="114" spans="1:10" x14ac:dyDescent="0.2">
      <c r="A114" s="2">
        <v>113</v>
      </c>
      <c r="B114" s="16">
        <v>275.64400000000001</v>
      </c>
      <c r="C114" s="16">
        <v>21900</v>
      </c>
      <c r="D114" s="1">
        <v>12</v>
      </c>
      <c r="E114" s="3">
        <v>1</v>
      </c>
      <c r="F114" s="1">
        <v>1</v>
      </c>
      <c r="G114" s="3">
        <v>1</v>
      </c>
      <c r="H114" s="3">
        <v>0</v>
      </c>
      <c r="I114" s="3">
        <v>0</v>
      </c>
      <c r="J114" s="17">
        <f t="shared" si="1"/>
        <v>5.6191101780656174</v>
      </c>
    </row>
    <row r="115" spans="1:10" x14ac:dyDescent="0.2">
      <c r="A115" s="2">
        <v>114</v>
      </c>
      <c r="B115" s="16">
        <v>202.40100000000001</v>
      </c>
      <c r="C115" s="16">
        <v>16100</v>
      </c>
      <c r="D115" s="1">
        <v>6</v>
      </c>
      <c r="E115" s="3">
        <v>0</v>
      </c>
      <c r="F115" s="1">
        <v>1</v>
      </c>
      <c r="G115" s="3">
        <v>0</v>
      </c>
      <c r="H115" s="3">
        <v>0</v>
      </c>
      <c r="I115" s="3">
        <v>0</v>
      </c>
      <c r="J115" s="17">
        <f t="shared" si="1"/>
        <v>5.3102508781125675</v>
      </c>
    </row>
    <row r="116" spans="1:10" x14ac:dyDescent="0.2">
      <c r="A116" s="2">
        <v>115</v>
      </c>
      <c r="B116" s="16">
        <v>1594.8420000000001</v>
      </c>
      <c r="C116" s="16">
        <v>64100</v>
      </c>
      <c r="D116" s="1">
        <v>24</v>
      </c>
      <c r="E116" s="3">
        <v>3</v>
      </c>
      <c r="F116" s="1">
        <v>2</v>
      </c>
      <c r="G116" s="3">
        <v>0</v>
      </c>
      <c r="H116" s="3">
        <v>2</v>
      </c>
      <c r="I116" s="3">
        <v>0</v>
      </c>
      <c r="J116" s="17">
        <f t="shared" si="1"/>
        <v>7.3745299507510937</v>
      </c>
    </row>
    <row r="117" spans="1:10" x14ac:dyDescent="0.2">
      <c r="A117" s="2">
        <v>116</v>
      </c>
      <c r="B117" s="16">
        <v>3168.2649999999999</v>
      </c>
      <c r="C117" s="16">
        <v>95900</v>
      </c>
      <c r="D117" s="1">
        <v>24</v>
      </c>
      <c r="E117" s="3">
        <v>0</v>
      </c>
      <c r="F117" s="1">
        <v>2</v>
      </c>
      <c r="G117" s="3">
        <v>0</v>
      </c>
      <c r="H117" s="3">
        <v>0</v>
      </c>
      <c r="I117" s="3">
        <v>1</v>
      </c>
      <c r="J117" s="17">
        <f t="shared" si="1"/>
        <v>8.060939398425834</v>
      </c>
    </row>
    <row r="118" spans="1:10" x14ac:dyDescent="0.2">
      <c r="A118" s="2">
        <v>117</v>
      </c>
      <c r="B118" s="16">
        <v>981.35500000000002</v>
      </c>
      <c r="C118" s="16">
        <v>58200</v>
      </c>
      <c r="D118" s="1">
        <v>18</v>
      </c>
      <c r="E118" s="3">
        <v>2</v>
      </c>
      <c r="F118" s="1">
        <v>3</v>
      </c>
      <c r="G118" s="3">
        <v>0</v>
      </c>
      <c r="H118" s="3">
        <v>0</v>
      </c>
      <c r="I118" s="3">
        <v>0</v>
      </c>
      <c r="J118" s="17">
        <f t="shared" si="1"/>
        <v>6.8889342697412719</v>
      </c>
    </row>
    <row r="119" spans="1:10" x14ac:dyDescent="0.2">
      <c r="A119" s="2">
        <v>118</v>
      </c>
      <c r="B119" s="16">
        <v>1925.519</v>
      </c>
      <c r="C119" s="16">
        <v>120000</v>
      </c>
      <c r="D119" s="1">
        <v>18</v>
      </c>
      <c r="E119" s="3">
        <v>3</v>
      </c>
      <c r="F119" s="1">
        <v>2</v>
      </c>
      <c r="G119" s="3">
        <v>1</v>
      </c>
      <c r="H119" s="3">
        <v>3</v>
      </c>
      <c r="I119" s="3">
        <v>1</v>
      </c>
      <c r="J119" s="17">
        <f t="shared" si="1"/>
        <v>7.5629508207731453</v>
      </c>
    </row>
    <row r="120" spans="1:10" x14ac:dyDescent="0.2">
      <c r="A120" s="2">
        <v>119</v>
      </c>
      <c r="B120" s="16">
        <v>1154.914</v>
      </c>
      <c r="C120" s="16">
        <v>68400</v>
      </c>
      <c r="D120" s="1">
        <v>18</v>
      </c>
      <c r="E120" s="3">
        <v>3</v>
      </c>
      <c r="F120" s="1">
        <v>2</v>
      </c>
      <c r="G120" s="3">
        <v>1</v>
      </c>
      <c r="H120" s="3">
        <v>0</v>
      </c>
      <c r="I120" s="3">
        <v>0</v>
      </c>
      <c r="J120" s="17">
        <f t="shared" si="1"/>
        <v>7.0517811613092354</v>
      </c>
    </row>
    <row r="121" spans="1:10" x14ac:dyDescent="0.2">
      <c r="A121" s="2">
        <v>120</v>
      </c>
      <c r="B121" s="16">
        <v>537.726</v>
      </c>
      <c r="C121" s="16">
        <v>83600</v>
      </c>
      <c r="D121" s="1">
        <v>6</v>
      </c>
      <c r="E121" s="3">
        <v>2</v>
      </c>
      <c r="F121" s="1">
        <v>2</v>
      </c>
      <c r="G121" s="3">
        <v>1</v>
      </c>
      <c r="H121" s="3">
        <v>2</v>
      </c>
      <c r="I121" s="3">
        <v>1</v>
      </c>
      <c r="J121" s="17">
        <f t="shared" si="1"/>
        <v>6.2873491367474106</v>
      </c>
    </row>
    <row r="122" spans="1:10" x14ac:dyDescent="0.2">
      <c r="A122" s="2">
        <v>121</v>
      </c>
      <c r="B122" s="16">
        <v>142.547</v>
      </c>
      <c r="C122" s="16">
        <v>13400</v>
      </c>
      <c r="D122" s="1">
        <v>12</v>
      </c>
      <c r="E122" s="3">
        <v>1</v>
      </c>
      <c r="F122" s="1">
        <v>1</v>
      </c>
      <c r="G122" s="3">
        <v>0</v>
      </c>
      <c r="H122" s="3">
        <v>1</v>
      </c>
      <c r="I122" s="3">
        <v>0</v>
      </c>
      <c r="J122" s="17">
        <f t="shared" si="1"/>
        <v>4.9596717698899448</v>
      </c>
    </row>
    <row r="123" spans="1:10" x14ac:dyDescent="0.2">
      <c r="A123" s="2">
        <v>122</v>
      </c>
      <c r="B123" s="16">
        <v>1403.8309999999999</v>
      </c>
      <c r="C123" s="16">
        <v>54700</v>
      </c>
      <c r="D123" s="1">
        <v>24</v>
      </c>
      <c r="E123" s="3">
        <v>2</v>
      </c>
      <c r="F123" s="1">
        <v>3</v>
      </c>
      <c r="G123" s="3">
        <v>0</v>
      </c>
      <c r="H123" s="3">
        <v>0</v>
      </c>
      <c r="I123" s="3">
        <v>1</v>
      </c>
      <c r="J123" s="17">
        <f t="shared" si="1"/>
        <v>7.2469602069702912</v>
      </c>
    </row>
    <row r="124" spans="1:10" x14ac:dyDescent="0.2">
      <c r="A124" s="2">
        <v>123</v>
      </c>
      <c r="B124" s="16">
        <v>1985.325</v>
      </c>
      <c r="C124" s="16">
        <v>41300</v>
      </c>
      <c r="D124" s="1">
        <v>24</v>
      </c>
      <c r="E124" s="3">
        <v>3</v>
      </c>
      <c r="F124" s="1">
        <v>3</v>
      </c>
      <c r="G124" s="3">
        <v>1</v>
      </c>
      <c r="H124" s="3">
        <v>0</v>
      </c>
      <c r="I124" s="3">
        <v>1</v>
      </c>
      <c r="J124" s="17">
        <f t="shared" si="1"/>
        <v>7.5935379076790293</v>
      </c>
    </row>
    <row r="125" spans="1:10" x14ac:dyDescent="0.2">
      <c r="A125" s="2">
        <v>124</v>
      </c>
      <c r="B125" s="16">
        <v>2070.2570000000001</v>
      </c>
      <c r="C125" s="16">
        <v>130700</v>
      </c>
      <c r="D125" s="1">
        <v>6</v>
      </c>
      <c r="E125" s="3">
        <v>0</v>
      </c>
      <c r="F125" s="1">
        <v>2</v>
      </c>
      <c r="G125" s="3">
        <v>0</v>
      </c>
      <c r="H125" s="3">
        <v>3</v>
      </c>
      <c r="I125" s="3">
        <v>1</v>
      </c>
      <c r="J125" s="17">
        <f t="shared" si="1"/>
        <v>7.6354280331422437</v>
      </c>
    </row>
    <row r="126" spans="1:10" x14ac:dyDescent="0.2">
      <c r="A126" s="2">
        <v>125</v>
      </c>
      <c r="B126" s="16">
        <v>1006.258</v>
      </c>
      <c r="C126" s="16">
        <v>39500</v>
      </c>
      <c r="D126" s="1">
        <v>12</v>
      </c>
      <c r="E126" s="3">
        <v>2</v>
      </c>
      <c r="F126" s="1">
        <v>3</v>
      </c>
      <c r="G126" s="3">
        <v>0</v>
      </c>
      <c r="H126" s="3">
        <v>0</v>
      </c>
      <c r="I126" s="3">
        <v>1</v>
      </c>
      <c r="J126" s="17">
        <f t="shared" si="1"/>
        <v>6.9139937790117285</v>
      </c>
    </row>
    <row r="127" spans="1:10" x14ac:dyDescent="0.2">
      <c r="A127" s="2">
        <v>126</v>
      </c>
      <c r="B127" s="16">
        <v>3079.0740000000001</v>
      </c>
      <c r="C127" s="16">
        <v>93400</v>
      </c>
      <c r="D127" s="1">
        <v>24</v>
      </c>
      <c r="E127" s="3">
        <v>0</v>
      </c>
      <c r="F127" s="1">
        <v>2</v>
      </c>
      <c r="G127" s="3">
        <v>0</v>
      </c>
      <c r="H127" s="3">
        <v>2</v>
      </c>
      <c r="I127" s="3">
        <v>1</v>
      </c>
      <c r="J127" s="17">
        <f t="shared" si="1"/>
        <v>8.032384181412894</v>
      </c>
    </row>
    <row r="128" spans="1:10" x14ac:dyDescent="0.2">
      <c r="A128" s="2">
        <v>127</v>
      </c>
      <c r="B128" s="16">
        <v>586.34100000000001</v>
      </c>
      <c r="C128" s="16">
        <v>83100</v>
      </c>
      <c r="D128" s="1">
        <v>6</v>
      </c>
      <c r="E128" s="3">
        <v>2</v>
      </c>
      <c r="F128" s="1">
        <v>2</v>
      </c>
      <c r="G128" s="3">
        <v>1</v>
      </c>
      <c r="H128" s="3">
        <v>2</v>
      </c>
      <c r="I128" s="3">
        <v>1</v>
      </c>
      <c r="J128" s="17">
        <f t="shared" si="1"/>
        <v>6.3739015315951058</v>
      </c>
    </row>
    <row r="129" spans="1:10" x14ac:dyDescent="0.2">
      <c r="A129" s="2">
        <v>128</v>
      </c>
      <c r="B129" s="16">
        <v>2555.4499999999998</v>
      </c>
      <c r="C129" s="16">
        <v>55900</v>
      </c>
      <c r="D129" s="1">
        <v>24</v>
      </c>
      <c r="E129" s="3">
        <v>0</v>
      </c>
      <c r="F129" s="1">
        <v>2</v>
      </c>
      <c r="G129" s="3">
        <v>1</v>
      </c>
      <c r="H129" s="3">
        <v>1</v>
      </c>
      <c r="I129" s="3">
        <v>0</v>
      </c>
      <c r="J129" s="17">
        <f t="shared" si="1"/>
        <v>7.8459836123741935</v>
      </c>
    </row>
    <row r="130" spans="1:10" x14ac:dyDescent="0.2">
      <c r="A130" s="2">
        <v>129</v>
      </c>
      <c r="B130" s="16">
        <v>637.80100000000004</v>
      </c>
      <c r="C130" s="16">
        <v>71200</v>
      </c>
      <c r="D130" s="1">
        <v>12</v>
      </c>
      <c r="E130" s="3">
        <v>2</v>
      </c>
      <c r="F130" s="1">
        <v>3</v>
      </c>
      <c r="G130" s="3">
        <v>1</v>
      </c>
      <c r="H130" s="3">
        <v>1</v>
      </c>
      <c r="I130" s="3">
        <v>1</v>
      </c>
      <c r="J130" s="17">
        <f t="shared" si="1"/>
        <v>6.4580263224643488</v>
      </c>
    </row>
    <row r="131" spans="1:10" x14ac:dyDescent="0.2">
      <c r="A131" s="2">
        <v>130</v>
      </c>
      <c r="B131" s="16">
        <v>1148.6099999999999</v>
      </c>
      <c r="C131" s="16">
        <v>57800</v>
      </c>
      <c r="D131" s="1">
        <v>24</v>
      </c>
      <c r="E131" s="3">
        <v>2</v>
      </c>
      <c r="F131" s="1">
        <v>2</v>
      </c>
      <c r="G131" s="3">
        <v>1</v>
      </c>
      <c r="H131" s="3">
        <v>0</v>
      </c>
      <c r="I131" s="3">
        <v>0</v>
      </c>
      <c r="J131" s="17">
        <f t="shared" ref="J131:J194" si="2">LN(B131)</f>
        <v>7.0463077946433854</v>
      </c>
    </row>
    <row r="132" spans="1:10" x14ac:dyDescent="0.2">
      <c r="A132" s="2">
        <v>131</v>
      </c>
      <c r="B132" s="16">
        <v>579.54100000000005</v>
      </c>
      <c r="C132" s="16">
        <v>59100</v>
      </c>
      <c r="D132" s="1">
        <v>18</v>
      </c>
      <c r="E132" s="3">
        <v>1</v>
      </c>
      <c r="F132" s="1">
        <v>2</v>
      </c>
      <c r="G132" s="3">
        <v>1</v>
      </c>
      <c r="H132" s="3">
        <v>2</v>
      </c>
      <c r="I132" s="3">
        <v>0</v>
      </c>
      <c r="J132" s="17">
        <f t="shared" si="2"/>
        <v>6.3622364109242069</v>
      </c>
    </row>
    <row r="133" spans="1:10" x14ac:dyDescent="0.2">
      <c r="A133" s="2">
        <v>132</v>
      </c>
      <c r="B133" s="16">
        <v>465.55399999999997</v>
      </c>
      <c r="C133" s="16">
        <v>23100</v>
      </c>
      <c r="D133" s="1">
        <v>6</v>
      </c>
      <c r="E133" s="3">
        <v>1</v>
      </c>
      <c r="F133" s="1">
        <v>1</v>
      </c>
      <c r="G133" s="3">
        <v>0</v>
      </c>
      <c r="H133" s="3">
        <v>2</v>
      </c>
      <c r="I133" s="3">
        <v>0</v>
      </c>
      <c r="J133" s="17">
        <f t="shared" si="2"/>
        <v>6.1432280942855995</v>
      </c>
    </row>
    <row r="134" spans="1:10" x14ac:dyDescent="0.2">
      <c r="A134" s="2">
        <v>133</v>
      </c>
      <c r="B134" s="16">
        <v>407.30200000000002</v>
      </c>
      <c r="C134" s="16">
        <v>10900</v>
      </c>
      <c r="D134" s="1">
        <v>24</v>
      </c>
      <c r="E134" s="3">
        <v>1</v>
      </c>
      <c r="F134" s="1">
        <v>1</v>
      </c>
      <c r="G134" s="3">
        <v>1</v>
      </c>
      <c r="H134" s="3">
        <v>0</v>
      </c>
      <c r="I134" s="3">
        <v>0</v>
      </c>
      <c r="J134" s="17">
        <f t="shared" si="2"/>
        <v>6.0095549250277767</v>
      </c>
    </row>
    <row r="135" spans="1:10" x14ac:dyDescent="0.2">
      <c r="A135" s="2">
        <v>134</v>
      </c>
      <c r="B135" s="16">
        <v>847.46900000000005</v>
      </c>
      <c r="C135" s="16">
        <v>47500</v>
      </c>
      <c r="D135" s="1">
        <v>6</v>
      </c>
      <c r="E135" s="3">
        <v>3</v>
      </c>
      <c r="F135" s="1">
        <v>2</v>
      </c>
      <c r="G135" s="3">
        <v>0</v>
      </c>
      <c r="H135" s="3">
        <v>0</v>
      </c>
      <c r="I135" s="3">
        <v>0</v>
      </c>
      <c r="J135" s="17">
        <f t="shared" si="2"/>
        <v>6.7422542604145166</v>
      </c>
    </row>
    <row r="136" spans="1:10" x14ac:dyDescent="0.2">
      <c r="A136" s="2">
        <v>135</v>
      </c>
      <c r="B136" s="16">
        <v>2436.88</v>
      </c>
      <c r="C136" s="16">
        <v>76200</v>
      </c>
      <c r="D136" s="1">
        <v>24</v>
      </c>
      <c r="E136" s="3">
        <v>0</v>
      </c>
      <c r="F136" s="1">
        <v>2</v>
      </c>
      <c r="G136" s="3">
        <v>1</v>
      </c>
      <c r="H136" s="3">
        <v>1</v>
      </c>
      <c r="I136" s="3">
        <v>1</v>
      </c>
      <c r="J136" s="17">
        <f t="shared" si="2"/>
        <v>7.7984738115429124</v>
      </c>
    </row>
    <row r="137" spans="1:10" x14ac:dyDescent="0.2">
      <c r="A137" s="2">
        <v>136</v>
      </c>
      <c r="B137" s="16">
        <v>399.82400000000001</v>
      </c>
      <c r="C137" s="16">
        <v>14200</v>
      </c>
      <c r="D137" s="1">
        <v>24</v>
      </c>
      <c r="E137" s="3">
        <v>0</v>
      </c>
      <c r="F137" s="1">
        <v>1</v>
      </c>
      <c r="G137" s="3">
        <v>1</v>
      </c>
      <c r="H137" s="3">
        <v>1</v>
      </c>
      <c r="I137" s="3">
        <v>0</v>
      </c>
      <c r="J137" s="17">
        <f t="shared" si="2"/>
        <v>5.9910244502795784</v>
      </c>
    </row>
    <row r="138" spans="1:10" x14ac:dyDescent="0.2">
      <c r="A138" s="2">
        <v>137</v>
      </c>
      <c r="B138" s="16">
        <v>2037.5160000000001</v>
      </c>
      <c r="C138" s="16">
        <v>52500</v>
      </c>
      <c r="D138" s="1">
        <v>24</v>
      </c>
      <c r="E138" s="3">
        <v>3</v>
      </c>
      <c r="F138" s="1">
        <v>3</v>
      </c>
      <c r="G138" s="3">
        <v>0</v>
      </c>
      <c r="H138" s="3">
        <v>0</v>
      </c>
      <c r="I138" s="3">
        <v>1</v>
      </c>
      <c r="J138" s="17">
        <f t="shared" si="2"/>
        <v>7.6194866978449216</v>
      </c>
    </row>
    <row r="139" spans="1:10" x14ac:dyDescent="0.2">
      <c r="A139" s="2">
        <v>138</v>
      </c>
      <c r="B139" s="16">
        <v>715.83500000000004</v>
      </c>
      <c r="C139" s="16">
        <v>43300</v>
      </c>
      <c r="D139" s="1">
        <v>24</v>
      </c>
      <c r="E139" s="3">
        <v>2</v>
      </c>
      <c r="F139" s="1">
        <v>2</v>
      </c>
      <c r="G139" s="3">
        <v>0</v>
      </c>
      <c r="H139" s="3">
        <v>3</v>
      </c>
      <c r="I139" s="3">
        <v>1</v>
      </c>
      <c r="J139" s="17">
        <f t="shared" si="2"/>
        <v>6.5734496934762978</v>
      </c>
    </row>
    <row r="140" spans="1:10" x14ac:dyDescent="0.2">
      <c r="A140" s="2">
        <v>139</v>
      </c>
      <c r="B140" s="16">
        <v>1177.31</v>
      </c>
      <c r="C140" s="16">
        <v>66600</v>
      </c>
      <c r="D140" s="1">
        <v>18</v>
      </c>
      <c r="E140" s="3">
        <v>3</v>
      </c>
      <c r="F140" s="1">
        <v>2</v>
      </c>
      <c r="G140" s="3">
        <v>1</v>
      </c>
      <c r="H140" s="3">
        <v>0</v>
      </c>
      <c r="I140" s="3">
        <v>0</v>
      </c>
      <c r="J140" s="17">
        <f t="shared" si="2"/>
        <v>7.0709874540597992</v>
      </c>
    </row>
    <row r="141" spans="1:10" x14ac:dyDescent="0.2">
      <c r="A141" s="2">
        <v>140</v>
      </c>
      <c r="B141" s="16">
        <v>825.66600000000005</v>
      </c>
      <c r="C141" s="16">
        <v>55100</v>
      </c>
      <c r="D141" s="1">
        <v>6</v>
      </c>
      <c r="E141" s="3">
        <v>0</v>
      </c>
      <c r="F141" s="1">
        <v>2</v>
      </c>
      <c r="G141" s="3">
        <v>1</v>
      </c>
      <c r="H141" s="3">
        <v>2</v>
      </c>
      <c r="I141" s="3">
        <v>0</v>
      </c>
      <c r="J141" s="17">
        <f t="shared" si="2"/>
        <v>6.716190333392583</v>
      </c>
    </row>
    <row r="142" spans="1:10" x14ac:dyDescent="0.2">
      <c r="A142" s="2">
        <v>141</v>
      </c>
      <c r="B142" s="16">
        <v>114.02800000000001</v>
      </c>
      <c r="C142" s="16">
        <v>10600</v>
      </c>
      <c r="D142" s="1">
        <v>12</v>
      </c>
      <c r="E142" s="3">
        <v>1</v>
      </c>
      <c r="F142" s="1">
        <v>1</v>
      </c>
      <c r="G142" s="3">
        <v>0</v>
      </c>
      <c r="H142" s="3">
        <v>2</v>
      </c>
      <c r="I142" s="3">
        <v>0</v>
      </c>
      <c r="J142" s="17">
        <f t="shared" si="2"/>
        <v>4.7364440322713941</v>
      </c>
    </row>
    <row r="143" spans="1:10" x14ac:dyDescent="0.2">
      <c r="A143" s="2">
        <v>142</v>
      </c>
      <c r="B143" s="16">
        <v>873.13900000000001</v>
      </c>
      <c r="C143" s="16">
        <v>56300</v>
      </c>
      <c r="D143" s="1">
        <v>6</v>
      </c>
      <c r="E143" s="3">
        <v>2</v>
      </c>
      <c r="F143" s="1">
        <v>3</v>
      </c>
      <c r="G143" s="3">
        <v>1</v>
      </c>
      <c r="H143" s="3">
        <v>0</v>
      </c>
      <c r="I143" s="3">
        <v>0</v>
      </c>
      <c r="J143" s="17">
        <f t="shared" si="2"/>
        <v>6.7720947642420191</v>
      </c>
    </row>
    <row r="144" spans="1:10" x14ac:dyDescent="0.2">
      <c r="A144" s="2">
        <v>143</v>
      </c>
      <c r="B144" s="16">
        <v>1214.607</v>
      </c>
      <c r="C144" s="16">
        <v>58900</v>
      </c>
      <c r="D144" s="1">
        <v>18</v>
      </c>
      <c r="E144" s="3">
        <v>0</v>
      </c>
      <c r="F144" s="1">
        <v>1</v>
      </c>
      <c r="G144" s="3">
        <v>1</v>
      </c>
      <c r="H144" s="3">
        <v>0</v>
      </c>
      <c r="I144" s="3">
        <v>1</v>
      </c>
      <c r="J144" s="17">
        <f t="shared" si="2"/>
        <v>7.1021758466610949</v>
      </c>
    </row>
    <row r="145" spans="1:10" x14ac:dyDescent="0.2">
      <c r="A145" s="2">
        <v>144</v>
      </c>
      <c r="B145" s="16">
        <v>548.21199999999999</v>
      </c>
      <c r="C145" s="16">
        <v>102500</v>
      </c>
      <c r="D145" s="1">
        <v>12</v>
      </c>
      <c r="E145" s="3">
        <v>1</v>
      </c>
      <c r="F145" s="1">
        <v>2</v>
      </c>
      <c r="G145" s="3">
        <v>0</v>
      </c>
      <c r="H145" s="3">
        <v>3</v>
      </c>
      <c r="I145" s="3">
        <v>1</v>
      </c>
      <c r="J145" s="17">
        <f t="shared" si="2"/>
        <v>6.3066620734503402</v>
      </c>
    </row>
    <row r="146" spans="1:10" x14ac:dyDescent="0.2">
      <c r="A146" s="2">
        <v>145</v>
      </c>
      <c r="B146" s="16">
        <v>963.64</v>
      </c>
      <c r="C146" s="16">
        <v>71500</v>
      </c>
      <c r="D146" s="1">
        <v>6</v>
      </c>
      <c r="E146" s="3">
        <v>0</v>
      </c>
      <c r="F146" s="1">
        <v>2</v>
      </c>
      <c r="G146" s="3">
        <v>1</v>
      </c>
      <c r="H146" s="3">
        <v>0</v>
      </c>
      <c r="I146" s="3">
        <v>0</v>
      </c>
      <c r="J146" s="17">
        <f t="shared" si="2"/>
        <v>6.8707177808795734</v>
      </c>
    </row>
    <row r="147" spans="1:10" x14ac:dyDescent="0.2">
      <c r="A147" s="2">
        <v>146</v>
      </c>
      <c r="B147" s="16">
        <v>1694.4670000000001</v>
      </c>
      <c r="C147" s="16">
        <v>73300</v>
      </c>
      <c r="D147" s="1">
        <v>12</v>
      </c>
      <c r="E147" s="3">
        <v>0</v>
      </c>
      <c r="F147" s="1">
        <v>3</v>
      </c>
      <c r="G147" s="3">
        <v>1</v>
      </c>
      <c r="H147" s="3">
        <v>0</v>
      </c>
      <c r="I147" s="3">
        <v>1</v>
      </c>
      <c r="J147" s="17">
        <f t="shared" si="2"/>
        <v>7.4351235160861515</v>
      </c>
    </row>
    <row r="148" spans="1:10" x14ac:dyDescent="0.2">
      <c r="A148" s="2">
        <v>147</v>
      </c>
      <c r="B148" s="16">
        <v>2100.8910000000001</v>
      </c>
      <c r="C148" s="16">
        <v>69900</v>
      </c>
      <c r="D148" s="1">
        <v>18</v>
      </c>
      <c r="E148" s="3">
        <v>0</v>
      </c>
      <c r="F148" s="1">
        <v>2</v>
      </c>
      <c r="G148" s="3">
        <v>1</v>
      </c>
      <c r="H148" s="3">
        <v>1</v>
      </c>
      <c r="I148" s="3">
        <v>1</v>
      </c>
      <c r="J148" s="17">
        <f t="shared" si="2"/>
        <v>7.6501168194420677</v>
      </c>
    </row>
    <row r="149" spans="1:10" x14ac:dyDescent="0.2">
      <c r="A149" s="2">
        <v>148</v>
      </c>
      <c r="B149" s="16">
        <v>89.703000000000003</v>
      </c>
      <c r="C149" s="16">
        <v>12100</v>
      </c>
      <c r="D149" s="1">
        <v>6</v>
      </c>
      <c r="E149" s="3">
        <v>1</v>
      </c>
      <c r="F149" s="1">
        <v>1</v>
      </c>
      <c r="G149" s="3">
        <v>0</v>
      </c>
      <c r="H149" s="3">
        <v>1</v>
      </c>
      <c r="I149" s="3">
        <v>0</v>
      </c>
      <c r="J149" s="17">
        <f t="shared" si="2"/>
        <v>4.4965042133215389</v>
      </c>
    </row>
    <row r="150" spans="1:10" x14ac:dyDescent="0.2">
      <c r="A150" s="2">
        <v>149</v>
      </c>
      <c r="B150" s="16">
        <v>78.701999999999998</v>
      </c>
      <c r="C150" s="16">
        <v>23000</v>
      </c>
      <c r="D150" s="1">
        <v>6</v>
      </c>
      <c r="E150" s="3">
        <v>1</v>
      </c>
      <c r="F150" s="1">
        <v>1</v>
      </c>
      <c r="G150" s="3">
        <v>0</v>
      </c>
      <c r="H150" s="3">
        <v>3</v>
      </c>
      <c r="I150" s="3">
        <v>0</v>
      </c>
      <c r="J150" s="17">
        <f t="shared" si="2"/>
        <v>4.3656685680610634</v>
      </c>
    </row>
    <row r="151" spans="1:10" x14ac:dyDescent="0.2">
      <c r="A151" s="2">
        <v>150</v>
      </c>
      <c r="B151" s="16">
        <v>411.964</v>
      </c>
      <c r="C151" s="16">
        <v>39500</v>
      </c>
      <c r="D151" s="1">
        <v>6</v>
      </c>
      <c r="E151" s="3">
        <v>0</v>
      </c>
      <c r="F151" s="1">
        <v>2</v>
      </c>
      <c r="G151" s="3">
        <v>1</v>
      </c>
      <c r="H151" s="3">
        <v>1</v>
      </c>
      <c r="I151" s="3">
        <v>0</v>
      </c>
      <c r="J151" s="17">
        <f t="shared" si="2"/>
        <v>6.0209359668910141</v>
      </c>
    </row>
    <row r="152" spans="1:10" x14ac:dyDescent="0.2">
      <c r="A152" s="2">
        <v>151</v>
      </c>
      <c r="B152" s="16">
        <v>857.976</v>
      </c>
      <c r="C152" s="16">
        <v>55500</v>
      </c>
      <c r="D152" s="1">
        <v>18</v>
      </c>
      <c r="E152" s="3">
        <v>2</v>
      </c>
      <c r="F152" s="1">
        <v>3</v>
      </c>
      <c r="G152" s="3">
        <v>1</v>
      </c>
      <c r="H152" s="3">
        <v>0</v>
      </c>
      <c r="I152" s="3">
        <v>1</v>
      </c>
      <c r="J152" s="17">
        <f t="shared" si="2"/>
        <v>6.7545761270687654</v>
      </c>
    </row>
    <row r="153" spans="1:10" x14ac:dyDescent="0.2">
      <c r="A153" s="2">
        <v>152</v>
      </c>
      <c r="B153" s="16">
        <v>1387.9690000000001</v>
      </c>
      <c r="C153" s="16">
        <v>45600</v>
      </c>
      <c r="D153" s="1">
        <v>18</v>
      </c>
      <c r="E153" s="3">
        <v>2</v>
      </c>
      <c r="F153" s="1">
        <v>2</v>
      </c>
      <c r="G153" s="3">
        <v>1</v>
      </c>
      <c r="H153" s="3">
        <v>0</v>
      </c>
      <c r="I153" s="3">
        <v>0</v>
      </c>
      <c r="J153" s="17">
        <f t="shared" si="2"/>
        <v>7.2355968065233878</v>
      </c>
    </row>
    <row r="154" spans="1:10" x14ac:dyDescent="0.2">
      <c r="A154" s="2">
        <v>153</v>
      </c>
      <c r="B154" s="16">
        <v>571.447</v>
      </c>
      <c r="C154" s="16">
        <v>19500</v>
      </c>
      <c r="D154" s="1">
        <v>24</v>
      </c>
      <c r="E154" s="3">
        <v>0</v>
      </c>
      <c r="F154" s="1">
        <v>1</v>
      </c>
      <c r="G154" s="3">
        <v>1</v>
      </c>
      <c r="H154" s="3">
        <v>0</v>
      </c>
      <c r="I154" s="3">
        <v>0</v>
      </c>
      <c r="J154" s="17">
        <f t="shared" si="2"/>
        <v>6.348171740526694</v>
      </c>
    </row>
    <row r="155" spans="1:10" x14ac:dyDescent="0.2">
      <c r="A155" s="2">
        <v>154</v>
      </c>
      <c r="B155" s="16">
        <v>1127.365</v>
      </c>
      <c r="C155" s="16">
        <v>70400</v>
      </c>
      <c r="D155" s="1">
        <v>12</v>
      </c>
      <c r="E155" s="3">
        <v>0</v>
      </c>
      <c r="F155" s="1">
        <v>2</v>
      </c>
      <c r="G155" s="3">
        <v>1</v>
      </c>
      <c r="H155" s="3">
        <v>2</v>
      </c>
      <c r="I155" s="3">
        <v>1</v>
      </c>
      <c r="J155" s="17">
        <f t="shared" si="2"/>
        <v>7.0276383302835432</v>
      </c>
    </row>
    <row r="156" spans="1:10" x14ac:dyDescent="0.2">
      <c r="A156" s="2">
        <v>155</v>
      </c>
      <c r="B156" s="16">
        <v>198.50800000000001</v>
      </c>
      <c r="C156" s="16">
        <v>10200</v>
      </c>
      <c r="D156" s="1">
        <v>6</v>
      </c>
      <c r="E156" s="3">
        <v>0</v>
      </c>
      <c r="F156" s="1">
        <v>1</v>
      </c>
      <c r="G156" s="3">
        <v>0</v>
      </c>
      <c r="H156" s="3">
        <v>3</v>
      </c>
      <c r="I156" s="3">
        <v>0</v>
      </c>
      <c r="J156" s="17">
        <f t="shared" si="2"/>
        <v>5.2908294015821333</v>
      </c>
    </row>
    <row r="157" spans="1:10" x14ac:dyDescent="0.2">
      <c r="A157" s="2">
        <v>156</v>
      </c>
      <c r="B157" s="16">
        <v>3343.9789999999998</v>
      </c>
      <c r="C157" s="16">
        <v>83700</v>
      </c>
      <c r="D157" s="1">
        <v>24</v>
      </c>
      <c r="E157" s="3">
        <v>3</v>
      </c>
      <c r="F157" s="1">
        <v>2</v>
      </c>
      <c r="G157" s="3">
        <v>1</v>
      </c>
      <c r="H157" s="3">
        <v>0</v>
      </c>
      <c r="I157" s="3">
        <v>1</v>
      </c>
      <c r="J157" s="17">
        <f t="shared" si="2"/>
        <v>8.1149166942805682</v>
      </c>
    </row>
    <row r="158" spans="1:10" x14ac:dyDescent="0.2">
      <c r="A158" s="2">
        <v>157</v>
      </c>
      <c r="B158" s="16">
        <v>1999.115</v>
      </c>
      <c r="C158" s="16">
        <v>72600</v>
      </c>
      <c r="D158" s="1">
        <v>18</v>
      </c>
      <c r="E158" s="3">
        <v>0</v>
      </c>
      <c r="F158" s="1">
        <v>2</v>
      </c>
      <c r="G158" s="3">
        <v>0</v>
      </c>
      <c r="H158" s="3">
        <v>1</v>
      </c>
      <c r="I158" s="3">
        <v>1</v>
      </c>
      <c r="J158" s="17">
        <f t="shared" si="2"/>
        <v>7.6004598616100667</v>
      </c>
    </row>
    <row r="159" spans="1:10" x14ac:dyDescent="0.2">
      <c r="A159" s="2">
        <v>158</v>
      </c>
      <c r="B159" s="16">
        <v>1072.8620000000001</v>
      </c>
      <c r="C159" s="16">
        <v>40500</v>
      </c>
      <c r="D159" s="1">
        <v>18</v>
      </c>
      <c r="E159" s="3">
        <v>0</v>
      </c>
      <c r="F159" s="1">
        <v>2</v>
      </c>
      <c r="G159" s="3">
        <v>1</v>
      </c>
      <c r="H159" s="3">
        <v>1</v>
      </c>
      <c r="I159" s="3">
        <v>0</v>
      </c>
      <c r="J159" s="17">
        <f t="shared" si="2"/>
        <v>6.9780851229895564</v>
      </c>
    </row>
    <row r="160" spans="1:10" x14ac:dyDescent="0.2">
      <c r="A160" s="2">
        <v>159</v>
      </c>
      <c r="B160" s="16">
        <v>632.70299999999997</v>
      </c>
      <c r="C160" s="16">
        <v>63300</v>
      </c>
      <c r="D160" s="1">
        <v>6</v>
      </c>
      <c r="E160" s="3">
        <v>0</v>
      </c>
      <c r="F160" s="1">
        <v>2</v>
      </c>
      <c r="G160" s="3">
        <v>1</v>
      </c>
      <c r="H160" s="3">
        <v>2</v>
      </c>
      <c r="I160" s="3">
        <v>1</v>
      </c>
      <c r="J160" s="17">
        <f t="shared" si="2"/>
        <v>6.4500011177252858</v>
      </c>
    </row>
    <row r="161" spans="1:10" x14ac:dyDescent="0.2">
      <c r="A161" s="2">
        <v>160</v>
      </c>
      <c r="B161" s="16">
        <v>435.74700000000001</v>
      </c>
      <c r="C161" s="16">
        <v>14800</v>
      </c>
      <c r="D161" s="1">
        <v>12</v>
      </c>
      <c r="E161" s="3">
        <v>0</v>
      </c>
      <c r="F161" s="1">
        <v>1</v>
      </c>
      <c r="G161" s="3">
        <v>1</v>
      </c>
      <c r="H161" s="3">
        <v>3</v>
      </c>
      <c r="I161" s="3">
        <v>0</v>
      </c>
      <c r="J161" s="17">
        <f t="shared" si="2"/>
        <v>6.0770617996948477</v>
      </c>
    </row>
    <row r="162" spans="1:10" x14ac:dyDescent="0.2">
      <c r="A162" s="2">
        <v>161</v>
      </c>
      <c r="B162" s="16">
        <v>2623.6680000000001</v>
      </c>
      <c r="C162" s="16">
        <v>84800</v>
      </c>
      <c r="D162" s="1">
        <v>18</v>
      </c>
      <c r="E162" s="3">
        <v>3</v>
      </c>
      <c r="F162" s="1">
        <v>3</v>
      </c>
      <c r="G162" s="3">
        <v>0</v>
      </c>
      <c r="H162" s="3">
        <v>0</v>
      </c>
      <c r="I162" s="3">
        <v>1</v>
      </c>
      <c r="J162" s="17">
        <f t="shared" si="2"/>
        <v>7.8723286176688498</v>
      </c>
    </row>
    <row r="163" spans="1:10" x14ac:dyDescent="0.2">
      <c r="A163" s="2">
        <v>162</v>
      </c>
      <c r="B163" s="16">
        <v>894.66800000000001</v>
      </c>
      <c r="C163" s="16">
        <v>85500</v>
      </c>
      <c r="D163" s="1">
        <v>18</v>
      </c>
      <c r="E163" s="3">
        <v>2</v>
      </c>
      <c r="F163" s="1">
        <v>2</v>
      </c>
      <c r="G163" s="3">
        <v>0</v>
      </c>
      <c r="H163" s="3">
        <v>2</v>
      </c>
      <c r="I163" s="3">
        <v>1</v>
      </c>
      <c r="J163" s="17">
        <f t="shared" si="2"/>
        <v>6.7964526997353181</v>
      </c>
    </row>
    <row r="164" spans="1:10" x14ac:dyDescent="0.2">
      <c r="A164" s="2">
        <v>163</v>
      </c>
      <c r="B164" s="16">
        <v>2362.0300000000002</v>
      </c>
      <c r="C164" s="16">
        <v>84100</v>
      </c>
      <c r="D164" s="1">
        <v>24</v>
      </c>
      <c r="E164" s="3">
        <v>3</v>
      </c>
      <c r="F164" s="1">
        <v>2</v>
      </c>
      <c r="G164" s="3">
        <v>1</v>
      </c>
      <c r="H164" s="3">
        <v>1</v>
      </c>
      <c r="I164" s="3">
        <v>1</v>
      </c>
      <c r="J164" s="17">
        <f t="shared" si="2"/>
        <v>7.7672766977774117</v>
      </c>
    </row>
    <row r="165" spans="1:10" x14ac:dyDescent="0.2">
      <c r="A165" s="2">
        <v>164</v>
      </c>
      <c r="B165" s="16">
        <v>245.21299999999999</v>
      </c>
      <c r="C165" s="16">
        <v>26600</v>
      </c>
      <c r="D165" s="1">
        <v>24</v>
      </c>
      <c r="E165" s="3">
        <v>1</v>
      </c>
      <c r="F165" s="1">
        <v>1</v>
      </c>
      <c r="G165" s="3">
        <v>0</v>
      </c>
      <c r="H165" s="3">
        <v>2</v>
      </c>
      <c r="I165" s="3">
        <v>0</v>
      </c>
      <c r="J165" s="17">
        <f t="shared" si="2"/>
        <v>5.5021272206011895</v>
      </c>
    </row>
    <row r="166" spans="1:10" x14ac:dyDescent="0.2">
      <c r="A166" s="2">
        <v>165</v>
      </c>
      <c r="B166" s="16">
        <v>918.16600000000005</v>
      </c>
      <c r="C166" s="16">
        <v>42500</v>
      </c>
      <c r="D166" s="1">
        <v>24</v>
      </c>
      <c r="E166" s="3">
        <v>2</v>
      </c>
      <c r="F166" s="1">
        <v>3</v>
      </c>
      <c r="G166" s="3">
        <v>0</v>
      </c>
      <c r="H166" s="3">
        <v>0</v>
      </c>
      <c r="I166" s="3">
        <v>0</v>
      </c>
      <c r="J166" s="17">
        <f t="shared" si="2"/>
        <v>6.8223782021598094</v>
      </c>
    </row>
    <row r="167" spans="1:10" x14ac:dyDescent="0.2">
      <c r="A167" s="2">
        <v>166</v>
      </c>
      <c r="B167" s="16">
        <v>644.75800000000004</v>
      </c>
      <c r="C167" s="16">
        <v>15300</v>
      </c>
      <c r="D167" s="1">
        <v>24</v>
      </c>
      <c r="E167" s="3">
        <v>1</v>
      </c>
      <c r="F167" s="1">
        <v>1</v>
      </c>
      <c r="G167" s="3">
        <v>1</v>
      </c>
      <c r="H167" s="3">
        <v>0</v>
      </c>
      <c r="I167" s="3">
        <v>0</v>
      </c>
      <c r="J167" s="17">
        <f t="shared" si="2"/>
        <v>6.4688750525945196</v>
      </c>
    </row>
    <row r="168" spans="1:10" x14ac:dyDescent="0.2">
      <c r="A168" s="2">
        <v>167</v>
      </c>
      <c r="B168" s="16">
        <v>1172.373</v>
      </c>
      <c r="C168" s="16">
        <v>67600</v>
      </c>
      <c r="D168" s="1">
        <v>18</v>
      </c>
      <c r="E168" s="3">
        <v>2</v>
      </c>
      <c r="F168" s="1">
        <v>2</v>
      </c>
      <c r="G168" s="3">
        <v>1</v>
      </c>
      <c r="H168" s="3">
        <v>1</v>
      </c>
      <c r="I168" s="3">
        <v>1</v>
      </c>
      <c r="J168" s="17">
        <f t="shared" si="2"/>
        <v>7.0667851788888481</v>
      </c>
    </row>
    <row r="169" spans="1:10" x14ac:dyDescent="0.2">
      <c r="A169" s="2">
        <v>168</v>
      </c>
      <c r="B169" s="16">
        <v>323.86399999999998</v>
      </c>
      <c r="C169" s="16">
        <v>15200</v>
      </c>
      <c r="D169" s="1">
        <v>12</v>
      </c>
      <c r="E169" s="3">
        <v>0</v>
      </c>
      <c r="F169" s="1">
        <v>1</v>
      </c>
      <c r="G169" s="3">
        <v>1</v>
      </c>
      <c r="H169" s="3">
        <v>0</v>
      </c>
      <c r="I169" s="3">
        <v>0</v>
      </c>
      <c r="J169" s="17">
        <f t="shared" si="2"/>
        <v>5.7803236745849222</v>
      </c>
    </row>
    <row r="170" spans="1:10" x14ac:dyDescent="0.2">
      <c r="A170" s="2">
        <v>169</v>
      </c>
      <c r="B170" s="16">
        <v>530.26700000000005</v>
      </c>
      <c r="C170" s="16">
        <v>56000</v>
      </c>
      <c r="D170" s="1">
        <v>6</v>
      </c>
      <c r="E170" s="3">
        <v>2</v>
      </c>
      <c r="F170" s="1">
        <v>2</v>
      </c>
      <c r="G170" s="3">
        <v>0</v>
      </c>
      <c r="H170" s="3">
        <v>3</v>
      </c>
      <c r="I170" s="3">
        <v>0</v>
      </c>
      <c r="J170" s="17">
        <f t="shared" si="2"/>
        <v>6.2733806532797622</v>
      </c>
    </row>
    <row r="171" spans="1:10" x14ac:dyDescent="0.2">
      <c r="A171" s="2">
        <v>170</v>
      </c>
      <c r="B171" s="16">
        <v>1826.338</v>
      </c>
      <c r="C171" s="16">
        <v>84800</v>
      </c>
      <c r="D171" s="1">
        <v>12</v>
      </c>
      <c r="E171" s="3">
        <v>0</v>
      </c>
      <c r="F171" s="1">
        <v>2</v>
      </c>
      <c r="G171" s="3">
        <v>0</v>
      </c>
      <c r="H171" s="3">
        <v>1</v>
      </c>
      <c r="I171" s="3">
        <v>1</v>
      </c>
      <c r="J171" s="17">
        <f t="shared" si="2"/>
        <v>7.5100681480778464</v>
      </c>
    </row>
    <row r="172" spans="1:10" x14ac:dyDescent="0.2">
      <c r="A172" s="2">
        <v>171</v>
      </c>
      <c r="B172" s="16">
        <v>516.68700000000001</v>
      </c>
      <c r="C172" s="16">
        <v>10600</v>
      </c>
      <c r="D172" s="1">
        <v>24</v>
      </c>
      <c r="E172" s="3">
        <v>0</v>
      </c>
      <c r="F172" s="1">
        <v>1</v>
      </c>
      <c r="G172" s="3">
        <v>0</v>
      </c>
      <c r="H172" s="3">
        <v>2</v>
      </c>
      <c r="I172" s="3">
        <v>0</v>
      </c>
      <c r="J172" s="17">
        <f t="shared" si="2"/>
        <v>6.2474372753095109</v>
      </c>
    </row>
    <row r="173" spans="1:10" x14ac:dyDescent="0.2">
      <c r="A173" s="2">
        <v>172</v>
      </c>
      <c r="B173" s="16">
        <v>3631.8719999999998</v>
      </c>
      <c r="C173" s="16">
        <v>88400</v>
      </c>
      <c r="D173" s="1">
        <v>18</v>
      </c>
      <c r="E173" s="3">
        <v>3</v>
      </c>
      <c r="F173" s="1">
        <v>3</v>
      </c>
      <c r="G173" s="3">
        <v>0</v>
      </c>
      <c r="H173" s="3">
        <v>0</v>
      </c>
      <c r="I173" s="3">
        <v>1</v>
      </c>
      <c r="J173" s="17">
        <f t="shared" si="2"/>
        <v>8.1975034968094107</v>
      </c>
    </row>
    <row r="174" spans="1:10" x14ac:dyDescent="0.2">
      <c r="A174" s="2">
        <v>173</v>
      </c>
      <c r="B174" s="16">
        <v>1273.7570000000001</v>
      </c>
      <c r="C174" s="16">
        <v>87200</v>
      </c>
      <c r="D174" s="1">
        <v>18</v>
      </c>
      <c r="E174" s="3">
        <v>3</v>
      </c>
      <c r="F174" s="1">
        <v>2</v>
      </c>
      <c r="G174" s="3">
        <v>1</v>
      </c>
      <c r="H174" s="3">
        <v>0</v>
      </c>
      <c r="I174" s="3">
        <v>1</v>
      </c>
      <c r="J174" s="17">
        <f t="shared" si="2"/>
        <v>7.1497260801057401</v>
      </c>
    </row>
    <row r="175" spans="1:10" x14ac:dyDescent="0.2">
      <c r="A175" s="2">
        <v>174</v>
      </c>
      <c r="B175" s="16">
        <v>607.17399999999998</v>
      </c>
      <c r="C175" s="16">
        <v>106700</v>
      </c>
      <c r="D175" s="1">
        <v>6</v>
      </c>
      <c r="E175" s="3">
        <v>2</v>
      </c>
      <c r="F175" s="1">
        <v>2</v>
      </c>
      <c r="G175" s="3">
        <v>1</v>
      </c>
      <c r="H175" s="3">
        <v>2</v>
      </c>
      <c r="I175" s="3">
        <v>1</v>
      </c>
      <c r="J175" s="17">
        <f t="shared" si="2"/>
        <v>6.4088154056652984</v>
      </c>
    </row>
    <row r="176" spans="1:10" x14ac:dyDescent="0.2">
      <c r="A176" s="2">
        <v>175</v>
      </c>
      <c r="B176" s="16">
        <v>268.31099999999998</v>
      </c>
      <c r="C176" s="16">
        <v>27100</v>
      </c>
      <c r="D176" s="1">
        <v>12</v>
      </c>
      <c r="E176" s="3">
        <v>1</v>
      </c>
      <c r="F176" s="1">
        <v>1</v>
      </c>
      <c r="G176" s="3">
        <v>1</v>
      </c>
      <c r="H176" s="3">
        <v>1</v>
      </c>
      <c r="I176" s="3">
        <v>0</v>
      </c>
      <c r="J176" s="17">
        <f t="shared" si="2"/>
        <v>5.5921467554729958</v>
      </c>
    </row>
    <row r="177" spans="1:10" x14ac:dyDescent="0.2">
      <c r="A177" s="2">
        <v>176</v>
      </c>
      <c r="B177" s="16">
        <v>1152.7719999999999</v>
      </c>
      <c r="C177" s="16">
        <v>46600</v>
      </c>
      <c r="D177" s="1">
        <v>18</v>
      </c>
      <c r="E177" s="3">
        <v>0</v>
      </c>
      <c r="F177" s="1">
        <v>2</v>
      </c>
      <c r="G177" s="3">
        <v>0</v>
      </c>
      <c r="H177" s="3">
        <v>2</v>
      </c>
      <c r="I177" s="3">
        <v>0</v>
      </c>
      <c r="J177" s="17">
        <f t="shared" si="2"/>
        <v>7.0499247557019267</v>
      </c>
    </row>
    <row r="178" spans="1:10" x14ac:dyDescent="0.2">
      <c r="A178" s="2">
        <v>177</v>
      </c>
      <c r="B178" s="16">
        <v>474.06099999999998</v>
      </c>
      <c r="C178" s="16">
        <v>49100</v>
      </c>
      <c r="D178" s="1">
        <v>6</v>
      </c>
      <c r="E178" s="3">
        <v>1</v>
      </c>
      <c r="F178" s="1">
        <v>2</v>
      </c>
      <c r="G178" s="3">
        <v>0</v>
      </c>
      <c r="H178" s="3">
        <v>2</v>
      </c>
      <c r="I178" s="3">
        <v>0</v>
      </c>
      <c r="J178" s="17">
        <f t="shared" si="2"/>
        <v>6.1613360053980957</v>
      </c>
    </row>
    <row r="179" spans="1:10" x14ac:dyDescent="0.2">
      <c r="A179" s="2">
        <v>178</v>
      </c>
      <c r="B179" s="16">
        <v>606.50699999999995</v>
      </c>
      <c r="C179" s="16">
        <v>35200</v>
      </c>
      <c r="D179" s="1">
        <v>12</v>
      </c>
      <c r="E179" s="3">
        <v>2</v>
      </c>
      <c r="F179" s="1">
        <v>2</v>
      </c>
      <c r="G179" s="3">
        <v>0</v>
      </c>
      <c r="H179" s="3">
        <v>0</v>
      </c>
      <c r="I179" s="3">
        <v>0</v>
      </c>
      <c r="J179" s="17">
        <f t="shared" si="2"/>
        <v>6.4077162699498169</v>
      </c>
    </row>
    <row r="180" spans="1:10" x14ac:dyDescent="0.2">
      <c r="A180" s="2">
        <v>179</v>
      </c>
      <c r="B180" s="16">
        <v>827.17200000000003</v>
      </c>
      <c r="C180" s="16">
        <v>35200</v>
      </c>
      <c r="D180" s="1">
        <v>12</v>
      </c>
      <c r="E180" s="3">
        <v>0</v>
      </c>
      <c r="F180" s="1">
        <v>3</v>
      </c>
      <c r="G180" s="3">
        <v>0</v>
      </c>
      <c r="H180" s="3">
        <v>0</v>
      </c>
      <c r="I180" s="3">
        <v>0</v>
      </c>
      <c r="J180" s="17">
        <f t="shared" si="2"/>
        <v>6.7180126540516758</v>
      </c>
    </row>
    <row r="181" spans="1:10" x14ac:dyDescent="0.2">
      <c r="A181" s="2">
        <v>180</v>
      </c>
      <c r="B181" s="16">
        <v>2710.0410000000002</v>
      </c>
      <c r="C181" s="16">
        <v>84100</v>
      </c>
      <c r="D181" s="1">
        <v>18</v>
      </c>
      <c r="E181" s="3">
        <v>3</v>
      </c>
      <c r="F181" s="1">
        <v>3</v>
      </c>
      <c r="G181" s="3">
        <v>0</v>
      </c>
      <c r="H181" s="3">
        <v>0</v>
      </c>
      <c r="I181" s="3">
        <v>1</v>
      </c>
      <c r="J181" s="17">
        <f t="shared" si="2"/>
        <v>7.9047190429105934</v>
      </c>
    </row>
    <row r="182" spans="1:10" x14ac:dyDescent="0.2">
      <c r="A182" s="2">
        <v>181</v>
      </c>
      <c r="B182" s="16">
        <v>451.01600000000002</v>
      </c>
      <c r="C182" s="16">
        <v>25800</v>
      </c>
      <c r="D182" s="1">
        <v>6</v>
      </c>
      <c r="E182" s="3">
        <v>0</v>
      </c>
      <c r="F182" s="1">
        <v>1</v>
      </c>
      <c r="G182" s="3">
        <v>1</v>
      </c>
      <c r="H182" s="3">
        <v>0</v>
      </c>
      <c r="I182" s="3">
        <v>0</v>
      </c>
      <c r="J182" s="17">
        <f t="shared" si="2"/>
        <v>6.1115028155917983</v>
      </c>
    </row>
    <row r="183" spans="1:10" x14ac:dyDescent="0.2">
      <c r="A183" s="2">
        <v>182</v>
      </c>
      <c r="B183" s="16">
        <v>613.09699999999998</v>
      </c>
      <c r="C183" s="16">
        <v>49700</v>
      </c>
      <c r="D183" s="1">
        <v>18</v>
      </c>
      <c r="E183" s="3">
        <v>1</v>
      </c>
      <c r="F183" s="1">
        <v>2</v>
      </c>
      <c r="G183" s="3">
        <v>0</v>
      </c>
      <c r="H183" s="3">
        <v>2</v>
      </c>
      <c r="I183" s="3">
        <v>1</v>
      </c>
      <c r="J183" s="17">
        <f t="shared" si="2"/>
        <v>6.4185231615907927</v>
      </c>
    </row>
    <row r="184" spans="1:10" x14ac:dyDescent="0.2">
      <c r="A184" s="2">
        <v>183</v>
      </c>
      <c r="B184" s="16">
        <v>226.845</v>
      </c>
      <c r="C184" s="16">
        <v>13200</v>
      </c>
      <c r="D184" s="1">
        <v>12</v>
      </c>
      <c r="E184" s="3">
        <v>1</v>
      </c>
      <c r="F184" s="1">
        <v>1</v>
      </c>
      <c r="G184" s="3">
        <v>0</v>
      </c>
      <c r="H184" s="3">
        <v>1</v>
      </c>
      <c r="I184" s="3">
        <v>0</v>
      </c>
      <c r="J184" s="17">
        <f t="shared" si="2"/>
        <v>5.4242669648708137</v>
      </c>
    </row>
    <row r="185" spans="1:10" x14ac:dyDescent="0.2">
      <c r="A185" s="2">
        <v>184</v>
      </c>
      <c r="B185" s="16">
        <v>46.55</v>
      </c>
      <c r="C185" s="16">
        <v>14600</v>
      </c>
      <c r="D185" s="1">
        <v>6</v>
      </c>
      <c r="E185" s="3">
        <v>1</v>
      </c>
      <c r="F185" s="1">
        <v>1</v>
      </c>
      <c r="G185" s="3">
        <v>0</v>
      </c>
      <c r="H185" s="3">
        <v>3</v>
      </c>
      <c r="I185" s="3">
        <v>0</v>
      </c>
      <c r="J185" s="17">
        <f t="shared" si="2"/>
        <v>3.8405270037230759</v>
      </c>
    </row>
    <row r="186" spans="1:10" x14ac:dyDescent="0.2">
      <c r="A186" s="2">
        <v>185</v>
      </c>
      <c r="B186" s="16">
        <v>870.19500000000005</v>
      </c>
      <c r="C186" s="16">
        <v>109900</v>
      </c>
      <c r="D186" s="1">
        <v>12</v>
      </c>
      <c r="E186" s="3">
        <v>2</v>
      </c>
      <c r="F186" s="1">
        <v>2</v>
      </c>
      <c r="G186" s="3">
        <v>1</v>
      </c>
      <c r="H186" s="3">
        <v>2</v>
      </c>
      <c r="I186" s="3">
        <v>1</v>
      </c>
      <c r="J186" s="17">
        <f t="shared" si="2"/>
        <v>6.7687173244645109</v>
      </c>
    </row>
    <row r="187" spans="1:10" x14ac:dyDescent="0.2">
      <c r="A187" s="2">
        <v>186</v>
      </c>
      <c r="B187" s="16">
        <v>1888.376</v>
      </c>
      <c r="C187" s="16">
        <v>126300</v>
      </c>
      <c r="D187" s="1">
        <v>6</v>
      </c>
      <c r="E187" s="3">
        <v>3</v>
      </c>
      <c r="F187" s="1">
        <v>2</v>
      </c>
      <c r="G187" s="3">
        <v>0</v>
      </c>
      <c r="H187" s="3">
        <v>1</v>
      </c>
      <c r="I187" s="3">
        <v>1</v>
      </c>
      <c r="J187" s="17">
        <f t="shared" si="2"/>
        <v>7.5434724794195835</v>
      </c>
    </row>
    <row r="188" spans="1:10" x14ac:dyDescent="0.2">
      <c r="A188" s="2">
        <v>187</v>
      </c>
      <c r="B188" s="16">
        <v>2838.1819999999998</v>
      </c>
      <c r="C188" s="16">
        <v>100600</v>
      </c>
      <c r="D188" s="1">
        <v>24</v>
      </c>
      <c r="E188" s="3">
        <v>3</v>
      </c>
      <c r="F188" s="1">
        <v>2</v>
      </c>
      <c r="G188" s="3">
        <v>1</v>
      </c>
      <c r="H188" s="3">
        <v>3</v>
      </c>
      <c r="I188" s="3">
        <v>1</v>
      </c>
      <c r="J188" s="17">
        <f t="shared" si="2"/>
        <v>7.9509189853325495</v>
      </c>
    </row>
    <row r="189" spans="1:10" x14ac:dyDescent="0.2">
      <c r="A189" s="2">
        <v>188</v>
      </c>
      <c r="B189" s="16">
        <v>539.76900000000001</v>
      </c>
      <c r="C189" s="16">
        <v>11700</v>
      </c>
      <c r="D189" s="1">
        <v>18</v>
      </c>
      <c r="E189" s="3">
        <v>1</v>
      </c>
      <c r="F189" s="1">
        <v>3</v>
      </c>
      <c r="G189" s="3">
        <v>0</v>
      </c>
      <c r="H189" s="3">
        <v>0</v>
      </c>
      <c r="I189" s="3">
        <v>0</v>
      </c>
      <c r="J189" s="17">
        <f t="shared" si="2"/>
        <v>6.2911412702575271</v>
      </c>
    </row>
    <row r="190" spans="1:10" x14ac:dyDescent="0.2">
      <c r="A190" s="2">
        <v>189</v>
      </c>
      <c r="B190" s="16">
        <v>506.00200000000001</v>
      </c>
      <c r="C190" s="16">
        <v>36400</v>
      </c>
      <c r="D190" s="1">
        <v>18</v>
      </c>
      <c r="E190" s="3">
        <v>1</v>
      </c>
      <c r="F190" s="1">
        <v>2</v>
      </c>
      <c r="G190" s="3">
        <v>0</v>
      </c>
      <c r="H190" s="3">
        <v>2</v>
      </c>
      <c r="I190" s="3">
        <v>0</v>
      </c>
      <c r="J190" s="17">
        <f t="shared" si="2"/>
        <v>6.226540621848824</v>
      </c>
    </row>
    <row r="191" spans="1:10" x14ac:dyDescent="0.2">
      <c r="A191" s="2">
        <v>190</v>
      </c>
      <c r="B191" s="16">
        <v>274.80399999999997</v>
      </c>
      <c r="C191" s="16">
        <v>22200</v>
      </c>
      <c r="D191" s="1">
        <v>18</v>
      </c>
      <c r="E191" s="3">
        <v>1</v>
      </c>
      <c r="F191" s="1">
        <v>1</v>
      </c>
      <c r="G191" s="3">
        <v>0</v>
      </c>
      <c r="H191" s="3">
        <v>2</v>
      </c>
      <c r="I191" s="3">
        <v>0</v>
      </c>
      <c r="J191" s="17">
        <f t="shared" si="2"/>
        <v>5.6160581162830132</v>
      </c>
    </row>
    <row r="192" spans="1:10" x14ac:dyDescent="0.2">
      <c r="A192" s="2">
        <v>191</v>
      </c>
      <c r="B192" s="16">
        <v>1757.404</v>
      </c>
      <c r="C192" s="16">
        <v>106400</v>
      </c>
      <c r="D192" s="1">
        <v>12</v>
      </c>
      <c r="E192" s="3">
        <v>0</v>
      </c>
      <c r="F192" s="1">
        <v>2</v>
      </c>
      <c r="G192" s="3">
        <v>1</v>
      </c>
      <c r="H192" s="3">
        <v>0</v>
      </c>
      <c r="I192" s="3">
        <v>1</v>
      </c>
      <c r="J192" s="17">
        <f t="shared" si="2"/>
        <v>7.4715929991488306</v>
      </c>
    </row>
    <row r="193" spans="1:10" x14ac:dyDescent="0.2">
      <c r="A193" s="2">
        <v>192</v>
      </c>
      <c r="B193" s="16">
        <v>1861.434</v>
      </c>
      <c r="C193" s="16">
        <v>112800</v>
      </c>
      <c r="D193" s="1">
        <v>12</v>
      </c>
      <c r="E193" s="3">
        <v>3</v>
      </c>
      <c r="F193" s="1">
        <v>3</v>
      </c>
      <c r="G193" s="3">
        <v>0</v>
      </c>
      <c r="H193" s="3">
        <v>0</v>
      </c>
      <c r="I193" s="3">
        <v>1</v>
      </c>
      <c r="J193" s="17">
        <f t="shared" si="2"/>
        <v>7.529102437406217</v>
      </c>
    </row>
    <row r="194" spans="1:10" x14ac:dyDescent="0.2">
      <c r="A194" s="2">
        <v>193</v>
      </c>
      <c r="B194" s="16">
        <v>2585.087</v>
      </c>
      <c r="C194" s="16">
        <v>95900</v>
      </c>
      <c r="D194" s="1">
        <v>24</v>
      </c>
      <c r="E194" s="3">
        <v>3</v>
      </c>
      <c r="F194" s="1">
        <v>3</v>
      </c>
      <c r="G194" s="3">
        <v>1</v>
      </c>
      <c r="H194" s="3">
        <v>0</v>
      </c>
      <c r="I194" s="3">
        <v>1</v>
      </c>
      <c r="J194" s="17">
        <f t="shared" si="2"/>
        <v>7.8575144420821852</v>
      </c>
    </row>
    <row r="195" spans="1:10" x14ac:dyDescent="0.2">
      <c r="A195" s="2">
        <v>194</v>
      </c>
      <c r="B195" s="16">
        <v>523.80399999999997</v>
      </c>
      <c r="C195" s="16">
        <v>88000</v>
      </c>
      <c r="D195" s="1">
        <v>6</v>
      </c>
      <c r="E195" s="3">
        <v>2</v>
      </c>
      <c r="F195" s="1">
        <v>2</v>
      </c>
      <c r="G195" s="3">
        <v>1</v>
      </c>
      <c r="H195" s="3">
        <v>2</v>
      </c>
      <c r="I195" s="3">
        <v>1</v>
      </c>
      <c r="J195" s="17">
        <f t="shared" ref="J195:J258" si="3">LN(B195)</f>
        <v>6.2611175685469354</v>
      </c>
    </row>
    <row r="196" spans="1:10" x14ac:dyDescent="0.2">
      <c r="A196" s="2">
        <v>195</v>
      </c>
      <c r="B196" s="16">
        <v>1174.7829999999999</v>
      </c>
      <c r="C196" s="16">
        <v>44500</v>
      </c>
      <c r="D196" s="1">
        <v>24</v>
      </c>
      <c r="E196" s="3">
        <v>2</v>
      </c>
      <c r="F196" s="1">
        <v>2</v>
      </c>
      <c r="G196" s="3">
        <v>1</v>
      </c>
      <c r="H196" s="3">
        <v>0</v>
      </c>
      <c r="I196" s="3">
        <v>0</v>
      </c>
      <c r="J196" s="17">
        <f t="shared" si="3"/>
        <v>7.0688387286715875</v>
      </c>
    </row>
    <row r="197" spans="1:10" x14ac:dyDescent="0.2">
      <c r="A197" s="2">
        <v>196</v>
      </c>
      <c r="B197" s="16">
        <v>1046.5719999999999</v>
      </c>
      <c r="C197" s="16">
        <v>43600</v>
      </c>
      <c r="D197" s="1">
        <v>12</v>
      </c>
      <c r="E197" s="3">
        <v>2</v>
      </c>
      <c r="F197" s="1">
        <v>3</v>
      </c>
      <c r="G197" s="3">
        <v>0</v>
      </c>
      <c r="H197" s="3">
        <v>0</v>
      </c>
      <c r="I197" s="3">
        <v>1</v>
      </c>
      <c r="J197" s="17">
        <f t="shared" si="3"/>
        <v>6.9532753402838434</v>
      </c>
    </row>
    <row r="198" spans="1:10" x14ac:dyDescent="0.2">
      <c r="A198" s="2">
        <v>197</v>
      </c>
      <c r="B198" s="16">
        <v>259.81799999999998</v>
      </c>
      <c r="C198" s="16">
        <v>20800</v>
      </c>
      <c r="D198" s="1">
        <v>6</v>
      </c>
      <c r="E198" s="3">
        <v>0</v>
      </c>
      <c r="F198" s="1">
        <v>1</v>
      </c>
      <c r="G198" s="3">
        <v>1</v>
      </c>
      <c r="H198" s="3">
        <v>0</v>
      </c>
      <c r="I198" s="3">
        <v>0</v>
      </c>
      <c r="J198" s="17">
        <f t="shared" si="3"/>
        <v>5.5599813859011347</v>
      </c>
    </row>
    <row r="199" spans="1:10" x14ac:dyDescent="0.2">
      <c r="A199" s="2">
        <v>198</v>
      </c>
      <c r="B199" s="16">
        <v>347.54500000000002</v>
      </c>
      <c r="C199" s="16">
        <v>23400</v>
      </c>
      <c r="D199" s="1">
        <v>6</v>
      </c>
      <c r="E199" s="3">
        <v>1</v>
      </c>
      <c r="F199" s="1">
        <v>3</v>
      </c>
      <c r="G199" s="3">
        <v>1</v>
      </c>
      <c r="H199" s="3">
        <v>0</v>
      </c>
      <c r="I199" s="3">
        <v>1</v>
      </c>
      <c r="J199" s="17">
        <f t="shared" si="3"/>
        <v>5.8508941530237895</v>
      </c>
    </row>
    <row r="200" spans="1:10" x14ac:dyDescent="0.2">
      <c r="A200" s="2">
        <v>199</v>
      </c>
      <c r="B200" s="16">
        <v>905.80799999999999</v>
      </c>
      <c r="C200" s="16">
        <v>46600</v>
      </c>
      <c r="D200" s="1">
        <v>24</v>
      </c>
      <c r="E200" s="3">
        <v>2</v>
      </c>
      <c r="F200" s="1">
        <v>2</v>
      </c>
      <c r="G200" s="3">
        <v>0</v>
      </c>
      <c r="H200" s="3">
        <v>0</v>
      </c>
      <c r="I200" s="3">
        <v>0</v>
      </c>
      <c r="J200" s="17">
        <f t="shared" si="3"/>
        <v>6.8088273630548493</v>
      </c>
    </row>
    <row r="201" spans="1:10" x14ac:dyDescent="0.2">
      <c r="A201" s="2">
        <v>200</v>
      </c>
      <c r="B201" s="16">
        <v>357.04399999999998</v>
      </c>
      <c r="C201" s="16">
        <v>31300</v>
      </c>
      <c r="D201" s="1">
        <v>6</v>
      </c>
      <c r="E201" s="3">
        <v>1</v>
      </c>
      <c r="F201" s="1">
        <v>1</v>
      </c>
      <c r="G201" s="3">
        <v>0</v>
      </c>
      <c r="H201" s="3">
        <v>1</v>
      </c>
      <c r="I201" s="3">
        <v>0</v>
      </c>
      <c r="J201" s="17">
        <f t="shared" si="3"/>
        <v>5.8778590234847883</v>
      </c>
    </row>
    <row r="202" spans="1:10" x14ac:dyDescent="0.2">
      <c r="A202" s="2">
        <v>201</v>
      </c>
      <c r="B202" s="16">
        <v>1639.0260000000001</v>
      </c>
      <c r="C202" s="16">
        <v>33200</v>
      </c>
      <c r="D202" s="1">
        <v>24</v>
      </c>
      <c r="E202" s="3">
        <v>0</v>
      </c>
      <c r="F202" s="1">
        <v>1</v>
      </c>
      <c r="G202" s="3">
        <v>0</v>
      </c>
      <c r="H202" s="3">
        <v>1</v>
      </c>
      <c r="I202" s="3">
        <v>1</v>
      </c>
      <c r="J202" s="17">
        <f t="shared" si="3"/>
        <v>7.4018574419493079</v>
      </c>
    </row>
    <row r="203" spans="1:10" x14ac:dyDescent="0.2">
      <c r="A203" s="2">
        <v>202</v>
      </c>
      <c r="B203" s="16">
        <v>2609.7919999999999</v>
      </c>
      <c r="C203" s="16">
        <v>70400</v>
      </c>
      <c r="D203" s="1">
        <v>18</v>
      </c>
      <c r="E203" s="3">
        <v>3</v>
      </c>
      <c r="F203" s="1">
        <v>3</v>
      </c>
      <c r="G203" s="3">
        <v>0</v>
      </c>
      <c r="H203" s="3">
        <v>0</v>
      </c>
      <c r="I203" s="3">
        <v>1</v>
      </c>
      <c r="J203" s="17">
        <f t="shared" si="3"/>
        <v>7.867025803654454</v>
      </c>
    </row>
    <row r="204" spans="1:10" x14ac:dyDescent="0.2">
      <c r="A204" s="2">
        <v>203</v>
      </c>
      <c r="B204" s="16">
        <v>581.22400000000005</v>
      </c>
      <c r="C204" s="16">
        <v>17000</v>
      </c>
      <c r="D204" s="1">
        <v>18</v>
      </c>
      <c r="E204" s="3">
        <v>0</v>
      </c>
      <c r="F204" s="1">
        <v>1</v>
      </c>
      <c r="G204" s="3">
        <v>1</v>
      </c>
      <c r="H204" s="3">
        <v>0</v>
      </c>
      <c r="I204" s="3">
        <v>0</v>
      </c>
      <c r="J204" s="17">
        <f t="shared" si="3"/>
        <v>6.3651362247183014</v>
      </c>
    </row>
    <row r="205" spans="1:10" x14ac:dyDescent="0.2">
      <c r="A205" s="2">
        <v>204</v>
      </c>
      <c r="B205" s="16">
        <v>380.96800000000002</v>
      </c>
      <c r="C205" s="16">
        <v>26200</v>
      </c>
      <c r="D205" s="1">
        <v>12</v>
      </c>
      <c r="E205" s="3">
        <v>1</v>
      </c>
      <c r="F205" s="1">
        <v>2</v>
      </c>
      <c r="G205" s="3">
        <v>0</v>
      </c>
      <c r="H205" s="3">
        <v>1</v>
      </c>
      <c r="I205" s="3">
        <v>0</v>
      </c>
      <c r="J205" s="17">
        <f t="shared" si="3"/>
        <v>5.9427153820980729</v>
      </c>
    </row>
    <row r="206" spans="1:10" x14ac:dyDescent="0.2">
      <c r="A206" s="2">
        <v>205</v>
      </c>
      <c r="B206" s="16">
        <v>1841.405</v>
      </c>
      <c r="C206" s="16">
        <v>108900</v>
      </c>
      <c r="D206" s="1">
        <v>12</v>
      </c>
      <c r="E206" s="3">
        <v>3</v>
      </c>
      <c r="F206" s="1">
        <v>3</v>
      </c>
      <c r="G206" s="3">
        <v>1</v>
      </c>
      <c r="H206" s="3">
        <v>0</v>
      </c>
      <c r="I206" s="3">
        <v>1</v>
      </c>
      <c r="J206" s="17">
        <f t="shared" si="3"/>
        <v>7.5182841461753549</v>
      </c>
    </row>
    <row r="207" spans="1:10" x14ac:dyDescent="0.2">
      <c r="A207" s="2">
        <v>206</v>
      </c>
      <c r="B207" s="16">
        <v>165.935</v>
      </c>
      <c r="C207" s="16">
        <v>17300</v>
      </c>
      <c r="D207" s="1">
        <v>6</v>
      </c>
      <c r="E207" s="3">
        <v>1</v>
      </c>
      <c r="F207" s="1">
        <v>3</v>
      </c>
      <c r="G207" s="3">
        <v>0</v>
      </c>
      <c r="H207" s="3">
        <v>0</v>
      </c>
      <c r="I207" s="3">
        <v>0</v>
      </c>
      <c r="J207" s="17">
        <f t="shared" si="3"/>
        <v>5.1115961454093952</v>
      </c>
    </row>
    <row r="208" spans="1:10" x14ac:dyDescent="0.2">
      <c r="A208" s="2">
        <v>207</v>
      </c>
      <c r="B208" s="16">
        <v>1491.568</v>
      </c>
      <c r="C208" s="16">
        <v>51900</v>
      </c>
      <c r="D208" s="1">
        <v>18</v>
      </c>
      <c r="E208" s="3">
        <v>3</v>
      </c>
      <c r="F208" s="1">
        <v>2</v>
      </c>
      <c r="G208" s="3">
        <v>1</v>
      </c>
      <c r="H208" s="3">
        <v>0</v>
      </c>
      <c r="I208" s="3">
        <v>0</v>
      </c>
      <c r="J208" s="17">
        <f t="shared" si="3"/>
        <v>7.3075831946017562</v>
      </c>
    </row>
    <row r="209" spans="1:10" x14ac:dyDescent="0.2">
      <c r="A209" s="2">
        <v>208</v>
      </c>
      <c r="B209" s="16">
        <v>573.202</v>
      </c>
      <c r="C209" s="16">
        <v>33600</v>
      </c>
      <c r="D209" s="1">
        <v>12</v>
      </c>
      <c r="E209" s="3">
        <v>2</v>
      </c>
      <c r="F209" s="1">
        <v>3</v>
      </c>
      <c r="G209" s="3">
        <v>0</v>
      </c>
      <c r="H209" s="3">
        <v>0</v>
      </c>
      <c r="I209" s="3">
        <v>0</v>
      </c>
      <c r="J209" s="17">
        <f t="shared" si="3"/>
        <v>6.3512381851314608</v>
      </c>
    </row>
    <row r="210" spans="1:10" x14ac:dyDescent="0.2">
      <c r="A210" s="2">
        <v>209</v>
      </c>
      <c r="B210" s="16">
        <v>1611.3789999999999</v>
      </c>
      <c r="C210" s="16">
        <v>61000</v>
      </c>
      <c r="D210" s="1">
        <v>18</v>
      </c>
      <c r="E210" s="3">
        <v>0</v>
      </c>
      <c r="F210" s="1">
        <v>1</v>
      </c>
      <c r="G210" s="3">
        <v>0</v>
      </c>
      <c r="H210" s="3">
        <v>1</v>
      </c>
      <c r="I210" s="3">
        <v>1</v>
      </c>
      <c r="J210" s="17">
        <f t="shared" si="3"/>
        <v>7.3848456131122164</v>
      </c>
    </row>
    <row r="211" spans="1:10" x14ac:dyDescent="0.2">
      <c r="A211" s="2">
        <v>210</v>
      </c>
      <c r="B211" s="16">
        <v>982.04100000000005</v>
      </c>
      <c r="C211" s="16">
        <v>41600</v>
      </c>
      <c r="D211" s="1">
        <v>18</v>
      </c>
      <c r="E211" s="3">
        <v>0</v>
      </c>
      <c r="F211" s="1">
        <v>3</v>
      </c>
      <c r="G211" s="3">
        <v>0</v>
      </c>
      <c r="H211" s="3">
        <v>0</v>
      </c>
      <c r="I211" s="3">
        <v>1</v>
      </c>
      <c r="J211" s="17">
        <f t="shared" si="3"/>
        <v>6.8896330590103902</v>
      </c>
    </row>
    <row r="212" spans="1:10" x14ac:dyDescent="0.2">
      <c r="A212" s="2">
        <v>211</v>
      </c>
      <c r="B212" s="16">
        <v>486.077</v>
      </c>
      <c r="C212" s="16">
        <v>54200</v>
      </c>
      <c r="D212" s="1">
        <v>6</v>
      </c>
      <c r="E212" s="3">
        <v>2</v>
      </c>
      <c r="F212" s="1">
        <v>1</v>
      </c>
      <c r="G212" s="3">
        <v>0</v>
      </c>
      <c r="H212" s="3">
        <v>1</v>
      </c>
      <c r="I212" s="3">
        <v>1</v>
      </c>
      <c r="J212" s="17">
        <f t="shared" si="3"/>
        <v>6.1863670475647945</v>
      </c>
    </row>
    <row r="213" spans="1:10" x14ac:dyDescent="0.2">
      <c r="A213" s="2">
        <v>212</v>
      </c>
      <c r="B213" s="16">
        <v>2057.1799999999998</v>
      </c>
      <c r="C213" s="16">
        <v>66200</v>
      </c>
      <c r="D213" s="1">
        <v>24</v>
      </c>
      <c r="E213" s="3">
        <v>3</v>
      </c>
      <c r="F213" s="1">
        <v>3</v>
      </c>
      <c r="G213" s="3">
        <v>1</v>
      </c>
      <c r="H213" s="3">
        <v>0</v>
      </c>
      <c r="I213" s="3">
        <v>1</v>
      </c>
      <c r="J213" s="17">
        <f t="shared" si="3"/>
        <v>7.6290913919013343</v>
      </c>
    </row>
    <row r="214" spans="1:10" x14ac:dyDescent="0.2">
      <c r="A214" s="2">
        <v>213</v>
      </c>
      <c r="B214" s="16">
        <v>3278.0830000000001</v>
      </c>
      <c r="C214" s="16">
        <v>72200</v>
      </c>
      <c r="D214" s="1">
        <v>18</v>
      </c>
      <c r="E214" s="3">
        <v>0</v>
      </c>
      <c r="F214" s="1">
        <v>2</v>
      </c>
      <c r="G214" s="3">
        <v>0</v>
      </c>
      <c r="H214" s="3">
        <v>0</v>
      </c>
      <c r="I214" s="3">
        <v>0</v>
      </c>
      <c r="J214" s="17">
        <f t="shared" si="3"/>
        <v>8.095014079300487</v>
      </c>
    </row>
    <row r="215" spans="1:10" x14ac:dyDescent="0.2">
      <c r="A215" s="2">
        <v>214</v>
      </c>
      <c r="B215" s="16">
        <v>238.06700000000001</v>
      </c>
      <c r="C215" s="16">
        <v>39700</v>
      </c>
      <c r="D215" s="1">
        <v>12</v>
      </c>
      <c r="E215" s="3">
        <v>1</v>
      </c>
      <c r="F215" s="1">
        <v>2</v>
      </c>
      <c r="G215" s="3">
        <v>0</v>
      </c>
      <c r="H215" s="3">
        <v>3</v>
      </c>
      <c r="I215" s="3">
        <v>0</v>
      </c>
      <c r="J215" s="17">
        <f t="shared" si="3"/>
        <v>5.4725521466592779</v>
      </c>
    </row>
    <row r="216" spans="1:10" x14ac:dyDescent="0.2">
      <c r="A216" s="2">
        <v>215</v>
      </c>
      <c r="B216" s="16">
        <v>721.33500000000004</v>
      </c>
      <c r="C216" s="16">
        <v>36900</v>
      </c>
      <c r="D216" s="1">
        <v>18</v>
      </c>
      <c r="E216" s="3">
        <v>2</v>
      </c>
      <c r="F216" s="1">
        <v>1</v>
      </c>
      <c r="G216" s="3">
        <v>1</v>
      </c>
      <c r="H216" s="3">
        <v>0</v>
      </c>
      <c r="I216" s="3">
        <v>1</v>
      </c>
      <c r="J216" s="17">
        <f t="shared" si="3"/>
        <v>6.5811036618316372</v>
      </c>
    </row>
    <row r="217" spans="1:10" x14ac:dyDescent="0.2">
      <c r="A217" s="2">
        <v>216</v>
      </c>
      <c r="B217" s="16">
        <v>316.15100000000001</v>
      </c>
      <c r="C217" s="16">
        <v>96100</v>
      </c>
      <c r="D217" s="1">
        <v>12</v>
      </c>
      <c r="E217" s="3">
        <v>1</v>
      </c>
      <c r="F217" s="1">
        <v>2</v>
      </c>
      <c r="G217" s="3">
        <v>1</v>
      </c>
      <c r="H217" s="3">
        <v>3</v>
      </c>
      <c r="I217" s="3">
        <v>1</v>
      </c>
      <c r="J217" s="17">
        <f t="shared" si="3"/>
        <v>5.756219947555131</v>
      </c>
    </row>
    <row r="218" spans="1:10" x14ac:dyDescent="0.2">
      <c r="A218" s="2">
        <v>217</v>
      </c>
      <c r="B218" s="16">
        <v>192.577</v>
      </c>
      <c r="C218" s="16">
        <v>11700</v>
      </c>
      <c r="D218" s="1">
        <v>12</v>
      </c>
      <c r="E218" s="3">
        <v>1</v>
      </c>
      <c r="F218" s="1">
        <v>1</v>
      </c>
      <c r="G218" s="3">
        <v>0</v>
      </c>
      <c r="H218" s="3">
        <v>0</v>
      </c>
      <c r="I218" s="3">
        <v>0</v>
      </c>
      <c r="J218" s="17">
        <f t="shared" si="3"/>
        <v>5.2604960737491657</v>
      </c>
    </row>
    <row r="219" spans="1:10" x14ac:dyDescent="0.2">
      <c r="A219" s="2">
        <v>218</v>
      </c>
      <c r="B219" s="16">
        <v>475.60500000000002</v>
      </c>
      <c r="C219" s="16">
        <v>31600</v>
      </c>
      <c r="D219" s="1">
        <v>12</v>
      </c>
      <c r="E219" s="3">
        <v>0</v>
      </c>
      <c r="F219" s="1">
        <v>1</v>
      </c>
      <c r="G219" s="3">
        <v>1</v>
      </c>
      <c r="H219" s="3">
        <v>1</v>
      </c>
      <c r="I219" s="3">
        <v>0</v>
      </c>
      <c r="J219" s="17">
        <f t="shared" si="3"/>
        <v>6.1645876777975301</v>
      </c>
    </row>
    <row r="220" spans="1:10" x14ac:dyDescent="0.2">
      <c r="A220" s="2">
        <v>219</v>
      </c>
      <c r="B220" s="16">
        <v>3009.9789999999998</v>
      </c>
      <c r="C220" s="16">
        <v>82800</v>
      </c>
      <c r="D220" s="1">
        <v>24</v>
      </c>
      <c r="E220" s="3">
        <v>3</v>
      </c>
      <c r="F220" s="1">
        <v>3</v>
      </c>
      <c r="G220" s="3">
        <v>0</v>
      </c>
      <c r="H220" s="3">
        <v>0</v>
      </c>
      <c r="I220" s="3">
        <v>1</v>
      </c>
      <c r="J220" s="17">
        <f t="shared" si="3"/>
        <v>8.0096883809743975</v>
      </c>
    </row>
    <row r="221" spans="1:10" x14ac:dyDescent="0.2">
      <c r="A221" s="2">
        <v>220</v>
      </c>
      <c r="B221" s="16">
        <v>961.60900000000004</v>
      </c>
      <c r="C221" s="16">
        <v>40900</v>
      </c>
      <c r="D221" s="1">
        <v>18</v>
      </c>
      <c r="E221" s="3">
        <v>2</v>
      </c>
      <c r="F221" s="1">
        <v>1</v>
      </c>
      <c r="G221" s="3">
        <v>0</v>
      </c>
      <c r="H221" s="3">
        <v>1</v>
      </c>
      <c r="I221" s="3">
        <v>1</v>
      </c>
      <c r="J221" s="17">
        <f t="shared" si="3"/>
        <v>6.8686079231381427</v>
      </c>
    </row>
    <row r="222" spans="1:10" x14ac:dyDescent="0.2">
      <c r="A222" s="2">
        <v>221</v>
      </c>
      <c r="B222" s="16">
        <v>577.53599999999994</v>
      </c>
      <c r="C222" s="16">
        <v>65800</v>
      </c>
      <c r="D222" s="1">
        <v>18</v>
      </c>
      <c r="E222" s="3">
        <v>2</v>
      </c>
      <c r="F222" s="1">
        <v>2</v>
      </c>
      <c r="G222" s="3">
        <v>1</v>
      </c>
      <c r="H222" s="3">
        <v>2</v>
      </c>
      <c r="I222" s="3">
        <v>1</v>
      </c>
      <c r="J222" s="17">
        <f t="shared" si="3"/>
        <v>6.3587707781153746</v>
      </c>
    </row>
    <row r="223" spans="1:10" x14ac:dyDescent="0.2">
      <c r="A223" s="2">
        <v>222</v>
      </c>
      <c r="B223" s="16">
        <v>1011.061</v>
      </c>
      <c r="C223" s="16">
        <v>39700</v>
      </c>
      <c r="D223" s="1">
        <v>18</v>
      </c>
      <c r="E223" s="3">
        <v>2</v>
      </c>
      <c r="F223" s="1">
        <v>1</v>
      </c>
      <c r="G223" s="3">
        <v>1</v>
      </c>
      <c r="H223" s="3">
        <v>0</v>
      </c>
      <c r="I223" s="3">
        <v>1</v>
      </c>
      <c r="J223" s="17">
        <f t="shared" si="3"/>
        <v>6.9187555535010024</v>
      </c>
    </row>
    <row r="224" spans="1:10" x14ac:dyDescent="0.2">
      <c r="A224" s="2">
        <v>223</v>
      </c>
      <c r="B224" s="16">
        <v>2046.912</v>
      </c>
      <c r="C224" s="16">
        <v>79300</v>
      </c>
      <c r="D224" s="1">
        <v>12</v>
      </c>
      <c r="E224" s="3">
        <v>0</v>
      </c>
      <c r="F224" s="1">
        <v>3</v>
      </c>
      <c r="G224" s="3">
        <v>0</v>
      </c>
      <c r="H224" s="3">
        <v>0</v>
      </c>
      <c r="I224" s="3">
        <v>1</v>
      </c>
      <c r="J224" s="17">
        <f t="shared" si="3"/>
        <v>7.6240875949961193</v>
      </c>
    </row>
    <row r="225" spans="1:10" x14ac:dyDescent="0.2">
      <c r="A225" s="2">
        <v>224</v>
      </c>
      <c r="B225" s="16">
        <v>622.01800000000003</v>
      </c>
      <c r="C225" s="16">
        <v>40500</v>
      </c>
      <c r="D225" s="1">
        <v>18</v>
      </c>
      <c r="E225" s="3">
        <v>1</v>
      </c>
      <c r="F225" s="1">
        <v>2</v>
      </c>
      <c r="G225" s="3">
        <v>0</v>
      </c>
      <c r="H225" s="3">
        <v>2</v>
      </c>
      <c r="I225" s="3">
        <v>1</v>
      </c>
      <c r="J225" s="17">
        <f t="shared" si="3"/>
        <v>6.4329690312272101</v>
      </c>
    </row>
    <row r="226" spans="1:10" x14ac:dyDescent="0.2">
      <c r="A226" s="2">
        <v>225</v>
      </c>
      <c r="B226" s="16">
        <v>1332.173</v>
      </c>
      <c r="C226" s="16">
        <v>64100</v>
      </c>
      <c r="D226" s="1">
        <v>18</v>
      </c>
      <c r="E226" s="3">
        <v>2</v>
      </c>
      <c r="F226" s="1">
        <v>2</v>
      </c>
      <c r="G226" s="3">
        <v>0</v>
      </c>
      <c r="H226" s="3">
        <v>1</v>
      </c>
      <c r="I226" s="3">
        <v>1</v>
      </c>
      <c r="J226" s="17">
        <f t="shared" si="3"/>
        <v>7.1945667225465533</v>
      </c>
    </row>
    <row r="227" spans="1:10" x14ac:dyDescent="0.2">
      <c r="A227" s="2">
        <v>226</v>
      </c>
      <c r="B227" s="16">
        <v>232.107</v>
      </c>
      <c r="C227" s="16">
        <v>42000</v>
      </c>
      <c r="D227" s="1">
        <v>18</v>
      </c>
      <c r="E227" s="3">
        <v>1</v>
      </c>
      <c r="F227" s="1">
        <v>2</v>
      </c>
      <c r="G227" s="3">
        <v>0</v>
      </c>
      <c r="H227" s="3">
        <v>3</v>
      </c>
      <c r="I227" s="3">
        <v>0</v>
      </c>
      <c r="J227" s="17">
        <f t="shared" si="3"/>
        <v>5.4471984722396511</v>
      </c>
    </row>
    <row r="228" spans="1:10" x14ac:dyDescent="0.2">
      <c r="A228" s="2">
        <v>227</v>
      </c>
      <c r="B228" s="16">
        <v>882.86199999999997</v>
      </c>
      <c r="C228" s="16">
        <v>32500</v>
      </c>
      <c r="D228" s="1">
        <v>24</v>
      </c>
      <c r="E228" s="3">
        <v>2</v>
      </c>
      <c r="F228" s="1">
        <v>3</v>
      </c>
      <c r="G228" s="3">
        <v>0</v>
      </c>
      <c r="H228" s="3">
        <v>0</v>
      </c>
      <c r="I228" s="3">
        <v>0</v>
      </c>
      <c r="J228" s="17">
        <f t="shared" si="3"/>
        <v>6.783168902999412</v>
      </c>
    </row>
    <row r="229" spans="1:10" x14ac:dyDescent="0.2">
      <c r="A229" s="2">
        <v>228</v>
      </c>
      <c r="B229" s="16">
        <v>1341.8689999999999</v>
      </c>
      <c r="C229" s="16">
        <v>68600</v>
      </c>
      <c r="D229" s="1">
        <v>18</v>
      </c>
      <c r="E229" s="3">
        <v>3</v>
      </c>
      <c r="F229" s="1">
        <v>3</v>
      </c>
      <c r="G229" s="3">
        <v>0</v>
      </c>
      <c r="H229" s="3">
        <v>0</v>
      </c>
      <c r="I229" s="3">
        <v>1</v>
      </c>
      <c r="J229" s="17">
        <f t="shared" si="3"/>
        <v>7.2018186972676697</v>
      </c>
    </row>
    <row r="230" spans="1:10" x14ac:dyDescent="0.2">
      <c r="A230" s="2">
        <v>229</v>
      </c>
      <c r="B230" s="16">
        <v>791.23599999999999</v>
      </c>
      <c r="C230" s="16">
        <v>60400</v>
      </c>
      <c r="D230" s="1">
        <v>6</v>
      </c>
      <c r="E230" s="3">
        <v>2</v>
      </c>
      <c r="F230" s="1">
        <v>2</v>
      </c>
      <c r="G230" s="3">
        <v>1</v>
      </c>
      <c r="H230" s="3">
        <v>1</v>
      </c>
      <c r="I230" s="3">
        <v>0</v>
      </c>
      <c r="J230" s="17">
        <f t="shared" si="3"/>
        <v>6.6735962797789465</v>
      </c>
    </row>
    <row r="231" spans="1:10" x14ac:dyDescent="0.2">
      <c r="A231" s="2">
        <v>230</v>
      </c>
      <c r="B231" s="16">
        <v>3441.549</v>
      </c>
      <c r="C231" s="16">
        <v>130600</v>
      </c>
      <c r="D231" s="1">
        <v>18</v>
      </c>
      <c r="E231" s="3">
        <v>3</v>
      </c>
      <c r="F231" s="1">
        <v>2</v>
      </c>
      <c r="G231" s="3">
        <v>1</v>
      </c>
      <c r="H231" s="3">
        <v>0</v>
      </c>
      <c r="I231" s="3">
        <v>1</v>
      </c>
      <c r="J231" s="17">
        <f t="shared" si="3"/>
        <v>8.1436769397146858</v>
      </c>
    </row>
    <row r="232" spans="1:10" x14ac:dyDescent="0.2">
      <c r="A232" s="2">
        <v>231</v>
      </c>
      <c r="B232" s="16">
        <v>1582.021</v>
      </c>
      <c r="C232" s="16">
        <v>73100</v>
      </c>
      <c r="D232" s="1">
        <v>6</v>
      </c>
      <c r="E232" s="3">
        <v>3</v>
      </c>
      <c r="F232" s="1">
        <v>3</v>
      </c>
      <c r="G232" s="3">
        <v>1</v>
      </c>
      <c r="H232" s="3">
        <v>0</v>
      </c>
      <c r="I232" s="3">
        <v>1</v>
      </c>
      <c r="J232" s="17">
        <f t="shared" si="3"/>
        <v>7.3664584225757794</v>
      </c>
    </row>
    <row r="233" spans="1:10" x14ac:dyDescent="0.2">
      <c r="A233" s="2">
        <v>232</v>
      </c>
      <c r="B233" s="16">
        <v>438.49599999999998</v>
      </c>
      <c r="C233" s="16">
        <v>23800</v>
      </c>
      <c r="D233" s="1">
        <v>6</v>
      </c>
      <c r="E233" s="3">
        <v>1</v>
      </c>
      <c r="F233" s="1">
        <v>3</v>
      </c>
      <c r="G233" s="3">
        <v>0</v>
      </c>
      <c r="H233" s="3">
        <v>0</v>
      </c>
      <c r="I233" s="3">
        <v>0</v>
      </c>
      <c r="J233" s="17">
        <f t="shared" si="3"/>
        <v>6.0833506897637903</v>
      </c>
    </row>
    <row r="234" spans="1:10" x14ac:dyDescent="0.2">
      <c r="A234" s="2">
        <v>233</v>
      </c>
      <c r="B234" s="16">
        <v>2316.442</v>
      </c>
      <c r="C234" s="16">
        <v>52900</v>
      </c>
      <c r="D234" s="1">
        <v>24</v>
      </c>
      <c r="E234" s="3">
        <v>0</v>
      </c>
      <c r="F234" s="1">
        <v>2</v>
      </c>
      <c r="G234" s="3">
        <v>1</v>
      </c>
      <c r="H234" s="3">
        <v>1</v>
      </c>
      <c r="I234" s="3">
        <v>0</v>
      </c>
      <c r="J234" s="17">
        <f t="shared" si="3"/>
        <v>7.7477876667707513</v>
      </c>
    </row>
    <row r="235" spans="1:10" x14ac:dyDescent="0.2">
      <c r="A235" s="2">
        <v>234</v>
      </c>
      <c r="B235" s="16">
        <v>972.92899999999997</v>
      </c>
      <c r="C235" s="16">
        <v>53600</v>
      </c>
      <c r="D235" s="1">
        <v>24</v>
      </c>
      <c r="E235" s="3">
        <v>2</v>
      </c>
      <c r="F235" s="1">
        <v>1</v>
      </c>
      <c r="G235" s="3">
        <v>1</v>
      </c>
      <c r="H235" s="3">
        <v>1</v>
      </c>
      <c r="I235" s="3">
        <v>1</v>
      </c>
      <c r="J235" s="17">
        <f t="shared" si="3"/>
        <v>6.8803111093282787</v>
      </c>
    </row>
    <row r="236" spans="1:10" x14ac:dyDescent="0.2">
      <c r="A236" s="2">
        <v>235</v>
      </c>
      <c r="B236" s="16">
        <v>984.41200000000003</v>
      </c>
      <c r="C236" s="16">
        <v>55600</v>
      </c>
      <c r="D236" s="1">
        <v>6</v>
      </c>
      <c r="E236" s="3">
        <v>2</v>
      </c>
      <c r="F236" s="1">
        <v>2</v>
      </c>
      <c r="G236" s="3">
        <v>1</v>
      </c>
      <c r="H236" s="3">
        <v>0</v>
      </c>
      <c r="I236" s="3">
        <v>0</v>
      </c>
      <c r="J236" s="17">
        <f t="shared" si="3"/>
        <v>6.8920445086092004</v>
      </c>
    </row>
    <row r="237" spans="1:10" x14ac:dyDescent="0.2">
      <c r="A237" s="2">
        <v>236</v>
      </c>
      <c r="B237" s="16">
        <v>2544.605</v>
      </c>
      <c r="C237" s="16">
        <v>52000</v>
      </c>
      <c r="D237" s="1">
        <v>18</v>
      </c>
      <c r="E237" s="3">
        <v>3</v>
      </c>
      <c r="F237" s="1">
        <v>3</v>
      </c>
      <c r="G237" s="3">
        <v>1</v>
      </c>
      <c r="H237" s="3">
        <v>0</v>
      </c>
      <c r="I237" s="3">
        <v>1</v>
      </c>
      <c r="J237" s="17">
        <f t="shared" si="3"/>
        <v>7.841730710652044</v>
      </c>
    </row>
    <row r="238" spans="1:10" x14ac:dyDescent="0.2">
      <c r="A238" s="2">
        <v>237</v>
      </c>
      <c r="B238" s="16">
        <v>1650.913</v>
      </c>
      <c r="C238" s="16">
        <v>79500</v>
      </c>
      <c r="D238" s="1">
        <v>12</v>
      </c>
      <c r="E238" s="3">
        <v>3</v>
      </c>
      <c r="F238" s="1">
        <v>2</v>
      </c>
      <c r="G238" s="3">
        <v>0</v>
      </c>
      <c r="H238" s="3">
        <v>0</v>
      </c>
      <c r="I238" s="3">
        <v>1</v>
      </c>
      <c r="J238" s="17">
        <f t="shared" si="3"/>
        <v>7.4090837471955204</v>
      </c>
    </row>
    <row r="239" spans="1:10" x14ac:dyDescent="0.2">
      <c r="A239" s="2">
        <v>238</v>
      </c>
      <c r="B239" s="16">
        <v>2934.8760000000002</v>
      </c>
      <c r="C239" s="16">
        <v>64600</v>
      </c>
      <c r="D239" s="1">
        <v>24</v>
      </c>
      <c r="E239" s="3">
        <v>0</v>
      </c>
      <c r="F239" s="1">
        <v>2</v>
      </c>
      <c r="G239" s="3">
        <v>1</v>
      </c>
      <c r="H239" s="3">
        <v>2</v>
      </c>
      <c r="I239" s="3">
        <v>1</v>
      </c>
      <c r="J239" s="17">
        <f t="shared" si="3"/>
        <v>7.9844204826473772</v>
      </c>
    </row>
    <row r="240" spans="1:10" x14ac:dyDescent="0.2">
      <c r="A240" s="2">
        <v>239</v>
      </c>
      <c r="B240" s="16">
        <v>458.28699999999998</v>
      </c>
      <c r="C240" s="16">
        <v>14300</v>
      </c>
      <c r="D240" s="1">
        <v>18</v>
      </c>
      <c r="E240" s="3">
        <v>0</v>
      </c>
      <c r="F240" s="1">
        <v>1</v>
      </c>
      <c r="G240" s="3">
        <v>0</v>
      </c>
      <c r="H240" s="3">
        <v>1</v>
      </c>
      <c r="I240" s="3">
        <v>0</v>
      </c>
      <c r="J240" s="17">
        <f t="shared" si="3"/>
        <v>6.1274956254134407</v>
      </c>
    </row>
    <row r="241" spans="1:10" x14ac:dyDescent="0.2">
      <c r="A241" s="2">
        <v>240</v>
      </c>
      <c r="B241" s="16">
        <v>2247.366</v>
      </c>
      <c r="C241" s="16">
        <v>100000</v>
      </c>
      <c r="D241" s="1">
        <v>24</v>
      </c>
      <c r="E241" s="3">
        <v>3</v>
      </c>
      <c r="F241" s="1">
        <v>2</v>
      </c>
      <c r="G241" s="3">
        <v>1</v>
      </c>
      <c r="H241" s="3">
        <v>1</v>
      </c>
      <c r="I241" s="3">
        <v>1</v>
      </c>
      <c r="J241" s="17">
        <f t="shared" si="3"/>
        <v>7.7175141427663227</v>
      </c>
    </row>
    <row r="242" spans="1:10" x14ac:dyDescent="0.2">
      <c r="A242" s="2">
        <v>241</v>
      </c>
      <c r="B242" s="16">
        <v>961.005</v>
      </c>
      <c r="C242" s="16">
        <v>48100</v>
      </c>
      <c r="D242" s="1">
        <v>18</v>
      </c>
      <c r="E242" s="3">
        <v>2</v>
      </c>
      <c r="F242" s="1">
        <v>2</v>
      </c>
      <c r="G242" s="3">
        <v>1</v>
      </c>
      <c r="H242" s="3">
        <v>2</v>
      </c>
      <c r="I242" s="3">
        <v>0</v>
      </c>
      <c r="J242" s="17">
        <f t="shared" si="3"/>
        <v>6.8679796118703891</v>
      </c>
    </row>
    <row r="243" spans="1:10" x14ac:dyDescent="0.2">
      <c r="A243" s="2">
        <v>242</v>
      </c>
      <c r="B243" s="16">
        <v>1194.239</v>
      </c>
      <c r="C243" s="16">
        <v>107300</v>
      </c>
      <c r="D243" s="1">
        <v>24</v>
      </c>
      <c r="E243" s="3">
        <v>2</v>
      </c>
      <c r="F243" s="1">
        <v>2</v>
      </c>
      <c r="G243" s="3">
        <v>1</v>
      </c>
      <c r="H243" s="3">
        <v>2</v>
      </c>
      <c r="I243" s="3">
        <v>1</v>
      </c>
      <c r="J243" s="17">
        <f t="shared" si="3"/>
        <v>7.0852644414258927</v>
      </c>
    </row>
    <row r="244" spans="1:10" x14ac:dyDescent="0.2">
      <c r="A244" s="2">
        <v>243</v>
      </c>
      <c r="B244" s="16">
        <v>3380.1410000000001</v>
      </c>
      <c r="C244" s="16">
        <v>85600</v>
      </c>
      <c r="D244" s="1">
        <v>24</v>
      </c>
      <c r="E244" s="3">
        <v>3</v>
      </c>
      <c r="F244" s="1">
        <v>2</v>
      </c>
      <c r="G244" s="3">
        <v>1</v>
      </c>
      <c r="H244" s="3">
        <v>0</v>
      </c>
      <c r="I244" s="3">
        <v>1</v>
      </c>
      <c r="J244" s="17">
        <f t="shared" si="3"/>
        <v>8.1256727035833087</v>
      </c>
    </row>
    <row r="245" spans="1:10" x14ac:dyDescent="0.2">
      <c r="A245" s="2">
        <v>244</v>
      </c>
      <c r="B245" s="16">
        <v>703.95500000000004</v>
      </c>
      <c r="C245" s="16">
        <v>62700</v>
      </c>
      <c r="D245" s="1">
        <v>12</v>
      </c>
      <c r="E245" s="3">
        <v>2</v>
      </c>
      <c r="F245" s="1">
        <v>2</v>
      </c>
      <c r="G245" s="3">
        <v>1</v>
      </c>
      <c r="H245" s="3">
        <v>2</v>
      </c>
      <c r="I245" s="3">
        <v>0</v>
      </c>
      <c r="J245" s="17">
        <f t="shared" si="3"/>
        <v>6.5567144336604981</v>
      </c>
    </row>
    <row r="246" spans="1:10" x14ac:dyDescent="0.2">
      <c r="A246" s="2">
        <v>245</v>
      </c>
      <c r="B246" s="16">
        <v>1786.4970000000001</v>
      </c>
      <c r="C246" s="16">
        <v>55600</v>
      </c>
      <c r="D246" s="1">
        <v>18</v>
      </c>
      <c r="E246" s="3">
        <v>3</v>
      </c>
      <c r="F246" s="1">
        <v>2</v>
      </c>
      <c r="G246" s="3">
        <v>1</v>
      </c>
      <c r="H246" s="3">
        <v>0</v>
      </c>
      <c r="I246" s="3">
        <v>0</v>
      </c>
      <c r="J246" s="17">
        <f t="shared" si="3"/>
        <v>7.4880119982009292</v>
      </c>
    </row>
    <row r="247" spans="1:10" x14ac:dyDescent="0.2">
      <c r="A247" s="2">
        <v>246</v>
      </c>
      <c r="B247" s="16">
        <v>1355.395</v>
      </c>
      <c r="C247" s="16">
        <v>54700</v>
      </c>
      <c r="D247" s="1">
        <v>24</v>
      </c>
      <c r="E247" s="3">
        <v>2</v>
      </c>
      <c r="F247" s="1">
        <v>2</v>
      </c>
      <c r="G247" s="3">
        <v>1</v>
      </c>
      <c r="H247" s="3">
        <v>0</v>
      </c>
      <c r="I247" s="3">
        <v>0</v>
      </c>
      <c r="J247" s="17">
        <f t="shared" si="3"/>
        <v>7.2118482037472962</v>
      </c>
    </row>
    <row r="248" spans="1:10" x14ac:dyDescent="0.2">
      <c r="A248" s="2">
        <v>247</v>
      </c>
      <c r="B248" s="16">
        <v>829.23699999999997</v>
      </c>
      <c r="C248" s="16">
        <v>46500</v>
      </c>
      <c r="D248" s="1">
        <v>24</v>
      </c>
      <c r="E248" s="3">
        <v>2</v>
      </c>
      <c r="F248" s="1">
        <v>2</v>
      </c>
      <c r="G248" s="3">
        <v>0</v>
      </c>
      <c r="H248" s="3">
        <v>1</v>
      </c>
      <c r="I248" s="3">
        <v>0</v>
      </c>
      <c r="J248" s="17">
        <f t="shared" si="3"/>
        <v>6.7205060008878785</v>
      </c>
    </row>
    <row r="249" spans="1:10" x14ac:dyDescent="0.2">
      <c r="A249" s="2">
        <v>248</v>
      </c>
      <c r="B249" s="16">
        <v>962.01199999999994</v>
      </c>
      <c r="C249" s="16">
        <v>35900</v>
      </c>
      <c r="D249" s="1">
        <v>12</v>
      </c>
      <c r="E249" s="3">
        <v>0</v>
      </c>
      <c r="F249" s="1">
        <v>3</v>
      </c>
      <c r="G249" s="3">
        <v>0</v>
      </c>
      <c r="H249" s="3">
        <v>0</v>
      </c>
      <c r="I249" s="3">
        <v>0</v>
      </c>
      <c r="J249" s="17">
        <f t="shared" si="3"/>
        <v>6.869026924600381</v>
      </c>
    </row>
    <row r="250" spans="1:10" x14ac:dyDescent="0.2">
      <c r="A250" s="2">
        <v>249</v>
      </c>
      <c r="B250" s="16">
        <v>472.04700000000003</v>
      </c>
      <c r="C250" s="16">
        <v>106100</v>
      </c>
      <c r="D250" s="1">
        <v>12</v>
      </c>
      <c r="E250" s="3">
        <v>1</v>
      </c>
      <c r="F250" s="1">
        <v>2</v>
      </c>
      <c r="G250" s="3">
        <v>1</v>
      </c>
      <c r="H250" s="3">
        <v>3</v>
      </c>
      <c r="I250" s="3">
        <v>1</v>
      </c>
      <c r="J250" s="17">
        <f t="shared" si="3"/>
        <v>6.1570785568993545</v>
      </c>
    </row>
    <row r="251" spans="1:10" x14ac:dyDescent="0.2">
      <c r="A251" s="2">
        <v>250</v>
      </c>
      <c r="B251" s="16">
        <v>209.52099999999999</v>
      </c>
      <c r="C251" s="16">
        <v>49200</v>
      </c>
      <c r="D251" s="1">
        <v>12</v>
      </c>
      <c r="E251" s="3">
        <v>1</v>
      </c>
      <c r="F251" s="1">
        <v>2</v>
      </c>
      <c r="G251" s="3">
        <v>1</v>
      </c>
      <c r="H251" s="3">
        <v>3</v>
      </c>
      <c r="I251" s="3">
        <v>0</v>
      </c>
      <c r="J251" s="17">
        <f t="shared" si="3"/>
        <v>5.3448239730021179</v>
      </c>
    </row>
    <row r="252" spans="1:10" x14ac:dyDescent="0.2">
      <c r="A252" s="2">
        <v>251</v>
      </c>
      <c r="B252" s="16">
        <v>123.07</v>
      </c>
      <c r="C252" s="16">
        <v>10800</v>
      </c>
      <c r="D252" s="1">
        <v>6</v>
      </c>
      <c r="E252" s="3">
        <v>1</v>
      </c>
      <c r="F252" s="1">
        <v>1</v>
      </c>
      <c r="G252" s="3">
        <v>0</v>
      </c>
      <c r="H252" s="3">
        <v>3</v>
      </c>
      <c r="I252" s="3">
        <v>0</v>
      </c>
      <c r="J252" s="17">
        <f t="shared" si="3"/>
        <v>4.8127532991842452</v>
      </c>
    </row>
    <row r="253" spans="1:10" x14ac:dyDescent="0.2">
      <c r="A253" s="2">
        <v>252</v>
      </c>
      <c r="B253" s="16">
        <v>698.61400000000003</v>
      </c>
      <c r="C253" s="16">
        <v>45200</v>
      </c>
      <c r="D253" s="1">
        <v>18</v>
      </c>
      <c r="E253" s="3">
        <v>2</v>
      </c>
      <c r="F253" s="1">
        <v>2</v>
      </c>
      <c r="G253" s="3">
        <v>1</v>
      </c>
      <c r="H253" s="3">
        <v>1</v>
      </c>
      <c r="I253" s="3">
        <v>0</v>
      </c>
      <c r="J253" s="17">
        <f t="shared" si="3"/>
        <v>6.5490983722520921</v>
      </c>
    </row>
    <row r="254" spans="1:10" x14ac:dyDescent="0.2">
      <c r="A254" s="2">
        <v>253</v>
      </c>
      <c r="B254" s="16">
        <v>513.07600000000002</v>
      </c>
      <c r="C254" s="16">
        <v>20400</v>
      </c>
      <c r="D254" s="1">
        <v>24</v>
      </c>
      <c r="E254" s="3">
        <v>0</v>
      </c>
      <c r="F254" s="1">
        <v>3</v>
      </c>
      <c r="G254" s="3">
        <v>0</v>
      </c>
      <c r="H254" s="3">
        <v>0</v>
      </c>
      <c r="I254" s="3">
        <v>0</v>
      </c>
      <c r="J254" s="17">
        <f t="shared" si="3"/>
        <v>6.2404239823460648</v>
      </c>
    </row>
    <row r="255" spans="1:10" x14ac:dyDescent="0.2">
      <c r="A255" s="2">
        <v>254</v>
      </c>
      <c r="B255" s="16">
        <v>2581.4259999999999</v>
      </c>
      <c r="C255" s="16">
        <v>95800</v>
      </c>
      <c r="D255" s="1">
        <v>12</v>
      </c>
      <c r="E255" s="3">
        <v>0</v>
      </c>
      <c r="F255" s="1">
        <v>2</v>
      </c>
      <c r="G255" s="3">
        <v>1</v>
      </c>
      <c r="H255" s="3">
        <v>3</v>
      </c>
      <c r="I255" s="3">
        <v>1</v>
      </c>
      <c r="J255" s="17">
        <f t="shared" si="3"/>
        <v>7.8560972384042884</v>
      </c>
    </row>
    <row r="256" spans="1:10" x14ac:dyDescent="0.2">
      <c r="A256" s="2">
        <v>255</v>
      </c>
      <c r="B256" s="16">
        <v>2136.348</v>
      </c>
      <c r="C256" s="16">
        <v>111400</v>
      </c>
      <c r="D256" s="1">
        <v>12</v>
      </c>
      <c r="E256" s="3">
        <v>3</v>
      </c>
      <c r="F256" s="1">
        <v>2</v>
      </c>
      <c r="G256" s="3">
        <v>1</v>
      </c>
      <c r="H256" s="3">
        <v>0</v>
      </c>
      <c r="I256" s="3">
        <v>1</v>
      </c>
      <c r="J256" s="17">
        <f t="shared" si="3"/>
        <v>7.6668531081581586</v>
      </c>
    </row>
    <row r="257" spans="1:10" x14ac:dyDescent="0.2">
      <c r="A257" s="2">
        <v>256</v>
      </c>
      <c r="B257" s="16">
        <v>1077.723</v>
      </c>
      <c r="C257" s="16">
        <v>49200</v>
      </c>
      <c r="D257" s="1">
        <v>12</v>
      </c>
      <c r="E257" s="3">
        <v>2</v>
      </c>
      <c r="F257" s="1">
        <v>3</v>
      </c>
      <c r="G257" s="3">
        <v>0</v>
      </c>
      <c r="H257" s="3">
        <v>0</v>
      </c>
      <c r="I257" s="3">
        <v>1</v>
      </c>
      <c r="J257" s="17">
        <f t="shared" si="3"/>
        <v>6.9826057611213654</v>
      </c>
    </row>
    <row r="258" spans="1:10" x14ac:dyDescent="0.2">
      <c r="A258" s="2">
        <v>257</v>
      </c>
      <c r="B258" s="16">
        <v>1646.8889999999999</v>
      </c>
      <c r="C258" s="16">
        <v>48800</v>
      </c>
      <c r="D258" s="1">
        <v>12</v>
      </c>
      <c r="E258" s="3">
        <v>0</v>
      </c>
      <c r="F258" s="1">
        <v>2</v>
      </c>
      <c r="G258" s="3">
        <v>1</v>
      </c>
      <c r="H258" s="3">
        <v>2</v>
      </c>
      <c r="I258" s="3">
        <v>1</v>
      </c>
      <c r="J258" s="17">
        <f t="shared" si="3"/>
        <v>7.4066433326423606</v>
      </c>
    </row>
    <row r="259" spans="1:10" x14ac:dyDescent="0.2">
      <c r="A259" s="2">
        <v>258</v>
      </c>
      <c r="B259" s="16">
        <v>229.20099999999999</v>
      </c>
      <c r="C259" s="16">
        <v>14000</v>
      </c>
      <c r="D259" s="1">
        <v>12</v>
      </c>
      <c r="E259" s="3">
        <v>1</v>
      </c>
      <c r="F259" s="1">
        <v>1</v>
      </c>
      <c r="G259" s="3">
        <v>0</v>
      </c>
      <c r="H259" s="3">
        <v>0</v>
      </c>
      <c r="I259" s="3">
        <v>0</v>
      </c>
      <c r="J259" s="17">
        <f t="shared" ref="J259:J322" si="4">LN(B259)</f>
        <v>5.4345993478328118</v>
      </c>
    </row>
    <row r="260" spans="1:10" x14ac:dyDescent="0.2">
      <c r="A260" s="2">
        <v>259</v>
      </c>
      <c r="B260" s="16">
        <v>1543.5630000000001</v>
      </c>
      <c r="C260" s="16">
        <v>82800</v>
      </c>
      <c r="D260" s="1">
        <v>6</v>
      </c>
      <c r="E260" s="3">
        <v>0</v>
      </c>
      <c r="F260" s="1">
        <v>2</v>
      </c>
      <c r="G260" s="3">
        <v>1</v>
      </c>
      <c r="H260" s="3">
        <v>0</v>
      </c>
      <c r="I260" s="3">
        <v>0</v>
      </c>
      <c r="J260" s="17">
        <f t="shared" si="4"/>
        <v>7.3418486594357812</v>
      </c>
    </row>
    <row r="261" spans="1:10" x14ac:dyDescent="0.2">
      <c r="A261" s="2">
        <v>260</v>
      </c>
      <c r="B261" s="16">
        <v>167.41300000000001</v>
      </c>
      <c r="C261" s="16">
        <v>12900</v>
      </c>
      <c r="D261" s="1">
        <v>6</v>
      </c>
      <c r="E261" s="3">
        <v>1</v>
      </c>
      <c r="F261" s="1">
        <v>1</v>
      </c>
      <c r="G261" s="3">
        <v>0</v>
      </c>
      <c r="H261" s="3">
        <v>1</v>
      </c>
      <c r="I261" s="3">
        <v>0</v>
      </c>
      <c r="J261" s="17">
        <f t="shared" si="4"/>
        <v>5.1204638133435898</v>
      </c>
    </row>
    <row r="262" spans="1:10" x14ac:dyDescent="0.2">
      <c r="A262" s="2">
        <v>261</v>
      </c>
      <c r="B262" s="16">
        <v>703.58600000000001</v>
      </c>
      <c r="C262" s="16">
        <v>44100</v>
      </c>
      <c r="D262" s="1">
        <v>24</v>
      </c>
      <c r="E262" s="3">
        <v>2</v>
      </c>
      <c r="F262" s="1">
        <v>2</v>
      </c>
      <c r="G262" s="3">
        <v>0</v>
      </c>
      <c r="H262" s="3">
        <v>1</v>
      </c>
      <c r="I262" s="3">
        <v>1</v>
      </c>
      <c r="J262" s="17">
        <f t="shared" si="4"/>
        <v>6.556190114996312</v>
      </c>
    </row>
    <row r="263" spans="1:10" x14ac:dyDescent="0.2">
      <c r="A263" s="2">
        <v>262</v>
      </c>
      <c r="B263" s="16">
        <v>2074.61</v>
      </c>
      <c r="C263" s="16">
        <v>72900</v>
      </c>
      <c r="D263" s="1">
        <v>18</v>
      </c>
      <c r="E263" s="3">
        <v>3</v>
      </c>
      <c r="F263" s="1">
        <v>2</v>
      </c>
      <c r="G263" s="3">
        <v>0</v>
      </c>
      <c r="H263" s="3">
        <v>0</v>
      </c>
      <c r="I263" s="3">
        <v>1</v>
      </c>
      <c r="J263" s="17">
        <f t="shared" si="4"/>
        <v>7.6375284631924156</v>
      </c>
    </row>
    <row r="264" spans="1:10" x14ac:dyDescent="0.2">
      <c r="A264" s="2">
        <v>263</v>
      </c>
      <c r="B264" s="16">
        <v>928.78</v>
      </c>
      <c r="C264" s="16">
        <v>59300</v>
      </c>
      <c r="D264" s="1">
        <v>12</v>
      </c>
      <c r="E264" s="3">
        <v>2</v>
      </c>
      <c r="F264" s="1">
        <v>3</v>
      </c>
      <c r="G264" s="3">
        <v>1</v>
      </c>
      <c r="H264" s="3">
        <v>0</v>
      </c>
      <c r="I264" s="3">
        <v>0</v>
      </c>
      <c r="J264" s="17">
        <f t="shared" si="4"/>
        <v>6.8338718969907717</v>
      </c>
    </row>
    <row r="265" spans="1:10" x14ac:dyDescent="0.2">
      <c r="A265" s="2">
        <v>264</v>
      </c>
      <c r="B265" s="16">
        <v>1422.173</v>
      </c>
      <c r="C265" s="16">
        <v>59700</v>
      </c>
      <c r="D265" s="1">
        <v>18</v>
      </c>
      <c r="E265" s="3">
        <v>0</v>
      </c>
      <c r="F265" s="1">
        <v>2</v>
      </c>
      <c r="G265" s="3">
        <v>1</v>
      </c>
      <c r="H265" s="3">
        <v>1</v>
      </c>
      <c r="I265" s="3">
        <v>0</v>
      </c>
      <c r="J265" s="17">
        <f t="shared" si="4"/>
        <v>7.2599412625975708</v>
      </c>
    </row>
    <row r="266" spans="1:10" x14ac:dyDescent="0.2">
      <c r="A266" s="2">
        <v>265</v>
      </c>
      <c r="B266" s="16">
        <v>1196.7639999999999</v>
      </c>
      <c r="C266" s="16">
        <v>40200</v>
      </c>
      <c r="D266" s="1">
        <v>18</v>
      </c>
      <c r="E266" s="3">
        <v>0</v>
      </c>
      <c r="F266" s="1">
        <v>3</v>
      </c>
      <c r="G266" s="3">
        <v>1</v>
      </c>
      <c r="H266" s="3">
        <v>2</v>
      </c>
      <c r="I266" s="3">
        <v>0</v>
      </c>
      <c r="J266" s="17">
        <f t="shared" si="4"/>
        <v>7.0873765265538902</v>
      </c>
    </row>
    <row r="267" spans="1:10" x14ac:dyDescent="0.2">
      <c r="A267" s="2">
        <v>266</v>
      </c>
      <c r="B267" s="16">
        <v>707.12</v>
      </c>
      <c r="C267" s="16">
        <v>62800</v>
      </c>
      <c r="D267" s="1">
        <v>6</v>
      </c>
      <c r="E267" s="3">
        <v>0</v>
      </c>
      <c r="F267" s="1">
        <v>2</v>
      </c>
      <c r="G267" s="3">
        <v>1</v>
      </c>
      <c r="H267" s="3">
        <v>3</v>
      </c>
      <c r="I267" s="3">
        <v>0</v>
      </c>
      <c r="J267" s="17">
        <f t="shared" si="4"/>
        <v>6.5612003827526921</v>
      </c>
    </row>
    <row r="268" spans="1:10" x14ac:dyDescent="0.2">
      <c r="A268" s="2">
        <v>267</v>
      </c>
      <c r="B268" s="16">
        <v>864.56399999999996</v>
      </c>
      <c r="C268" s="16">
        <v>22600</v>
      </c>
      <c r="D268" s="1">
        <v>12</v>
      </c>
      <c r="E268" s="3">
        <v>0</v>
      </c>
      <c r="F268" s="1">
        <v>3</v>
      </c>
      <c r="G268" s="3">
        <v>0</v>
      </c>
      <c r="H268" s="3">
        <v>0</v>
      </c>
      <c r="I268" s="3">
        <v>0</v>
      </c>
      <c r="J268" s="17">
        <f t="shared" si="4"/>
        <v>6.7622253336150946</v>
      </c>
    </row>
    <row r="269" spans="1:10" x14ac:dyDescent="0.2">
      <c r="A269" s="2">
        <v>268</v>
      </c>
      <c r="B269" s="16">
        <v>342.452</v>
      </c>
      <c r="C269" s="16">
        <v>54400</v>
      </c>
      <c r="D269" s="1">
        <v>18</v>
      </c>
      <c r="E269" s="3">
        <v>1</v>
      </c>
      <c r="F269" s="1">
        <v>2</v>
      </c>
      <c r="G269" s="3">
        <v>0</v>
      </c>
      <c r="H269" s="3">
        <v>3</v>
      </c>
      <c r="I269" s="3">
        <v>0</v>
      </c>
      <c r="J269" s="17">
        <f t="shared" si="4"/>
        <v>5.8361315018955127</v>
      </c>
    </row>
    <row r="270" spans="1:10" x14ac:dyDescent="0.2">
      <c r="A270" s="2">
        <v>269</v>
      </c>
      <c r="B270" s="16">
        <v>617.25900000000001</v>
      </c>
      <c r="C270" s="16">
        <v>33400</v>
      </c>
      <c r="D270" s="1">
        <v>6</v>
      </c>
      <c r="E270" s="3">
        <v>0</v>
      </c>
      <c r="F270" s="1">
        <v>1</v>
      </c>
      <c r="G270" s="3">
        <v>0</v>
      </c>
      <c r="H270" s="3">
        <v>1</v>
      </c>
      <c r="I270" s="3">
        <v>0</v>
      </c>
      <c r="J270" s="17">
        <f t="shared" si="4"/>
        <v>6.4252887089209345</v>
      </c>
    </row>
    <row r="271" spans="1:10" x14ac:dyDescent="0.2">
      <c r="A271" s="2">
        <v>270</v>
      </c>
      <c r="B271" s="16">
        <v>1408.105</v>
      </c>
      <c r="C271" s="16">
        <v>63300</v>
      </c>
      <c r="D271" s="1">
        <v>6</v>
      </c>
      <c r="E271" s="3">
        <v>0</v>
      </c>
      <c r="F271" s="1">
        <v>1</v>
      </c>
      <c r="G271" s="3">
        <v>1</v>
      </c>
      <c r="H271" s="3">
        <v>3</v>
      </c>
      <c r="I271" s="3">
        <v>1</v>
      </c>
      <c r="J271" s="17">
        <f t="shared" si="4"/>
        <v>7.2500001078011316</v>
      </c>
    </row>
    <row r="272" spans="1:10" x14ac:dyDescent="0.2">
      <c r="A272" s="2">
        <v>271</v>
      </c>
      <c r="B272" s="16">
        <v>2728.5619999999999</v>
      </c>
      <c r="C272" s="16">
        <v>87400</v>
      </c>
      <c r="D272" s="1">
        <v>18</v>
      </c>
      <c r="E272" s="3">
        <v>0</v>
      </c>
      <c r="F272" s="1">
        <v>2</v>
      </c>
      <c r="G272" s="3">
        <v>1</v>
      </c>
      <c r="H272" s="3">
        <v>2</v>
      </c>
      <c r="I272" s="3">
        <v>1</v>
      </c>
      <c r="J272" s="17">
        <f t="shared" si="4"/>
        <v>7.9115300094760554</v>
      </c>
    </row>
    <row r="273" spans="1:10" x14ac:dyDescent="0.2">
      <c r="A273" s="2">
        <v>272</v>
      </c>
      <c r="B273" s="16">
        <v>182.63399999999999</v>
      </c>
      <c r="C273" s="16">
        <v>27000</v>
      </c>
      <c r="D273" s="1">
        <v>6</v>
      </c>
      <c r="E273" s="3">
        <v>1</v>
      </c>
      <c r="F273" s="1">
        <v>2</v>
      </c>
      <c r="G273" s="3">
        <v>0</v>
      </c>
      <c r="H273" s="3">
        <v>2</v>
      </c>
      <c r="I273" s="3">
        <v>0</v>
      </c>
      <c r="J273" s="17">
        <f t="shared" si="4"/>
        <v>5.2074841501707478</v>
      </c>
    </row>
    <row r="274" spans="1:10" x14ac:dyDescent="0.2">
      <c r="A274" s="2">
        <v>273</v>
      </c>
      <c r="B274" s="16">
        <v>192.56899999999999</v>
      </c>
      <c r="C274" s="16">
        <v>65300</v>
      </c>
      <c r="D274" s="1">
        <v>6</v>
      </c>
      <c r="E274" s="3">
        <v>1</v>
      </c>
      <c r="F274" s="1">
        <v>2</v>
      </c>
      <c r="G274" s="3">
        <v>1</v>
      </c>
      <c r="H274" s="3">
        <v>3</v>
      </c>
      <c r="I274" s="3">
        <v>0</v>
      </c>
      <c r="J274" s="17">
        <f t="shared" si="4"/>
        <v>5.2604545310614519</v>
      </c>
    </row>
    <row r="275" spans="1:10" x14ac:dyDescent="0.2">
      <c r="A275" s="2">
        <v>274</v>
      </c>
      <c r="B275" s="16">
        <v>449.58800000000002</v>
      </c>
      <c r="C275" s="16">
        <v>104900</v>
      </c>
      <c r="D275" s="1">
        <v>6</v>
      </c>
      <c r="E275" s="3">
        <v>1</v>
      </c>
      <c r="F275" s="1">
        <v>2</v>
      </c>
      <c r="G275" s="3">
        <v>0</v>
      </c>
      <c r="H275" s="3">
        <v>3</v>
      </c>
      <c r="I275" s="3">
        <v>1</v>
      </c>
      <c r="J275" s="17">
        <f t="shared" si="4"/>
        <v>6.1083316078318273</v>
      </c>
    </row>
    <row r="276" spans="1:10" x14ac:dyDescent="0.2">
      <c r="A276" s="2">
        <v>275</v>
      </c>
      <c r="B276" s="16">
        <v>575.572</v>
      </c>
      <c r="C276" s="16">
        <v>20100</v>
      </c>
      <c r="D276" s="1">
        <v>24</v>
      </c>
      <c r="E276" s="3">
        <v>1</v>
      </c>
      <c r="F276" s="1">
        <v>3</v>
      </c>
      <c r="G276" s="3">
        <v>0</v>
      </c>
      <c r="H276" s="3">
        <v>0</v>
      </c>
      <c r="I276" s="3">
        <v>0</v>
      </c>
      <c r="J276" s="17">
        <f t="shared" si="4"/>
        <v>6.3553643289377257</v>
      </c>
    </row>
    <row r="277" spans="1:10" x14ac:dyDescent="0.2">
      <c r="A277" s="2">
        <v>276</v>
      </c>
      <c r="B277" s="16">
        <v>142.81899999999999</v>
      </c>
      <c r="C277" s="16">
        <v>14600</v>
      </c>
      <c r="D277" s="1">
        <v>6</v>
      </c>
      <c r="E277" s="3">
        <v>1</v>
      </c>
      <c r="F277" s="1">
        <v>1</v>
      </c>
      <c r="G277" s="3">
        <v>0</v>
      </c>
      <c r="H277" s="3">
        <v>1</v>
      </c>
      <c r="I277" s="3">
        <v>0</v>
      </c>
      <c r="J277" s="17">
        <f t="shared" si="4"/>
        <v>4.9615780942759775</v>
      </c>
    </row>
    <row r="278" spans="1:10" x14ac:dyDescent="0.2">
      <c r="A278" s="2">
        <v>277</v>
      </c>
      <c r="B278" s="16">
        <v>1639.5920000000001</v>
      </c>
      <c r="C278" s="16">
        <v>48100</v>
      </c>
      <c r="D278" s="1">
        <v>18</v>
      </c>
      <c r="E278" s="3">
        <v>2</v>
      </c>
      <c r="F278" s="1">
        <v>2</v>
      </c>
      <c r="G278" s="3">
        <v>1</v>
      </c>
      <c r="H278" s="3">
        <v>0</v>
      </c>
      <c r="I278" s="3">
        <v>0</v>
      </c>
      <c r="J278" s="17">
        <f t="shared" si="4"/>
        <v>7.4022027093794405</v>
      </c>
    </row>
    <row r="279" spans="1:10" x14ac:dyDescent="0.2">
      <c r="A279" s="2">
        <v>278</v>
      </c>
      <c r="B279" s="16">
        <v>1512.011</v>
      </c>
      <c r="C279" s="16">
        <v>107600</v>
      </c>
      <c r="D279" s="1">
        <v>12</v>
      </c>
      <c r="E279" s="3">
        <v>2</v>
      </c>
      <c r="F279" s="1">
        <v>2</v>
      </c>
      <c r="G279" s="3">
        <v>0</v>
      </c>
      <c r="H279" s="3">
        <v>2</v>
      </c>
      <c r="I279" s="3">
        <v>1</v>
      </c>
      <c r="J279" s="17">
        <f t="shared" si="4"/>
        <v>7.3211958318452899</v>
      </c>
    </row>
    <row r="280" spans="1:10" x14ac:dyDescent="0.2">
      <c r="A280" s="2">
        <v>279</v>
      </c>
      <c r="B280" s="16">
        <v>624.13800000000003</v>
      </c>
      <c r="C280" s="16">
        <v>58600</v>
      </c>
      <c r="D280" s="1">
        <v>6</v>
      </c>
      <c r="E280" s="3">
        <v>2</v>
      </c>
      <c r="F280" s="1">
        <v>2</v>
      </c>
      <c r="G280" s="3">
        <v>0</v>
      </c>
      <c r="H280" s="3">
        <v>1</v>
      </c>
      <c r="I280" s="3">
        <v>0</v>
      </c>
      <c r="J280" s="17">
        <f t="shared" si="4"/>
        <v>6.4363714977646742</v>
      </c>
    </row>
    <row r="281" spans="1:10" x14ac:dyDescent="0.2">
      <c r="A281" s="2">
        <v>280</v>
      </c>
      <c r="B281" s="16">
        <v>202.18100000000001</v>
      </c>
      <c r="C281" s="16">
        <v>80700</v>
      </c>
      <c r="D281" s="1">
        <v>6</v>
      </c>
      <c r="E281" s="3">
        <v>1</v>
      </c>
      <c r="F281" s="1">
        <v>1</v>
      </c>
      <c r="G281" s="3">
        <v>1</v>
      </c>
      <c r="H281" s="3">
        <v>3</v>
      </c>
      <c r="I281" s="3">
        <v>1</v>
      </c>
      <c r="J281" s="17">
        <f t="shared" si="4"/>
        <v>5.3091633358013244</v>
      </c>
    </row>
    <row r="282" spans="1:10" x14ac:dyDescent="0.2">
      <c r="A282" s="2">
        <v>281</v>
      </c>
      <c r="B282" s="16">
        <v>1634.0239999999999</v>
      </c>
      <c r="C282" s="16">
        <v>40200</v>
      </c>
      <c r="D282" s="1">
        <v>18</v>
      </c>
      <c r="E282" s="3">
        <v>3</v>
      </c>
      <c r="F282" s="1">
        <v>2</v>
      </c>
      <c r="G282" s="3">
        <v>1</v>
      </c>
      <c r="H282" s="3">
        <v>0</v>
      </c>
      <c r="I282" s="3">
        <v>0</v>
      </c>
      <c r="J282" s="17">
        <f t="shared" si="4"/>
        <v>7.3988009631945788</v>
      </c>
    </row>
    <row r="283" spans="1:10" x14ac:dyDescent="0.2">
      <c r="A283" s="2">
        <v>282</v>
      </c>
      <c r="B283" s="16">
        <v>263.99700000000001</v>
      </c>
      <c r="C283" s="16">
        <v>25000</v>
      </c>
      <c r="D283" s="1">
        <v>6</v>
      </c>
      <c r="E283" s="3">
        <v>1</v>
      </c>
      <c r="F283" s="1">
        <v>1</v>
      </c>
      <c r="G283" s="3">
        <v>1</v>
      </c>
      <c r="H283" s="3">
        <v>0</v>
      </c>
      <c r="I283" s="3">
        <v>0</v>
      </c>
      <c r="J283" s="17">
        <f t="shared" si="4"/>
        <v>5.5759377394453864</v>
      </c>
    </row>
    <row r="284" spans="1:10" x14ac:dyDescent="0.2">
      <c r="A284" s="2">
        <v>283</v>
      </c>
      <c r="B284" s="16">
        <v>157.917</v>
      </c>
      <c r="C284" s="16">
        <v>46600</v>
      </c>
      <c r="D284" s="1">
        <v>6</v>
      </c>
      <c r="E284" s="3">
        <v>1</v>
      </c>
      <c r="F284" s="1">
        <v>2</v>
      </c>
      <c r="G284" s="3">
        <v>0</v>
      </c>
      <c r="H284" s="3">
        <v>3</v>
      </c>
      <c r="I284" s="3">
        <v>0</v>
      </c>
      <c r="J284" s="17">
        <f t="shared" si="4"/>
        <v>5.0620695785442402</v>
      </c>
    </row>
    <row r="285" spans="1:10" x14ac:dyDescent="0.2">
      <c r="A285" s="2">
        <v>284</v>
      </c>
      <c r="B285" s="16">
        <v>192.10400000000001</v>
      </c>
      <c r="C285" s="16">
        <v>21900</v>
      </c>
      <c r="D285" s="1">
        <v>6</v>
      </c>
      <c r="E285" s="3">
        <v>0</v>
      </c>
      <c r="F285" s="1">
        <v>1</v>
      </c>
      <c r="G285" s="3">
        <v>1</v>
      </c>
      <c r="H285" s="3">
        <v>2</v>
      </c>
      <c r="I285" s="3">
        <v>0</v>
      </c>
      <c r="J285" s="17">
        <f t="shared" si="4"/>
        <v>5.2580368920460137</v>
      </c>
    </row>
    <row r="286" spans="1:10" x14ac:dyDescent="0.2">
      <c r="A286" s="2">
        <v>285</v>
      </c>
      <c r="B286" s="16">
        <v>569.67100000000005</v>
      </c>
      <c r="C286" s="16">
        <v>13900</v>
      </c>
      <c r="D286" s="1">
        <v>24</v>
      </c>
      <c r="E286" s="3">
        <v>0</v>
      </c>
      <c r="F286" s="1">
        <v>1</v>
      </c>
      <c r="G286" s="3">
        <v>1</v>
      </c>
      <c r="H286" s="3">
        <v>0</v>
      </c>
      <c r="I286" s="3">
        <v>0</v>
      </c>
      <c r="J286" s="17">
        <f t="shared" si="4"/>
        <v>6.3450590012061445</v>
      </c>
    </row>
    <row r="287" spans="1:10" x14ac:dyDescent="0.2">
      <c r="A287" s="2">
        <v>286</v>
      </c>
      <c r="B287" s="16">
        <v>172.83799999999999</v>
      </c>
      <c r="C287" s="16">
        <v>25700</v>
      </c>
      <c r="D287" s="1">
        <v>6</v>
      </c>
      <c r="E287" s="3">
        <v>1</v>
      </c>
      <c r="F287" s="1">
        <v>2</v>
      </c>
      <c r="G287" s="3">
        <v>0</v>
      </c>
      <c r="H287" s="3">
        <v>2</v>
      </c>
      <c r="I287" s="3">
        <v>0</v>
      </c>
      <c r="J287" s="17">
        <f t="shared" si="4"/>
        <v>5.1523547396012725</v>
      </c>
    </row>
    <row r="288" spans="1:10" x14ac:dyDescent="0.2">
      <c r="A288" s="2">
        <v>287</v>
      </c>
      <c r="B288" s="16">
        <v>3069.1819999999998</v>
      </c>
      <c r="C288" s="16">
        <v>72200</v>
      </c>
      <c r="D288" s="1">
        <v>24</v>
      </c>
      <c r="E288" s="3">
        <v>3</v>
      </c>
      <c r="F288" s="1">
        <v>3</v>
      </c>
      <c r="G288" s="3">
        <v>0</v>
      </c>
      <c r="H288" s="3">
        <v>0</v>
      </c>
      <c r="I288" s="3">
        <v>1</v>
      </c>
      <c r="J288" s="17">
        <f t="shared" si="4"/>
        <v>8.0291663555658648</v>
      </c>
    </row>
    <row r="289" spans="1:10" x14ac:dyDescent="0.2">
      <c r="A289" s="2">
        <v>288</v>
      </c>
      <c r="B289" s="16">
        <v>2216.4749999999999</v>
      </c>
      <c r="C289" s="16">
        <v>76400</v>
      </c>
      <c r="D289" s="1">
        <v>12</v>
      </c>
      <c r="E289" s="3">
        <v>0</v>
      </c>
      <c r="F289" s="1">
        <v>1</v>
      </c>
      <c r="G289" s="3">
        <v>0</v>
      </c>
      <c r="H289" s="3">
        <v>0</v>
      </c>
      <c r="I289" s="3">
        <v>1</v>
      </c>
      <c r="J289" s="17">
        <f t="shared" si="4"/>
        <v>7.7036733750779618</v>
      </c>
    </row>
    <row r="290" spans="1:10" x14ac:dyDescent="0.2">
      <c r="A290" s="2">
        <v>289</v>
      </c>
      <c r="B290" s="16">
        <v>304.464</v>
      </c>
      <c r="C290" s="16">
        <v>20300</v>
      </c>
      <c r="D290" s="1">
        <v>12</v>
      </c>
      <c r="E290" s="3">
        <v>1</v>
      </c>
      <c r="F290" s="1">
        <v>1</v>
      </c>
      <c r="G290" s="3">
        <v>0</v>
      </c>
      <c r="H290" s="3">
        <v>1</v>
      </c>
      <c r="I290" s="3">
        <v>0</v>
      </c>
      <c r="J290" s="17">
        <f t="shared" si="4"/>
        <v>5.7185528535596513</v>
      </c>
    </row>
    <row r="291" spans="1:10" x14ac:dyDescent="0.2">
      <c r="A291" s="2">
        <v>290</v>
      </c>
      <c r="B291" s="16">
        <v>186.006</v>
      </c>
      <c r="C291" s="16">
        <v>11400</v>
      </c>
      <c r="D291" s="1">
        <v>6</v>
      </c>
      <c r="E291" s="3">
        <v>0</v>
      </c>
      <c r="F291" s="1">
        <v>1</v>
      </c>
      <c r="G291" s="3">
        <v>0</v>
      </c>
      <c r="H291" s="3">
        <v>2</v>
      </c>
      <c r="I291" s="3">
        <v>0</v>
      </c>
      <c r="J291" s="17">
        <f t="shared" si="4"/>
        <v>5.2257789312574374</v>
      </c>
    </row>
    <row r="292" spans="1:10" x14ac:dyDescent="0.2">
      <c r="A292" s="2">
        <v>291</v>
      </c>
      <c r="B292" s="16">
        <v>658.83699999999999</v>
      </c>
      <c r="C292" s="16">
        <v>17000</v>
      </c>
      <c r="D292" s="1">
        <v>18</v>
      </c>
      <c r="E292" s="3">
        <v>1</v>
      </c>
      <c r="F292" s="1">
        <v>1</v>
      </c>
      <c r="G292" s="3">
        <v>0</v>
      </c>
      <c r="H292" s="3">
        <v>0</v>
      </c>
      <c r="I292" s="3">
        <v>0</v>
      </c>
      <c r="J292" s="17">
        <f t="shared" si="4"/>
        <v>6.4904761594465157</v>
      </c>
    </row>
    <row r="293" spans="1:10" x14ac:dyDescent="0.2">
      <c r="A293" s="2">
        <v>292</v>
      </c>
      <c r="B293" s="16">
        <v>965.649</v>
      </c>
      <c r="C293" s="16">
        <v>60000</v>
      </c>
      <c r="D293" s="1">
        <v>6</v>
      </c>
      <c r="E293" s="3">
        <v>2</v>
      </c>
      <c r="F293" s="1">
        <v>3</v>
      </c>
      <c r="G293" s="3">
        <v>1</v>
      </c>
      <c r="H293" s="3">
        <v>0</v>
      </c>
      <c r="I293" s="3">
        <v>1</v>
      </c>
      <c r="J293" s="17">
        <f t="shared" si="4"/>
        <v>6.8728004141461776</v>
      </c>
    </row>
    <row r="294" spans="1:10" x14ac:dyDescent="0.2">
      <c r="A294" s="2">
        <v>293</v>
      </c>
      <c r="B294" s="16">
        <v>1484.8230000000001</v>
      </c>
      <c r="C294" s="16">
        <v>107400</v>
      </c>
      <c r="D294" s="1">
        <v>12</v>
      </c>
      <c r="E294" s="3">
        <v>3</v>
      </c>
      <c r="F294" s="1">
        <v>3</v>
      </c>
      <c r="G294" s="3">
        <v>1</v>
      </c>
      <c r="H294" s="3">
        <v>0</v>
      </c>
      <c r="I294" s="3">
        <v>1</v>
      </c>
      <c r="J294" s="17">
        <f t="shared" si="4"/>
        <v>7.303050852213687</v>
      </c>
    </row>
    <row r="295" spans="1:10" x14ac:dyDescent="0.2">
      <c r="A295" s="2">
        <v>294</v>
      </c>
      <c r="B295" s="16">
        <v>673.28399999999999</v>
      </c>
      <c r="C295" s="16">
        <v>37300</v>
      </c>
      <c r="D295" s="1">
        <v>6</v>
      </c>
      <c r="E295" s="3">
        <v>2</v>
      </c>
      <c r="F295" s="1">
        <v>3</v>
      </c>
      <c r="G295" s="3">
        <v>0</v>
      </c>
      <c r="H295" s="3">
        <v>0</v>
      </c>
      <c r="I295" s="3">
        <v>0</v>
      </c>
      <c r="J295" s="17">
        <f t="shared" si="4"/>
        <v>6.5121672317162265</v>
      </c>
    </row>
    <row r="296" spans="1:10" x14ac:dyDescent="0.2">
      <c r="A296" s="2">
        <v>295</v>
      </c>
      <c r="B296" s="16">
        <v>2783.8960000000002</v>
      </c>
      <c r="C296" s="16">
        <v>68900</v>
      </c>
      <c r="D296" s="1">
        <v>18</v>
      </c>
      <c r="E296" s="3">
        <v>0</v>
      </c>
      <c r="F296" s="1">
        <v>2</v>
      </c>
      <c r="G296" s="3">
        <v>1</v>
      </c>
      <c r="H296" s="3">
        <v>2</v>
      </c>
      <c r="I296" s="3">
        <v>0</v>
      </c>
      <c r="J296" s="17">
        <f t="shared" si="4"/>
        <v>7.9316066644347067</v>
      </c>
    </row>
    <row r="297" spans="1:10" x14ac:dyDescent="0.2">
      <c r="A297" s="2">
        <v>296</v>
      </c>
      <c r="B297" s="16">
        <v>725.79</v>
      </c>
      <c r="C297" s="16">
        <v>83000</v>
      </c>
      <c r="D297" s="1">
        <v>6</v>
      </c>
      <c r="E297" s="3">
        <v>2</v>
      </c>
      <c r="F297" s="1">
        <v>2</v>
      </c>
      <c r="G297" s="3">
        <v>1</v>
      </c>
      <c r="H297" s="3">
        <v>2</v>
      </c>
      <c r="I297" s="3">
        <v>1</v>
      </c>
      <c r="J297" s="17">
        <f t="shared" si="4"/>
        <v>6.5872607167838062</v>
      </c>
    </row>
    <row r="298" spans="1:10" x14ac:dyDescent="0.2">
      <c r="A298" s="2">
        <v>297</v>
      </c>
      <c r="B298" s="16">
        <v>879.78899999999999</v>
      </c>
      <c r="C298" s="16">
        <v>97400</v>
      </c>
      <c r="D298" s="1">
        <v>6</v>
      </c>
      <c r="E298" s="3">
        <v>3</v>
      </c>
      <c r="F298" s="1">
        <v>2</v>
      </c>
      <c r="G298" s="3">
        <v>1</v>
      </c>
      <c r="H298" s="3">
        <v>1</v>
      </c>
      <c r="I298" s="3">
        <v>1</v>
      </c>
      <c r="J298" s="17">
        <f t="shared" si="4"/>
        <v>6.7796821059949037</v>
      </c>
    </row>
    <row r="299" spans="1:10" x14ac:dyDescent="0.2">
      <c r="A299" s="2">
        <v>298</v>
      </c>
      <c r="B299" s="16">
        <v>2190.5590000000002</v>
      </c>
      <c r="C299" s="16">
        <v>92400</v>
      </c>
      <c r="D299" s="1">
        <v>6</v>
      </c>
      <c r="E299" s="3">
        <v>0</v>
      </c>
      <c r="F299" s="1">
        <v>2</v>
      </c>
      <c r="G299" s="3">
        <v>0</v>
      </c>
      <c r="H299" s="3">
        <v>1</v>
      </c>
      <c r="I299" s="3">
        <v>1</v>
      </c>
      <c r="J299" s="17">
        <f t="shared" si="4"/>
        <v>7.6919120413810687</v>
      </c>
    </row>
    <row r="300" spans="1:10" x14ac:dyDescent="0.2">
      <c r="A300" s="2">
        <v>299</v>
      </c>
      <c r="B300" s="16">
        <v>666.46400000000006</v>
      </c>
      <c r="C300" s="16">
        <v>44800</v>
      </c>
      <c r="D300" s="1">
        <v>6</v>
      </c>
      <c r="E300" s="3">
        <v>2</v>
      </c>
      <c r="F300" s="1">
        <v>2</v>
      </c>
      <c r="G300" s="3">
        <v>0</v>
      </c>
      <c r="H300" s="3">
        <v>1</v>
      </c>
      <c r="I300" s="3">
        <v>0</v>
      </c>
      <c r="J300" s="17">
        <f t="shared" si="4"/>
        <v>6.5019861246566055</v>
      </c>
    </row>
    <row r="301" spans="1:10" x14ac:dyDescent="0.2">
      <c r="A301" s="2">
        <v>300</v>
      </c>
      <c r="B301" s="16">
        <v>642.04200000000003</v>
      </c>
      <c r="C301" s="16">
        <v>50500</v>
      </c>
      <c r="D301" s="1">
        <v>12</v>
      </c>
      <c r="E301" s="3">
        <v>2</v>
      </c>
      <c r="F301" s="1">
        <v>3</v>
      </c>
      <c r="G301" s="3">
        <v>0</v>
      </c>
      <c r="H301" s="3">
        <v>0</v>
      </c>
      <c r="I301" s="3">
        <v>1</v>
      </c>
      <c r="J301" s="17">
        <f t="shared" si="4"/>
        <v>6.4646537221108771</v>
      </c>
    </row>
    <row r="302" spans="1:10" x14ac:dyDescent="0.2">
      <c r="A302" s="2">
        <v>301</v>
      </c>
      <c r="B302" s="16">
        <v>835.85299999999995</v>
      </c>
      <c r="C302" s="16">
        <v>65400</v>
      </c>
      <c r="D302" s="1">
        <v>6</v>
      </c>
      <c r="E302" s="3">
        <v>0</v>
      </c>
      <c r="F302" s="1">
        <v>2</v>
      </c>
      <c r="G302" s="3">
        <v>1</v>
      </c>
      <c r="H302" s="3">
        <v>3</v>
      </c>
      <c r="I302" s="3">
        <v>1</v>
      </c>
      <c r="J302" s="17">
        <f t="shared" si="4"/>
        <v>6.7284527603029334</v>
      </c>
    </row>
    <row r="303" spans="1:10" x14ac:dyDescent="0.2">
      <c r="A303" s="2">
        <v>302</v>
      </c>
      <c r="B303" s="16">
        <v>2765.5889999999999</v>
      </c>
      <c r="C303" s="16">
        <v>83100</v>
      </c>
      <c r="D303" s="1">
        <v>12</v>
      </c>
      <c r="E303" s="3">
        <v>0</v>
      </c>
      <c r="F303" s="1">
        <v>2</v>
      </c>
      <c r="G303" s="3">
        <v>0</v>
      </c>
      <c r="H303" s="3">
        <v>1</v>
      </c>
      <c r="I303" s="3">
        <v>1</v>
      </c>
      <c r="J303" s="17">
        <f t="shared" si="4"/>
        <v>7.9250089111624202</v>
      </c>
    </row>
    <row r="304" spans="1:10" x14ac:dyDescent="0.2">
      <c r="A304" s="2">
        <v>303</v>
      </c>
      <c r="B304" s="16">
        <v>926.87300000000005</v>
      </c>
      <c r="C304" s="16">
        <v>117500</v>
      </c>
      <c r="D304" s="1">
        <v>12</v>
      </c>
      <c r="E304" s="3">
        <v>2</v>
      </c>
      <c r="F304" s="1">
        <v>2</v>
      </c>
      <c r="G304" s="3">
        <v>1</v>
      </c>
      <c r="H304" s="3">
        <v>2</v>
      </c>
      <c r="I304" s="3">
        <v>1</v>
      </c>
      <c r="J304" s="17">
        <f t="shared" si="4"/>
        <v>6.8318165551016019</v>
      </c>
    </row>
    <row r="305" spans="1:10" x14ac:dyDescent="0.2">
      <c r="A305" s="2">
        <v>304</v>
      </c>
      <c r="B305" s="16">
        <v>325.73899999999998</v>
      </c>
      <c r="C305" s="16">
        <v>43300</v>
      </c>
      <c r="D305" s="1">
        <v>24</v>
      </c>
      <c r="E305" s="3">
        <v>1</v>
      </c>
      <c r="F305" s="1">
        <v>2</v>
      </c>
      <c r="G305" s="3">
        <v>0</v>
      </c>
      <c r="H305" s="3">
        <v>3</v>
      </c>
      <c r="I305" s="3">
        <v>0</v>
      </c>
      <c r="J305" s="17">
        <f t="shared" si="4"/>
        <v>5.7860964472076271</v>
      </c>
    </row>
    <row r="306" spans="1:10" x14ac:dyDescent="0.2">
      <c r="A306" s="2">
        <v>305</v>
      </c>
      <c r="B306" s="16">
        <v>2665.848</v>
      </c>
      <c r="C306" s="16">
        <v>103900</v>
      </c>
      <c r="D306" s="1">
        <v>24</v>
      </c>
      <c r="E306" s="3">
        <v>3</v>
      </c>
      <c r="F306" s="1">
        <v>2</v>
      </c>
      <c r="G306" s="3">
        <v>1</v>
      </c>
      <c r="H306" s="3">
        <v>1</v>
      </c>
      <c r="I306" s="3">
        <v>1</v>
      </c>
      <c r="J306" s="17">
        <f t="shared" si="4"/>
        <v>7.8882774848597164</v>
      </c>
    </row>
    <row r="307" spans="1:10" x14ac:dyDescent="0.2">
      <c r="A307" s="2">
        <v>306</v>
      </c>
      <c r="B307" s="16">
        <v>520.71400000000006</v>
      </c>
      <c r="C307" s="16">
        <v>41700</v>
      </c>
      <c r="D307" s="1">
        <v>6</v>
      </c>
      <c r="E307" s="3">
        <v>0</v>
      </c>
      <c r="F307" s="1">
        <v>1</v>
      </c>
      <c r="G307" s="3">
        <v>0</v>
      </c>
      <c r="H307" s="3">
        <v>1</v>
      </c>
      <c r="I307" s="3">
        <v>1</v>
      </c>
      <c r="J307" s="17">
        <f t="shared" si="4"/>
        <v>6.2552009466904499</v>
      </c>
    </row>
    <row r="308" spans="1:10" x14ac:dyDescent="0.2">
      <c r="A308" s="2">
        <v>307</v>
      </c>
      <c r="B308" s="16">
        <v>1416.675</v>
      </c>
      <c r="C308" s="16">
        <v>44800</v>
      </c>
      <c r="D308" s="1">
        <v>24</v>
      </c>
      <c r="E308" s="3">
        <v>2</v>
      </c>
      <c r="F308" s="1">
        <v>3</v>
      </c>
      <c r="G308" s="3">
        <v>1</v>
      </c>
      <c r="H308" s="3">
        <v>0</v>
      </c>
      <c r="I308" s="3">
        <v>0</v>
      </c>
      <c r="J308" s="17">
        <f t="shared" si="4"/>
        <v>7.256067855585993</v>
      </c>
    </row>
    <row r="309" spans="1:10" x14ac:dyDescent="0.2">
      <c r="A309" s="2">
        <v>308</v>
      </c>
      <c r="B309" s="16">
        <v>901.55100000000004</v>
      </c>
      <c r="C309" s="16">
        <v>45000</v>
      </c>
      <c r="D309" s="1">
        <v>18</v>
      </c>
      <c r="E309" s="3">
        <v>0</v>
      </c>
      <c r="F309" s="1">
        <v>2</v>
      </c>
      <c r="G309" s="3">
        <v>1</v>
      </c>
      <c r="H309" s="3">
        <v>1</v>
      </c>
      <c r="I309" s="3">
        <v>0</v>
      </c>
      <c r="J309" s="17">
        <f t="shared" si="4"/>
        <v>6.8041166134225834</v>
      </c>
    </row>
    <row r="310" spans="1:10" x14ac:dyDescent="0.2">
      <c r="A310" s="2">
        <v>309</v>
      </c>
      <c r="B310" s="16">
        <v>950.10299999999995</v>
      </c>
      <c r="C310" s="16">
        <v>43700</v>
      </c>
      <c r="D310" s="1">
        <v>12</v>
      </c>
      <c r="E310" s="3">
        <v>2</v>
      </c>
      <c r="F310" s="1">
        <v>2</v>
      </c>
      <c r="G310" s="3">
        <v>0</v>
      </c>
      <c r="H310" s="3">
        <v>0</v>
      </c>
      <c r="I310" s="3">
        <v>0</v>
      </c>
      <c r="J310" s="17">
        <f t="shared" si="4"/>
        <v>6.8565703997700806</v>
      </c>
    </row>
    <row r="311" spans="1:10" x14ac:dyDescent="0.2">
      <c r="A311" s="2">
        <v>310</v>
      </c>
      <c r="B311" s="16">
        <v>160.83600000000001</v>
      </c>
      <c r="C311" s="16">
        <v>23600</v>
      </c>
      <c r="D311" s="1">
        <v>6</v>
      </c>
      <c r="E311" s="3">
        <v>1</v>
      </c>
      <c r="F311" s="1">
        <v>3</v>
      </c>
      <c r="G311" s="3">
        <v>0</v>
      </c>
      <c r="H311" s="3">
        <v>1</v>
      </c>
      <c r="I311" s="3">
        <v>1</v>
      </c>
      <c r="J311" s="17">
        <f t="shared" si="4"/>
        <v>5.0803852122843596</v>
      </c>
    </row>
    <row r="312" spans="1:10" x14ac:dyDescent="0.2">
      <c r="A312" s="2">
        <v>311</v>
      </c>
      <c r="B312" s="16">
        <v>867.24199999999996</v>
      </c>
      <c r="C312" s="16">
        <v>20400</v>
      </c>
      <c r="D312" s="1">
        <v>18</v>
      </c>
      <c r="E312" s="3">
        <v>2</v>
      </c>
      <c r="F312" s="1">
        <v>1</v>
      </c>
      <c r="G312" s="3">
        <v>1</v>
      </c>
      <c r="H312" s="3">
        <v>0</v>
      </c>
      <c r="I312" s="3">
        <v>0</v>
      </c>
      <c r="J312" s="17">
        <f t="shared" si="4"/>
        <v>6.7653180612469201</v>
      </c>
    </row>
    <row r="313" spans="1:10" x14ac:dyDescent="0.2">
      <c r="A313" s="2">
        <v>312</v>
      </c>
      <c r="B313" s="16">
        <v>3670.8690000000001</v>
      </c>
      <c r="C313" s="16">
        <v>123000</v>
      </c>
      <c r="D313" s="1">
        <v>24</v>
      </c>
      <c r="E313" s="3">
        <v>3</v>
      </c>
      <c r="F313" s="1">
        <v>3</v>
      </c>
      <c r="G313" s="3">
        <v>1</v>
      </c>
      <c r="H313" s="3">
        <v>0</v>
      </c>
      <c r="I313" s="3">
        <v>1</v>
      </c>
      <c r="J313" s="17">
        <f t="shared" si="4"/>
        <v>8.2081836977606777</v>
      </c>
    </row>
    <row r="314" spans="1:10" x14ac:dyDescent="0.2">
      <c r="A314" s="2">
        <v>313</v>
      </c>
      <c r="B314" s="16">
        <v>965.72400000000005</v>
      </c>
      <c r="C314" s="16">
        <v>44600</v>
      </c>
      <c r="D314" s="1">
        <v>18</v>
      </c>
      <c r="E314" s="3">
        <v>2</v>
      </c>
      <c r="F314" s="1">
        <v>2</v>
      </c>
      <c r="G314" s="3">
        <v>0</v>
      </c>
      <c r="H314" s="3">
        <v>0</v>
      </c>
      <c r="I314" s="3">
        <v>0</v>
      </c>
      <c r="J314" s="17">
        <f t="shared" si="4"/>
        <v>6.8728780791027013</v>
      </c>
    </row>
    <row r="315" spans="1:10" x14ac:dyDescent="0.2">
      <c r="A315" s="2">
        <v>314</v>
      </c>
      <c r="B315" s="16">
        <v>216.107</v>
      </c>
      <c r="C315" s="16">
        <v>55500</v>
      </c>
      <c r="D315" s="1">
        <v>12</v>
      </c>
      <c r="E315" s="3">
        <v>1</v>
      </c>
      <c r="F315" s="1">
        <v>1</v>
      </c>
      <c r="G315" s="3">
        <v>1</v>
      </c>
      <c r="H315" s="3">
        <v>3</v>
      </c>
      <c r="I315" s="3">
        <v>1</v>
      </c>
      <c r="J315" s="17">
        <f t="shared" si="4"/>
        <v>5.3757736553991382</v>
      </c>
    </row>
    <row r="316" spans="1:10" x14ac:dyDescent="0.2">
      <c r="A316" s="2">
        <v>315</v>
      </c>
      <c r="B316" s="16">
        <v>1546.386</v>
      </c>
      <c r="C316" s="16">
        <v>56200</v>
      </c>
      <c r="D316" s="1">
        <v>18</v>
      </c>
      <c r="E316" s="3">
        <v>3</v>
      </c>
      <c r="F316" s="1">
        <v>2</v>
      </c>
      <c r="G316" s="3">
        <v>0</v>
      </c>
      <c r="H316" s="3">
        <v>0</v>
      </c>
      <c r="I316" s="3">
        <v>0</v>
      </c>
      <c r="J316" s="17">
        <f t="shared" si="4"/>
        <v>7.343675874568091</v>
      </c>
    </row>
    <row r="317" spans="1:10" x14ac:dyDescent="0.2">
      <c r="A317" s="2">
        <v>316</v>
      </c>
      <c r="B317" s="16">
        <v>3915.86</v>
      </c>
      <c r="C317" s="16">
        <v>96300</v>
      </c>
      <c r="D317" s="1">
        <v>18</v>
      </c>
      <c r="E317" s="3">
        <v>0</v>
      </c>
      <c r="F317" s="1">
        <v>2</v>
      </c>
      <c r="G317" s="3">
        <v>1</v>
      </c>
      <c r="H317" s="3">
        <v>2</v>
      </c>
      <c r="I317" s="3">
        <v>1</v>
      </c>
      <c r="J317" s="17">
        <f t="shared" si="4"/>
        <v>8.2727902522452386</v>
      </c>
    </row>
    <row r="318" spans="1:10" x14ac:dyDescent="0.2">
      <c r="A318" s="2">
        <v>317</v>
      </c>
      <c r="B318" s="16">
        <v>515.447</v>
      </c>
      <c r="C318" s="16">
        <v>32400</v>
      </c>
      <c r="D318" s="1">
        <v>12</v>
      </c>
      <c r="E318" s="3">
        <v>1</v>
      </c>
      <c r="F318" s="1">
        <v>3</v>
      </c>
      <c r="G318" s="3">
        <v>1</v>
      </c>
      <c r="H318" s="3">
        <v>1</v>
      </c>
      <c r="I318" s="3">
        <v>0</v>
      </c>
      <c r="J318" s="17">
        <f t="shared" si="4"/>
        <v>6.2450344853683122</v>
      </c>
    </row>
    <row r="319" spans="1:10" x14ac:dyDescent="0.2">
      <c r="A319" s="2">
        <v>318</v>
      </c>
      <c r="B319" s="16">
        <v>1365.3320000000001</v>
      </c>
      <c r="C319" s="16">
        <v>60200</v>
      </c>
      <c r="D319" s="1">
        <v>12</v>
      </c>
      <c r="E319" s="3">
        <v>2</v>
      </c>
      <c r="F319" s="1">
        <v>2</v>
      </c>
      <c r="G319" s="3">
        <v>1</v>
      </c>
      <c r="H319" s="3">
        <v>0</v>
      </c>
      <c r="I319" s="3">
        <v>0</v>
      </c>
      <c r="J319" s="17">
        <f t="shared" si="4"/>
        <v>7.2191529014882576</v>
      </c>
    </row>
    <row r="320" spans="1:10" x14ac:dyDescent="0.2">
      <c r="A320" s="2">
        <v>319</v>
      </c>
      <c r="B320" s="16">
        <v>752.51599999999996</v>
      </c>
      <c r="C320" s="16">
        <v>72900</v>
      </c>
      <c r="D320" s="1">
        <v>6</v>
      </c>
      <c r="E320" s="3">
        <v>3</v>
      </c>
      <c r="F320" s="1">
        <v>3</v>
      </c>
      <c r="G320" s="3">
        <v>0</v>
      </c>
      <c r="H320" s="3">
        <v>0</v>
      </c>
      <c r="I320" s="3">
        <v>1</v>
      </c>
      <c r="J320" s="17">
        <f t="shared" si="4"/>
        <v>6.6234222588554594</v>
      </c>
    </row>
    <row r="321" spans="1:10" x14ac:dyDescent="0.2">
      <c r="A321" s="2">
        <v>320</v>
      </c>
      <c r="B321" s="16">
        <v>308.41699999999997</v>
      </c>
      <c r="C321" s="16">
        <v>19300</v>
      </c>
      <c r="D321" s="1">
        <v>24</v>
      </c>
      <c r="E321" s="3">
        <v>1</v>
      </c>
      <c r="F321" s="1">
        <v>1</v>
      </c>
      <c r="G321" s="3">
        <v>0</v>
      </c>
      <c r="H321" s="3">
        <v>1</v>
      </c>
      <c r="I321" s="3">
        <v>0</v>
      </c>
      <c r="J321" s="17">
        <f t="shared" si="4"/>
        <v>5.7314527633865477</v>
      </c>
    </row>
    <row r="322" spans="1:10" x14ac:dyDescent="0.2">
      <c r="A322" s="2">
        <v>321</v>
      </c>
      <c r="B322" s="16">
        <v>1967.9179999999999</v>
      </c>
      <c r="C322" s="16">
        <v>74800</v>
      </c>
      <c r="D322" s="1">
        <v>18</v>
      </c>
      <c r="E322" s="3">
        <v>3</v>
      </c>
      <c r="F322" s="1">
        <v>3</v>
      </c>
      <c r="G322" s="3">
        <v>1</v>
      </c>
      <c r="H322" s="3">
        <v>0</v>
      </c>
      <c r="I322" s="3">
        <v>1</v>
      </c>
      <c r="J322" s="17">
        <f t="shared" si="4"/>
        <v>7.5847314100774526</v>
      </c>
    </row>
    <row r="323" spans="1:10" x14ac:dyDescent="0.2">
      <c r="A323" s="2">
        <v>322</v>
      </c>
      <c r="B323" s="16">
        <v>1296.595</v>
      </c>
      <c r="C323" s="16">
        <v>34300</v>
      </c>
      <c r="D323" s="1">
        <v>12</v>
      </c>
      <c r="E323" s="3">
        <v>0</v>
      </c>
      <c r="F323" s="1">
        <v>1</v>
      </c>
      <c r="G323" s="3">
        <v>1</v>
      </c>
      <c r="H323" s="3">
        <v>3</v>
      </c>
      <c r="I323" s="3">
        <v>1</v>
      </c>
      <c r="J323" s="17">
        <f t="shared" ref="J323:J386" si="5">LN(B323)</f>
        <v>7.1674968764940648</v>
      </c>
    </row>
    <row r="324" spans="1:10" x14ac:dyDescent="0.2">
      <c r="A324" s="2">
        <v>323</v>
      </c>
      <c r="B324" s="16">
        <v>2723.299</v>
      </c>
      <c r="C324" s="16">
        <v>75400</v>
      </c>
      <c r="D324" s="1">
        <v>24</v>
      </c>
      <c r="E324" s="3">
        <v>3</v>
      </c>
      <c r="F324" s="1">
        <v>2</v>
      </c>
      <c r="G324" s="3">
        <v>1</v>
      </c>
      <c r="H324" s="3">
        <v>0</v>
      </c>
      <c r="I324" s="3">
        <v>0</v>
      </c>
      <c r="J324" s="17">
        <f t="shared" si="5"/>
        <v>7.9095992920073259</v>
      </c>
    </row>
    <row r="325" spans="1:10" x14ac:dyDescent="0.2">
      <c r="A325" s="2">
        <v>324</v>
      </c>
      <c r="B325" s="16">
        <v>312.18599999999998</v>
      </c>
      <c r="C325" s="16">
        <v>11400</v>
      </c>
      <c r="D325" s="1">
        <v>12</v>
      </c>
      <c r="E325" s="3">
        <v>0</v>
      </c>
      <c r="F325" s="1">
        <v>1</v>
      </c>
      <c r="G325" s="3">
        <v>0</v>
      </c>
      <c r="H325" s="3">
        <v>3</v>
      </c>
      <c r="I325" s="3">
        <v>0</v>
      </c>
      <c r="J325" s="17">
        <f t="shared" si="5"/>
        <v>5.7435991640265245</v>
      </c>
    </row>
    <row r="326" spans="1:10" x14ac:dyDescent="0.2">
      <c r="A326" s="2">
        <v>325</v>
      </c>
      <c r="B326" s="16">
        <v>494.73500000000001</v>
      </c>
      <c r="C326" s="16">
        <v>30400</v>
      </c>
      <c r="D326" s="1">
        <v>6</v>
      </c>
      <c r="E326" s="3">
        <v>1</v>
      </c>
      <c r="F326" s="1">
        <v>1</v>
      </c>
      <c r="G326" s="3">
        <v>1</v>
      </c>
      <c r="H326" s="3">
        <v>0</v>
      </c>
      <c r="I326" s="3">
        <v>1</v>
      </c>
      <c r="J326" s="17">
        <f t="shared" si="5"/>
        <v>6.204022265680468</v>
      </c>
    </row>
    <row r="327" spans="1:10" x14ac:dyDescent="0.2">
      <c r="A327" s="2">
        <v>326</v>
      </c>
      <c r="B327" s="16">
        <v>840.94600000000003</v>
      </c>
      <c r="C327" s="16">
        <v>41200</v>
      </c>
      <c r="D327" s="1">
        <v>12</v>
      </c>
      <c r="E327" s="3">
        <v>2</v>
      </c>
      <c r="F327" s="1">
        <v>2</v>
      </c>
      <c r="G327" s="3">
        <v>1</v>
      </c>
      <c r="H327" s="3">
        <v>0</v>
      </c>
      <c r="I327" s="3">
        <v>0</v>
      </c>
      <c r="J327" s="17">
        <f t="shared" si="5"/>
        <v>6.7345274486367712</v>
      </c>
    </row>
    <row r="328" spans="1:10" x14ac:dyDescent="0.2">
      <c r="A328" s="2">
        <v>327</v>
      </c>
      <c r="B328" s="16">
        <v>413.90199999999999</v>
      </c>
      <c r="C328" s="16">
        <v>21400</v>
      </c>
      <c r="D328" s="1">
        <v>12</v>
      </c>
      <c r="E328" s="3">
        <v>0</v>
      </c>
      <c r="F328" s="1">
        <v>1</v>
      </c>
      <c r="G328" s="3">
        <v>1</v>
      </c>
      <c r="H328" s="3">
        <v>0</v>
      </c>
      <c r="I328" s="3">
        <v>0</v>
      </c>
      <c r="J328" s="17">
        <f t="shared" si="5"/>
        <v>6.0256292308280566</v>
      </c>
    </row>
    <row r="329" spans="1:10" x14ac:dyDescent="0.2">
      <c r="A329" s="2">
        <v>328</v>
      </c>
      <c r="B329" s="16">
        <v>307.495</v>
      </c>
      <c r="C329" s="16">
        <v>60600</v>
      </c>
      <c r="D329" s="1">
        <v>12</v>
      </c>
      <c r="E329" s="3">
        <v>1</v>
      </c>
      <c r="F329" s="1">
        <v>1</v>
      </c>
      <c r="G329" s="3">
        <v>0</v>
      </c>
      <c r="H329" s="3">
        <v>3</v>
      </c>
      <c r="I329" s="3">
        <v>1</v>
      </c>
      <c r="J329" s="17">
        <f t="shared" si="5"/>
        <v>5.7284588269517727</v>
      </c>
    </row>
    <row r="330" spans="1:10" x14ac:dyDescent="0.2">
      <c r="A330" s="2">
        <v>329</v>
      </c>
      <c r="B330" s="16">
        <v>3504.72</v>
      </c>
      <c r="C330" s="16">
        <v>105300</v>
      </c>
      <c r="D330" s="1">
        <v>18</v>
      </c>
      <c r="E330" s="3">
        <v>0</v>
      </c>
      <c r="F330" s="1">
        <v>2</v>
      </c>
      <c r="G330" s="3">
        <v>1</v>
      </c>
      <c r="H330" s="3">
        <v>1</v>
      </c>
      <c r="I330" s="3">
        <v>1</v>
      </c>
      <c r="J330" s="17">
        <f t="shared" si="5"/>
        <v>8.1618659104003264</v>
      </c>
    </row>
    <row r="331" spans="1:10" x14ac:dyDescent="0.2">
      <c r="A331" s="2">
        <v>330</v>
      </c>
      <c r="B331" s="16">
        <v>1350.6489999999999</v>
      </c>
      <c r="C331" s="16">
        <v>63700</v>
      </c>
      <c r="D331" s="1">
        <v>6</v>
      </c>
      <c r="E331" s="3">
        <v>0</v>
      </c>
      <c r="F331" s="1">
        <v>2</v>
      </c>
      <c r="G331" s="3">
        <v>1</v>
      </c>
      <c r="H331" s="3">
        <v>0</v>
      </c>
      <c r="I331" s="3">
        <v>0</v>
      </c>
      <c r="J331" s="17">
        <f t="shared" si="5"/>
        <v>7.2083404966544071</v>
      </c>
    </row>
    <row r="332" spans="1:10" x14ac:dyDescent="0.2">
      <c r="A332" s="2">
        <v>331</v>
      </c>
      <c r="B332" s="16">
        <v>147.25299999999999</v>
      </c>
      <c r="C332" s="16">
        <v>15800</v>
      </c>
      <c r="D332" s="1">
        <v>12</v>
      </c>
      <c r="E332" s="3">
        <v>1</v>
      </c>
      <c r="F332" s="1">
        <v>1</v>
      </c>
      <c r="G332" s="3">
        <v>1</v>
      </c>
      <c r="H332" s="3">
        <v>2</v>
      </c>
      <c r="I332" s="3">
        <v>0</v>
      </c>
      <c r="J332" s="17">
        <f t="shared" si="5"/>
        <v>4.9921521958385897</v>
      </c>
    </row>
    <row r="333" spans="1:10" x14ac:dyDescent="0.2">
      <c r="A333" s="2">
        <v>332</v>
      </c>
      <c r="B333" s="16">
        <v>1856.6389999999999</v>
      </c>
      <c r="C333" s="16">
        <v>56900</v>
      </c>
      <c r="D333" s="1">
        <v>24</v>
      </c>
      <c r="E333" s="3">
        <v>3</v>
      </c>
      <c r="F333" s="1">
        <v>2</v>
      </c>
      <c r="G333" s="3">
        <v>1</v>
      </c>
      <c r="H333" s="3">
        <v>0</v>
      </c>
      <c r="I333" s="3">
        <v>0</v>
      </c>
      <c r="J333" s="17">
        <f t="shared" si="5"/>
        <v>7.5265231428854626</v>
      </c>
    </row>
    <row r="334" spans="1:10" x14ac:dyDescent="0.2">
      <c r="A334" s="2">
        <v>333</v>
      </c>
      <c r="B334" s="16">
        <v>502.72</v>
      </c>
      <c r="C334" s="16">
        <v>15900</v>
      </c>
      <c r="D334" s="1">
        <v>18</v>
      </c>
      <c r="E334" s="3">
        <v>1</v>
      </c>
      <c r="F334" s="1">
        <v>1</v>
      </c>
      <c r="G334" s="3">
        <v>0</v>
      </c>
      <c r="H334" s="3">
        <v>0</v>
      </c>
      <c r="I334" s="3">
        <v>0</v>
      </c>
      <c r="J334" s="17">
        <f t="shared" si="5"/>
        <v>6.2200333550672564</v>
      </c>
    </row>
    <row r="335" spans="1:10" x14ac:dyDescent="0.2">
      <c r="A335" s="2">
        <v>334</v>
      </c>
      <c r="B335" s="16">
        <v>1577.7470000000001</v>
      </c>
      <c r="C335" s="16">
        <v>37500</v>
      </c>
      <c r="D335" s="1">
        <v>18</v>
      </c>
      <c r="E335" s="3">
        <v>2</v>
      </c>
      <c r="F335" s="1">
        <v>3</v>
      </c>
      <c r="G335" s="3">
        <v>0</v>
      </c>
      <c r="H335" s="3">
        <v>0</v>
      </c>
      <c r="I335" s="3">
        <v>1</v>
      </c>
      <c r="J335" s="17">
        <f t="shared" si="5"/>
        <v>7.3637531590206144</v>
      </c>
    </row>
    <row r="336" spans="1:10" x14ac:dyDescent="0.2">
      <c r="A336" s="2">
        <v>335</v>
      </c>
      <c r="B336" s="16">
        <v>797.92200000000003</v>
      </c>
      <c r="C336" s="16">
        <v>42500</v>
      </c>
      <c r="D336" s="1">
        <v>6</v>
      </c>
      <c r="E336" s="3">
        <v>0</v>
      </c>
      <c r="F336" s="1">
        <v>2</v>
      </c>
      <c r="G336" s="3">
        <v>1</v>
      </c>
      <c r="H336" s="3">
        <v>1</v>
      </c>
      <c r="I336" s="3">
        <v>0</v>
      </c>
      <c r="J336" s="17">
        <f t="shared" si="5"/>
        <v>6.6820108483116156</v>
      </c>
    </row>
    <row r="337" spans="1:10" x14ac:dyDescent="0.2">
      <c r="A337" s="2">
        <v>336</v>
      </c>
      <c r="B337" s="16">
        <v>2836.752</v>
      </c>
      <c r="C337" s="16">
        <v>97500</v>
      </c>
      <c r="D337" s="1">
        <v>18</v>
      </c>
      <c r="E337" s="3">
        <v>3</v>
      </c>
      <c r="F337" s="1">
        <v>2</v>
      </c>
      <c r="G337" s="3">
        <v>1</v>
      </c>
      <c r="H337" s="3">
        <v>0</v>
      </c>
      <c r="I337" s="3">
        <v>1</v>
      </c>
      <c r="J337" s="17">
        <f t="shared" si="5"/>
        <v>7.950415014703017</v>
      </c>
    </row>
    <row r="338" spans="1:10" x14ac:dyDescent="0.2">
      <c r="A338" s="2">
        <v>337</v>
      </c>
      <c r="B338" s="16">
        <v>583.08100000000002</v>
      </c>
      <c r="C338" s="16">
        <v>29600</v>
      </c>
      <c r="D338" s="1">
        <v>12</v>
      </c>
      <c r="E338" s="3">
        <v>0</v>
      </c>
      <c r="F338" s="1">
        <v>1</v>
      </c>
      <c r="G338" s="3">
        <v>1</v>
      </c>
      <c r="H338" s="3">
        <v>3</v>
      </c>
      <c r="I338" s="3">
        <v>0</v>
      </c>
      <c r="J338" s="17">
        <f t="shared" si="5"/>
        <v>6.3683261132348692</v>
      </c>
    </row>
    <row r="339" spans="1:10" x14ac:dyDescent="0.2">
      <c r="A339" s="2">
        <v>338</v>
      </c>
      <c r="B339" s="16">
        <v>951.952</v>
      </c>
      <c r="C339" s="16">
        <v>55600</v>
      </c>
      <c r="D339" s="1">
        <v>12</v>
      </c>
      <c r="E339" s="3">
        <v>0</v>
      </c>
      <c r="F339" s="1">
        <v>2</v>
      </c>
      <c r="G339" s="3">
        <v>1</v>
      </c>
      <c r="H339" s="3">
        <v>0</v>
      </c>
      <c r="I339" s="3">
        <v>0</v>
      </c>
      <c r="J339" s="17">
        <f t="shared" si="5"/>
        <v>6.8585146133521588</v>
      </c>
    </row>
    <row r="340" spans="1:10" x14ac:dyDescent="0.2">
      <c r="A340" s="2">
        <v>339</v>
      </c>
      <c r="B340" s="16">
        <v>705.04399999999998</v>
      </c>
      <c r="C340" s="16">
        <v>74600</v>
      </c>
      <c r="D340" s="1">
        <v>18</v>
      </c>
      <c r="E340" s="3">
        <v>2</v>
      </c>
      <c r="F340" s="1">
        <v>2</v>
      </c>
      <c r="G340" s="3">
        <v>1</v>
      </c>
      <c r="H340" s="3">
        <v>2</v>
      </c>
      <c r="I340" s="3">
        <v>1</v>
      </c>
      <c r="J340" s="17">
        <f t="shared" si="5"/>
        <v>6.5582602122122795</v>
      </c>
    </row>
    <row r="341" spans="1:10" x14ac:dyDescent="0.2">
      <c r="A341" s="2">
        <v>340</v>
      </c>
      <c r="B341" s="16">
        <v>1499.8420000000001</v>
      </c>
      <c r="C341" s="16">
        <v>68500</v>
      </c>
      <c r="D341" s="1">
        <v>12</v>
      </c>
      <c r="E341" s="3">
        <v>0</v>
      </c>
      <c r="F341" s="1">
        <v>2</v>
      </c>
      <c r="G341" s="3">
        <v>0</v>
      </c>
      <c r="H341" s="3">
        <v>2</v>
      </c>
      <c r="I341" s="3">
        <v>1</v>
      </c>
      <c r="J341" s="17">
        <f t="shared" si="5"/>
        <v>7.3131150482090233</v>
      </c>
    </row>
    <row r="342" spans="1:10" x14ac:dyDescent="0.2">
      <c r="A342" s="2">
        <v>341</v>
      </c>
      <c r="B342" s="16">
        <v>1161.7760000000001</v>
      </c>
      <c r="C342" s="16">
        <v>51900</v>
      </c>
      <c r="D342" s="1">
        <v>12</v>
      </c>
      <c r="E342" s="3">
        <v>0</v>
      </c>
      <c r="F342" s="1">
        <v>2</v>
      </c>
      <c r="G342" s="3">
        <v>0</v>
      </c>
      <c r="H342" s="3">
        <v>2</v>
      </c>
      <c r="I342" s="3">
        <v>0</v>
      </c>
      <c r="J342" s="17">
        <f t="shared" si="5"/>
        <v>7.0577051477447856</v>
      </c>
    </row>
    <row r="343" spans="1:10" x14ac:dyDescent="0.2">
      <c r="A343" s="2">
        <v>342</v>
      </c>
      <c r="B343" s="16">
        <v>329.39699999999999</v>
      </c>
      <c r="C343" s="16">
        <v>17200</v>
      </c>
      <c r="D343" s="1">
        <v>12</v>
      </c>
      <c r="E343" s="3">
        <v>0</v>
      </c>
      <c r="F343" s="1">
        <v>1</v>
      </c>
      <c r="G343" s="3">
        <v>0</v>
      </c>
      <c r="H343" s="3">
        <v>1</v>
      </c>
      <c r="I343" s="3">
        <v>0</v>
      </c>
      <c r="J343" s="17">
        <f t="shared" si="5"/>
        <v>5.7972637102339428</v>
      </c>
    </row>
    <row r="344" spans="1:10" x14ac:dyDescent="0.2">
      <c r="A344" s="2">
        <v>343</v>
      </c>
      <c r="B344" s="16">
        <v>779.51700000000005</v>
      </c>
      <c r="C344" s="16">
        <v>51900</v>
      </c>
      <c r="D344" s="1">
        <v>6</v>
      </c>
      <c r="E344" s="3">
        <v>0</v>
      </c>
      <c r="F344" s="1">
        <v>1</v>
      </c>
      <c r="G344" s="3">
        <v>0</v>
      </c>
      <c r="H344" s="3">
        <v>0</v>
      </c>
      <c r="I344" s="3">
        <v>1</v>
      </c>
      <c r="J344" s="17">
        <f t="shared" si="5"/>
        <v>6.6586744971118499</v>
      </c>
    </row>
    <row r="345" spans="1:10" x14ac:dyDescent="0.2">
      <c r="A345" s="2">
        <v>344</v>
      </c>
      <c r="B345" s="16">
        <v>1582.604</v>
      </c>
      <c r="C345" s="16">
        <v>70200</v>
      </c>
      <c r="D345" s="1">
        <v>6</v>
      </c>
      <c r="E345" s="3">
        <v>0</v>
      </c>
      <c r="F345" s="1">
        <v>2</v>
      </c>
      <c r="G345" s="3">
        <v>1</v>
      </c>
      <c r="H345" s="3">
        <v>0</v>
      </c>
      <c r="I345" s="3">
        <v>1</v>
      </c>
      <c r="J345" s="17">
        <f t="shared" si="5"/>
        <v>7.366826870658314</v>
      </c>
    </row>
    <row r="346" spans="1:10" x14ac:dyDescent="0.2">
      <c r="A346" s="2">
        <v>345</v>
      </c>
      <c r="B346" s="16">
        <v>967.80499999999995</v>
      </c>
      <c r="C346" s="16">
        <v>61500</v>
      </c>
      <c r="D346" s="1">
        <v>24</v>
      </c>
      <c r="E346" s="3">
        <v>2</v>
      </c>
      <c r="F346" s="1">
        <v>2</v>
      </c>
      <c r="G346" s="3">
        <v>1</v>
      </c>
      <c r="H346" s="3">
        <v>2</v>
      </c>
      <c r="I346" s="3">
        <v>0</v>
      </c>
      <c r="J346" s="17">
        <f t="shared" si="5"/>
        <v>6.8750306207025575</v>
      </c>
    </row>
    <row r="347" spans="1:10" x14ac:dyDescent="0.2">
      <c r="A347" s="2">
        <v>346</v>
      </c>
      <c r="B347" s="16">
        <v>794.1</v>
      </c>
      <c r="C347" s="16">
        <v>70900</v>
      </c>
      <c r="D347" s="1">
        <v>12</v>
      </c>
      <c r="E347" s="3">
        <v>2</v>
      </c>
      <c r="F347" s="1">
        <v>2</v>
      </c>
      <c r="G347" s="3">
        <v>0</v>
      </c>
      <c r="H347" s="3">
        <v>1</v>
      </c>
      <c r="I347" s="3">
        <v>1</v>
      </c>
      <c r="J347" s="17">
        <f t="shared" si="5"/>
        <v>6.6772093979011657</v>
      </c>
    </row>
    <row r="348" spans="1:10" x14ac:dyDescent="0.2">
      <c r="A348" s="2">
        <v>347</v>
      </c>
      <c r="B348" s="16">
        <v>2594.924</v>
      </c>
      <c r="C348" s="16">
        <v>72500</v>
      </c>
      <c r="D348" s="1">
        <v>24</v>
      </c>
      <c r="E348" s="3">
        <v>0</v>
      </c>
      <c r="F348" s="1">
        <v>2</v>
      </c>
      <c r="G348" s="3">
        <v>1</v>
      </c>
      <c r="H348" s="3">
        <v>0</v>
      </c>
      <c r="I348" s="3">
        <v>1</v>
      </c>
      <c r="J348" s="17">
        <f t="shared" si="5"/>
        <v>7.8613125080805553</v>
      </c>
    </row>
    <row r="349" spans="1:10" x14ac:dyDescent="0.2">
      <c r="A349" s="2">
        <v>348</v>
      </c>
      <c r="B349" s="16">
        <v>1036.6600000000001</v>
      </c>
      <c r="C349" s="16">
        <v>33200</v>
      </c>
      <c r="D349" s="1">
        <v>24</v>
      </c>
      <c r="E349" s="3">
        <v>2</v>
      </c>
      <c r="F349" s="1">
        <v>3</v>
      </c>
      <c r="G349" s="3">
        <v>0</v>
      </c>
      <c r="H349" s="3">
        <v>0</v>
      </c>
      <c r="I349" s="3">
        <v>0</v>
      </c>
      <c r="J349" s="17">
        <f t="shared" si="5"/>
        <v>6.9437592856163253</v>
      </c>
    </row>
    <row r="350" spans="1:10" x14ac:dyDescent="0.2">
      <c r="A350" s="2">
        <v>349</v>
      </c>
      <c r="B350" s="16">
        <v>988.75900000000001</v>
      </c>
      <c r="C350" s="16">
        <v>58600</v>
      </c>
      <c r="D350" s="1">
        <v>6</v>
      </c>
      <c r="E350" s="3">
        <v>0</v>
      </c>
      <c r="F350" s="1">
        <v>2</v>
      </c>
      <c r="G350" s="3">
        <v>1</v>
      </c>
      <c r="H350" s="3">
        <v>2</v>
      </c>
      <c r="I350" s="3">
        <v>0</v>
      </c>
      <c r="J350" s="17">
        <f t="shared" si="5"/>
        <v>6.8964506214424599</v>
      </c>
    </row>
    <row r="351" spans="1:10" x14ac:dyDescent="0.2">
      <c r="A351" s="2">
        <v>350</v>
      </c>
      <c r="B351" s="16">
        <v>848.279</v>
      </c>
      <c r="C351" s="16">
        <v>54700</v>
      </c>
      <c r="D351" s="1">
        <v>18</v>
      </c>
      <c r="E351" s="3">
        <v>2</v>
      </c>
      <c r="F351" s="1">
        <v>2</v>
      </c>
      <c r="G351" s="3">
        <v>1</v>
      </c>
      <c r="H351" s="3">
        <v>0</v>
      </c>
      <c r="I351" s="3">
        <v>1</v>
      </c>
      <c r="J351" s="17">
        <f t="shared" si="5"/>
        <v>6.7432095911141303</v>
      </c>
    </row>
    <row r="352" spans="1:10" x14ac:dyDescent="0.2">
      <c r="A352" s="2">
        <v>351</v>
      </c>
      <c r="B352" s="16">
        <v>1552.162</v>
      </c>
      <c r="C352" s="16">
        <v>64000</v>
      </c>
      <c r="D352" s="1">
        <v>6</v>
      </c>
      <c r="E352" s="3">
        <v>0</v>
      </c>
      <c r="F352" s="1">
        <v>2</v>
      </c>
      <c r="G352" s="3">
        <v>1</v>
      </c>
      <c r="H352" s="3">
        <v>1</v>
      </c>
      <c r="I352" s="3">
        <v>1</v>
      </c>
      <c r="J352" s="17">
        <f t="shared" si="5"/>
        <v>7.3474040767390996</v>
      </c>
    </row>
    <row r="353" spans="1:10" x14ac:dyDescent="0.2">
      <c r="A353" s="2">
        <v>352</v>
      </c>
      <c r="B353" s="16">
        <v>421.96899999999999</v>
      </c>
      <c r="C353" s="16">
        <v>12500</v>
      </c>
      <c r="D353" s="1">
        <v>12</v>
      </c>
      <c r="E353" s="3">
        <v>0</v>
      </c>
      <c r="F353" s="1">
        <v>1</v>
      </c>
      <c r="G353" s="3">
        <v>0</v>
      </c>
      <c r="H353" s="3">
        <v>1</v>
      </c>
      <c r="I353" s="3">
        <v>0</v>
      </c>
      <c r="J353" s="17">
        <f t="shared" si="5"/>
        <v>6.0449318516220751</v>
      </c>
    </row>
    <row r="354" spans="1:10" x14ac:dyDescent="0.2">
      <c r="A354" s="2">
        <v>353</v>
      </c>
      <c r="B354" s="16">
        <v>4983.7759999999998</v>
      </c>
      <c r="C354" s="16">
        <v>122700</v>
      </c>
      <c r="D354" s="1">
        <v>18</v>
      </c>
      <c r="E354" s="3">
        <v>0</v>
      </c>
      <c r="F354" s="1">
        <v>2</v>
      </c>
      <c r="G354" s="3">
        <v>1</v>
      </c>
      <c r="H354" s="3">
        <v>1</v>
      </c>
      <c r="I354" s="3">
        <v>1</v>
      </c>
      <c r="J354" s="17">
        <f t="shared" si="5"/>
        <v>8.5139431156370602</v>
      </c>
    </row>
    <row r="355" spans="1:10" x14ac:dyDescent="0.2">
      <c r="A355" s="2">
        <v>354</v>
      </c>
      <c r="B355" s="16">
        <v>504.00200000000001</v>
      </c>
      <c r="C355" s="16">
        <v>23200</v>
      </c>
      <c r="D355" s="1">
        <v>24</v>
      </c>
      <c r="E355" s="3">
        <v>1</v>
      </c>
      <c r="F355" s="1">
        <v>1</v>
      </c>
      <c r="G355" s="3">
        <v>1</v>
      </c>
      <c r="H355" s="3">
        <v>1</v>
      </c>
      <c r="I355" s="3">
        <v>0</v>
      </c>
      <c r="J355" s="17">
        <f t="shared" si="5"/>
        <v>6.2225802363174632</v>
      </c>
    </row>
    <row r="356" spans="1:10" x14ac:dyDescent="0.2">
      <c r="A356" s="2">
        <v>355</v>
      </c>
      <c r="B356" s="16">
        <v>1633.5550000000001</v>
      </c>
      <c r="C356" s="16">
        <v>41600</v>
      </c>
      <c r="D356" s="1">
        <v>24</v>
      </c>
      <c r="E356" s="3">
        <v>0</v>
      </c>
      <c r="F356" s="1">
        <v>1</v>
      </c>
      <c r="G356" s="3">
        <v>1</v>
      </c>
      <c r="H356" s="3">
        <v>3</v>
      </c>
      <c r="I356" s="3">
        <v>1</v>
      </c>
      <c r="J356" s="17">
        <f t="shared" si="5"/>
        <v>7.3985139005079716</v>
      </c>
    </row>
    <row r="357" spans="1:10" x14ac:dyDescent="0.2">
      <c r="A357" s="2">
        <v>356</v>
      </c>
      <c r="B357" s="16">
        <v>2418.6019999999999</v>
      </c>
      <c r="C357" s="16">
        <v>69400</v>
      </c>
      <c r="D357" s="1">
        <v>18</v>
      </c>
      <c r="E357" s="3">
        <v>3</v>
      </c>
      <c r="F357" s="1">
        <v>3</v>
      </c>
      <c r="G357" s="3">
        <v>0</v>
      </c>
      <c r="H357" s="3">
        <v>0</v>
      </c>
      <c r="I357" s="3">
        <v>1</v>
      </c>
      <c r="J357" s="17">
        <f t="shared" si="5"/>
        <v>7.7909449662755001</v>
      </c>
    </row>
    <row r="358" spans="1:10" x14ac:dyDescent="0.2">
      <c r="A358" s="2">
        <v>357</v>
      </c>
      <c r="B358" s="16">
        <v>2258.049</v>
      </c>
      <c r="C358" s="16">
        <v>109800</v>
      </c>
      <c r="D358" s="1">
        <v>24</v>
      </c>
      <c r="E358" s="3">
        <v>3</v>
      </c>
      <c r="F358" s="1">
        <v>2</v>
      </c>
      <c r="G358" s="3">
        <v>0</v>
      </c>
      <c r="H358" s="3">
        <v>1</v>
      </c>
      <c r="I358" s="3">
        <v>1</v>
      </c>
      <c r="J358" s="17">
        <f t="shared" si="5"/>
        <v>7.7222564450941702</v>
      </c>
    </row>
    <row r="359" spans="1:10" x14ac:dyDescent="0.2">
      <c r="A359" s="2">
        <v>358</v>
      </c>
      <c r="B359" s="16">
        <v>2098.029</v>
      </c>
      <c r="C359" s="16">
        <v>66800</v>
      </c>
      <c r="D359" s="1">
        <v>24</v>
      </c>
      <c r="E359" s="3">
        <v>0</v>
      </c>
      <c r="F359" s="1">
        <v>2</v>
      </c>
      <c r="G359" s="3">
        <v>0</v>
      </c>
      <c r="H359" s="3">
        <v>3</v>
      </c>
      <c r="I359" s="3">
        <v>0</v>
      </c>
      <c r="J359" s="17">
        <f t="shared" si="5"/>
        <v>7.6487536115489849</v>
      </c>
    </row>
    <row r="360" spans="1:10" x14ac:dyDescent="0.2">
      <c r="A360" s="2">
        <v>359</v>
      </c>
      <c r="B360" s="16">
        <v>1687.807</v>
      </c>
      <c r="C360" s="16">
        <v>87100</v>
      </c>
      <c r="D360" s="1">
        <v>18</v>
      </c>
      <c r="E360" s="3">
        <v>3</v>
      </c>
      <c r="F360" s="1">
        <v>2</v>
      </c>
      <c r="G360" s="3">
        <v>1</v>
      </c>
      <c r="H360" s="3">
        <v>2</v>
      </c>
      <c r="I360" s="3">
        <v>1</v>
      </c>
      <c r="J360" s="17">
        <f t="shared" si="5"/>
        <v>7.4311853321260966</v>
      </c>
    </row>
    <row r="361" spans="1:10" x14ac:dyDescent="0.2">
      <c r="A361" s="2">
        <v>360</v>
      </c>
      <c r="B361" s="16">
        <v>2444.4490000000001</v>
      </c>
      <c r="C361" s="16">
        <v>80800</v>
      </c>
      <c r="D361" s="1">
        <v>18</v>
      </c>
      <c r="E361" s="3">
        <v>3</v>
      </c>
      <c r="F361" s="1">
        <v>2</v>
      </c>
      <c r="G361" s="3">
        <v>1</v>
      </c>
      <c r="H361" s="3">
        <v>2</v>
      </c>
      <c r="I361" s="3">
        <v>0</v>
      </c>
      <c r="J361" s="17">
        <f t="shared" si="5"/>
        <v>7.8015750186388608</v>
      </c>
    </row>
    <row r="362" spans="1:10" x14ac:dyDescent="0.2">
      <c r="A362" s="2">
        <v>361</v>
      </c>
      <c r="B362" s="16">
        <v>2408.482</v>
      </c>
      <c r="C362" s="16">
        <v>122100</v>
      </c>
      <c r="D362" s="1">
        <v>12</v>
      </c>
      <c r="E362" s="3">
        <v>3</v>
      </c>
      <c r="F362" s="1">
        <v>2</v>
      </c>
      <c r="G362" s="3">
        <v>1</v>
      </c>
      <c r="H362" s="3">
        <v>0</v>
      </c>
      <c r="I362" s="3">
        <v>1</v>
      </c>
      <c r="J362" s="17">
        <f t="shared" si="5"/>
        <v>7.7867519525111053</v>
      </c>
    </row>
    <row r="363" spans="1:10" x14ac:dyDescent="0.2">
      <c r="A363" s="2">
        <v>362</v>
      </c>
      <c r="B363" s="16">
        <v>384.24799999999999</v>
      </c>
      <c r="C363" s="16">
        <v>19400</v>
      </c>
      <c r="D363" s="1">
        <v>18</v>
      </c>
      <c r="E363" s="3">
        <v>0</v>
      </c>
      <c r="F363" s="1">
        <v>1</v>
      </c>
      <c r="G363" s="3">
        <v>0</v>
      </c>
      <c r="H363" s="3">
        <v>1</v>
      </c>
      <c r="I363" s="3">
        <v>0</v>
      </c>
      <c r="J363" s="17">
        <f t="shared" si="5"/>
        <v>5.9512881774604622</v>
      </c>
    </row>
    <row r="364" spans="1:10" x14ac:dyDescent="0.2">
      <c r="A364" s="2">
        <v>363</v>
      </c>
      <c r="B364" s="16">
        <v>1020.542</v>
      </c>
      <c r="C364" s="16">
        <v>43300</v>
      </c>
      <c r="D364" s="1">
        <v>18</v>
      </c>
      <c r="E364" s="3">
        <v>0</v>
      </c>
      <c r="F364" s="1">
        <v>2</v>
      </c>
      <c r="G364" s="3">
        <v>0</v>
      </c>
      <c r="H364" s="3">
        <v>1</v>
      </c>
      <c r="I364" s="3">
        <v>0</v>
      </c>
      <c r="J364" s="17">
        <f t="shared" si="5"/>
        <v>6.9280891376989358</v>
      </c>
    </row>
    <row r="365" spans="1:10" x14ac:dyDescent="0.2">
      <c r="A365" s="2">
        <v>364</v>
      </c>
      <c r="B365" s="16">
        <v>978.798</v>
      </c>
      <c r="C365" s="16">
        <v>33000</v>
      </c>
      <c r="D365" s="1">
        <v>12</v>
      </c>
      <c r="E365" s="3">
        <v>2</v>
      </c>
      <c r="F365" s="1">
        <v>3</v>
      </c>
      <c r="G365" s="3">
        <v>1</v>
      </c>
      <c r="H365" s="3">
        <v>0</v>
      </c>
      <c r="I365" s="3">
        <v>1</v>
      </c>
      <c r="J365" s="17">
        <f t="shared" si="5"/>
        <v>6.8863252882480799</v>
      </c>
    </row>
    <row r="366" spans="1:10" x14ac:dyDescent="0.2">
      <c r="A366" s="2">
        <v>365</v>
      </c>
      <c r="B366" s="16">
        <v>2243.0479999999998</v>
      </c>
      <c r="C366" s="16">
        <v>66300</v>
      </c>
      <c r="D366" s="1">
        <v>18</v>
      </c>
      <c r="E366" s="3">
        <v>0</v>
      </c>
      <c r="F366" s="1">
        <v>3</v>
      </c>
      <c r="G366" s="3">
        <v>1</v>
      </c>
      <c r="H366" s="3">
        <v>0</v>
      </c>
      <c r="I366" s="3">
        <v>1</v>
      </c>
      <c r="J366" s="17">
        <f t="shared" si="5"/>
        <v>7.7155909342020674</v>
      </c>
    </row>
    <row r="367" spans="1:10" x14ac:dyDescent="0.2">
      <c r="A367" s="2">
        <v>366</v>
      </c>
      <c r="B367" s="16">
        <v>1909.1679999999999</v>
      </c>
      <c r="C367" s="16">
        <v>96300</v>
      </c>
      <c r="D367" s="1">
        <v>24</v>
      </c>
      <c r="E367" s="3">
        <v>3</v>
      </c>
      <c r="F367" s="1">
        <v>2</v>
      </c>
      <c r="G367" s="3">
        <v>1</v>
      </c>
      <c r="H367" s="3">
        <v>1</v>
      </c>
      <c r="I367" s="3">
        <v>1</v>
      </c>
      <c r="J367" s="17">
        <f t="shared" si="5"/>
        <v>7.5544228240442814</v>
      </c>
    </row>
    <row r="368" spans="1:10" x14ac:dyDescent="0.2">
      <c r="A368" s="2">
        <v>367</v>
      </c>
      <c r="B368" s="16">
        <v>820.97199999999998</v>
      </c>
      <c r="C368" s="16">
        <v>55800</v>
      </c>
      <c r="D368" s="1">
        <v>6</v>
      </c>
      <c r="E368" s="3">
        <v>0</v>
      </c>
      <c r="F368" s="1">
        <v>2</v>
      </c>
      <c r="G368" s="3">
        <v>1</v>
      </c>
      <c r="H368" s="3">
        <v>1</v>
      </c>
      <c r="I368" s="3">
        <v>0</v>
      </c>
      <c r="J368" s="17">
        <f t="shared" si="5"/>
        <v>6.7104890041205438</v>
      </c>
    </row>
    <row r="369" spans="1:10" x14ac:dyDescent="0.2">
      <c r="A369" s="2">
        <v>368</v>
      </c>
      <c r="B369" s="16">
        <v>2321.2440000000001</v>
      </c>
      <c r="C369" s="16">
        <v>63500</v>
      </c>
      <c r="D369" s="1">
        <v>24</v>
      </c>
      <c r="E369" s="3">
        <v>0</v>
      </c>
      <c r="F369" s="1">
        <v>2</v>
      </c>
      <c r="G369" s="3">
        <v>1</v>
      </c>
      <c r="H369" s="3">
        <v>2</v>
      </c>
      <c r="I369" s="3">
        <v>1</v>
      </c>
      <c r="J369" s="17">
        <f t="shared" si="5"/>
        <v>7.7498585278493586</v>
      </c>
    </row>
    <row r="370" spans="1:10" x14ac:dyDescent="0.2">
      <c r="A370" s="2">
        <v>369</v>
      </c>
      <c r="B370" s="16">
        <v>2035.4929999999999</v>
      </c>
      <c r="C370" s="16">
        <v>82400</v>
      </c>
      <c r="D370" s="1">
        <v>24</v>
      </c>
      <c r="E370" s="3">
        <v>3</v>
      </c>
      <c r="F370" s="1">
        <v>2</v>
      </c>
      <c r="G370" s="3">
        <v>1</v>
      </c>
      <c r="H370" s="3">
        <v>2</v>
      </c>
      <c r="I370" s="3">
        <v>1</v>
      </c>
      <c r="J370" s="17">
        <f t="shared" si="5"/>
        <v>7.6184933289786336</v>
      </c>
    </row>
    <row r="371" spans="1:10" x14ac:dyDescent="0.2">
      <c r="A371" s="2">
        <v>370</v>
      </c>
      <c r="B371" s="16">
        <v>191.60900000000001</v>
      </c>
      <c r="C371" s="16">
        <v>14200</v>
      </c>
      <c r="D371" s="1">
        <v>6</v>
      </c>
      <c r="E371" s="3">
        <v>0</v>
      </c>
      <c r="F371" s="1">
        <v>1</v>
      </c>
      <c r="G371" s="3">
        <v>0</v>
      </c>
      <c r="H371" s="3">
        <v>0</v>
      </c>
      <c r="I371" s="3">
        <v>0</v>
      </c>
      <c r="J371" s="17">
        <f t="shared" si="5"/>
        <v>5.2554568372936954</v>
      </c>
    </row>
    <row r="372" spans="1:10" x14ac:dyDescent="0.2">
      <c r="A372" s="2">
        <v>371</v>
      </c>
      <c r="B372" s="16">
        <v>1212.5940000000001</v>
      </c>
      <c r="C372" s="16">
        <v>41500</v>
      </c>
      <c r="D372" s="1">
        <v>24</v>
      </c>
      <c r="E372" s="3">
        <v>0</v>
      </c>
      <c r="F372" s="1">
        <v>1</v>
      </c>
      <c r="G372" s="3">
        <v>1</v>
      </c>
      <c r="H372" s="3">
        <v>0</v>
      </c>
      <c r="I372" s="3">
        <v>1</v>
      </c>
      <c r="J372" s="17">
        <f t="shared" si="5"/>
        <v>7.1005171455798664</v>
      </c>
    </row>
    <row r="373" spans="1:10" x14ac:dyDescent="0.2">
      <c r="A373" s="2">
        <v>372</v>
      </c>
      <c r="B373" s="16">
        <v>859.42600000000004</v>
      </c>
      <c r="C373" s="16">
        <v>82500</v>
      </c>
      <c r="D373" s="1">
        <v>6</v>
      </c>
      <c r="E373" s="3">
        <v>3</v>
      </c>
      <c r="F373" s="1">
        <v>2</v>
      </c>
      <c r="G373" s="3">
        <v>1</v>
      </c>
      <c r="H373" s="3">
        <v>0</v>
      </c>
      <c r="I373" s="3">
        <v>1</v>
      </c>
      <c r="J373" s="17">
        <f t="shared" si="5"/>
        <v>6.7562647245486094</v>
      </c>
    </row>
    <row r="374" spans="1:10" x14ac:dyDescent="0.2">
      <c r="A374" s="2">
        <v>373</v>
      </c>
      <c r="B374" s="16">
        <v>2435.6660000000002</v>
      </c>
      <c r="C374" s="16">
        <v>85600</v>
      </c>
      <c r="D374" s="1">
        <v>18</v>
      </c>
      <c r="E374" s="3">
        <v>3</v>
      </c>
      <c r="F374" s="1">
        <v>2</v>
      </c>
      <c r="G374" s="3">
        <v>1</v>
      </c>
      <c r="H374" s="3">
        <v>1</v>
      </c>
      <c r="I374" s="3">
        <v>1</v>
      </c>
      <c r="J374" s="17">
        <f t="shared" si="5"/>
        <v>7.7979755094129297</v>
      </c>
    </row>
    <row r="375" spans="1:10" x14ac:dyDescent="0.2">
      <c r="A375" s="2">
        <v>374</v>
      </c>
      <c r="B375" s="16">
        <v>319.18700000000001</v>
      </c>
      <c r="C375" s="16">
        <v>18400</v>
      </c>
      <c r="D375" s="1">
        <v>6</v>
      </c>
      <c r="E375" s="3">
        <v>1</v>
      </c>
      <c r="F375" s="1">
        <v>1</v>
      </c>
      <c r="G375" s="3">
        <v>0</v>
      </c>
      <c r="H375" s="3">
        <v>1</v>
      </c>
      <c r="I375" s="3">
        <v>0</v>
      </c>
      <c r="J375" s="17">
        <f t="shared" si="5"/>
        <v>5.7657771379292519</v>
      </c>
    </row>
    <row r="376" spans="1:10" x14ac:dyDescent="0.2">
      <c r="A376" s="2">
        <v>375</v>
      </c>
      <c r="B376" s="16">
        <v>565.26499999999999</v>
      </c>
      <c r="C376" s="16">
        <v>62600</v>
      </c>
      <c r="D376" s="1">
        <v>6</v>
      </c>
      <c r="E376" s="3">
        <v>3</v>
      </c>
      <c r="F376" s="1">
        <v>3</v>
      </c>
      <c r="G376" s="3">
        <v>0</v>
      </c>
      <c r="H376" s="3">
        <v>0</v>
      </c>
      <c r="I376" s="3">
        <v>1</v>
      </c>
      <c r="J376" s="17">
        <f t="shared" si="5"/>
        <v>6.3372946477365426</v>
      </c>
    </row>
    <row r="377" spans="1:10" x14ac:dyDescent="0.2">
      <c r="A377" s="2">
        <v>376</v>
      </c>
      <c r="B377" s="16">
        <v>127.25700000000001</v>
      </c>
      <c r="C377" s="16">
        <v>13800</v>
      </c>
      <c r="D377" s="1">
        <v>6</v>
      </c>
      <c r="E377" s="3">
        <v>1</v>
      </c>
      <c r="F377" s="1">
        <v>1</v>
      </c>
      <c r="G377" s="3">
        <v>0</v>
      </c>
      <c r="H377" s="3">
        <v>3</v>
      </c>
      <c r="I377" s="3">
        <v>0</v>
      </c>
      <c r="J377" s="17">
        <f t="shared" si="5"/>
        <v>4.8462086637408301</v>
      </c>
    </row>
    <row r="378" spans="1:10" x14ac:dyDescent="0.2">
      <c r="A378" s="2">
        <v>377</v>
      </c>
      <c r="B378" s="16">
        <v>1263.126</v>
      </c>
      <c r="C378" s="16">
        <v>60300</v>
      </c>
      <c r="D378" s="1">
        <v>24</v>
      </c>
      <c r="E378" s="3">
        <v>3</v>
      </c>
      <c r="F378" s="1">
        <v>2</v>
      </c>
      <c r="G378" s="3">
        <v>1</v>
      </c>
      <c r="H378" s="3">
        <v>0</v>
      </c>
      <c r="I378" s="3">
        <v>0</v>
      </c>
      <c r="J378" s="17">
        <f t="shared" si="5"/>
        <v>7.1413448798448558</v>
      </c>
    </row>
    <row r="379" spans="1:10" x14ac:dyDescent="0.2">
      <c r="A379" s="2">
        <v>378</v>
      </c>
      <c r="B379" s="16">
        <v>269.30399999999997</v>
      </c>
      <c r="C379" s="16">
        <v>31500</v>
      </c>
      <c r="D379" s="1">
        <v>18</v>
      </c>
      <c r="E379" s="3">
        <v>1</v>
      </c>
      <c r="F379" s="1">
        <v>1</v>
      </c>
      <c r="G379" s="3">
        <v>1</v>
      </c>
      <c r="H379" s="3">
        <v>3</v>
      </c>
      <c r="I379" s="3">
        <v>0</v>
      </c>
      <c r="J379" s="17">
        <f t="shared" si="5"/>
        <v>5.5958408530306745</v>
      </c>
    </row>
    <row r="380" spans="1:10" x14ac:dyDescent="0.2">
      <c r="A380" s="2">
        <v>379</v>
      </c>
      <c r="B380" s="16">
        <v>2510.02</v>
      </c>
      <c r="C380" s="16">
        <v>111500</v>
      </c>
      <c r="D380" s="1">
        <v>18</v>
      </c>
      <c r="E380" s="3">
        <v>3</v>
      </c>
      <c r="F380" s="1">
        <v>3</v>
      </c>
      <c r="G380" s="3">
        <v>0</v>
      </c>
      <c r="H380" s="3">
        <v>0</v>
      </c>
      <c r="I380" s="3">
        <v>1</v>
      </c>
      <c r="J380" s="17">
        <f t="shared" si="5"/>
        <v>7.8280460002215744</v>
      </c>
    </row>
    <row r="381" spans="1:10" x14ac:dyDescent="0.2">
      <c r="A381" s="2">
        <v>380</v>
      </c>
      <c r="B381" s="16">
        <v>1418.346</v>
      </c>
      <c r="C381" s="16">
        <v>67900</v>
      </c>
      <c r="D381" s="1">
        <v>18</v>
      </c>
      <c r="E381" s="3">
        <v>3</v>
      </c>
      <c r="F381" s="1">
        <v>2</v>
      </c>
      <c r="G381" s="3">
        <v>1</v>
      </c>
      <c r="H381" s="3">
        <v>0</v>
      </c>
      <c r="I381" s="3">
        <v>0</v>
      </c>
      <c r="J381" s="17">
        <f t="shared" si="5"/>
        <v>7.2572466829692868</v>
      </c>
    </row>
    <row r="382" spans="1:10" x14ac:dyDescent="0.2">
      <c r="A382" s="2">
        <v>381</v>
      </c>
      <c r="B382" s="16">
        <v>737.4</v>
      </c>
      <c r="C382" s="16">
        <v>29200</v>
      </c>
      <c r="D382" s="1">
        <v>18</v>
      </c>
      <c r="E382" s="3">
        <v>1</v>
      </c>
      <c r="F382" s="1">
        <v>1</v>
      </c>
      <c r="G382" s="3">
        <v>1</v>
      </c>
      <c r="H382" s="3">
        <v>0</v>
      </c>
      <c r="I382" s="3">
        <v>0</v>
      </c>
      <c r="J382" s="17">
        <f t="shared" si="5"/>
        <v>6.6031304858000439</v>
      </c>
    </row>
    <row r="383" spans="1:10" x14ac:dyDescent="0.2">
      <c r="A383" s="2">
        <v>382</v>
      </c>
      <c r="B383" s="16">
        <v>1557.0250000000001</v>
      </c>
      <c r="C383" s="16">
        <v>84500</v>
      </c>
      <c r="D383" s="1">
        <v>12</v>
      </c>
      <c r="E383" s="3">
        <v>0</v>
      </c>
      <c r="F383" s="1">
        <v>3</v>
      </c>
      <c r="G383" s="3">
        <v>1</v>
      </c>
      <c r="H383" s="3">
        <v>0</v>
      </c>
      <c r="I383" s="3">
        <v>1</v>
      </c>
      <c r="J383" s="17">
        <f t="shared" si="5"/>
        <v>7.3505322282240408</v>
      </c>
    </row>
    <row r="384" spans="1:10" x14ac:dyDescent="0.2">
      <c r="A384" s="2">
        <v>383</v>
      </c>
      <c r="B384" s="16">
        <v>2704.53</v>
      </c>
      <c r="C384" s="16">
        <v>84700</v>
      </c>
      <c r="D384" s="1">
        <v>24</v>
      </c>
      <c r="E384" s="3">
        <v>0</v>
      </c>
      <c r="F384" s="1">
        <v>2</v>
      </c>
      <c r="G384" s="3">
        <v>1</v>
      </c>
      <c r="H384" s="3">
        <v>3</v>
      </c>
      <c r="I384" s="3">
        <v>1</v>
      </c>
      <c r="J384" s="17">
        <f t="shared" si="5"/>
        <v>7.9026834238733645</v>
      </c>
    </row>
    <row r="385" spans="1:10" x14ac:dyDescent="0.2">
      <c r="A385" s="2">
        <v>384</v>
      </c>
      <c r="B385" s="16">
        <v>1211.953</v>
      </c>
      <c r="C385" s="16">
        <v>67300</v>
      </c>
      <c r="D385" s="1">
        <v>6</v>
      </c>
      <c r="E385" s="3">
        <v>0</v>
      </c>
      <c r="F385" s="1">
        <v>1</v>
      </c>
      <c r="G385" s="3">
        <v>1</v>
      </c>
      <c r="H385" s="3">
        <v>3</v>
      </c>
      <c r="I385" s="3">
        <v>1</v>
      </c>
      <c r="J385" s="17">
        <f t="shared" si="5"/>
        <v>7.0999883869994518</v>
      </c>
    </row>
    <row r="386" spans="1:10" x14ac:dyDescent="0.2">
      <c r="A386" s="2">
        <v>385</v>
      </c>
      <c r="B386" s="16">
        <v>1983.5609999999999</v>
      </c>
      <c r="C386" s="16">
        <v>51100</v>
      </c>
      <c r="D386" s="1">
        <v>24</v>
      </c>
      <c r="E386" s="3">
        <v>3</v>
      </c>
      <c r="F386" s="1">
        <v>2</v>
      </c>
      <c r="G386" s="3">
        <v>1</v>
      </c>
      <c r="H386" s="3">
        <v>0</v>
      </c>
      <c r="I386" s="3">
        <v>0</v>
      </c>
      <c r="J386" s="17">
        <f t="shared" si="5"/>
        <v>7.5926489931996741</v>
      </c>
    </row>
    <row r="387" spans="1:10" x14ac:dyDescent="0.2">
      <c r="A387" s="2">
        <v>386</v>
      </c>
      <c r="B387" s="16">
        <v>371.30500000000001</v>
      </c>
      <c r="C387" s="16">
        <v>23500</v>
      </c>
      <c r="D387" s="1">
        <v>12</v>
      </c>
      <c r="E387" s="3">
        <v>1</v>
      </c>
      <c r="F387" s="1">
        <v>1</v>
      </c>
      <c r="G387" s="3">
        <v>1</v>
      </c>
      <c r="H387" s="3">
        <v>0</v>
      </c>
      <c r="I387" s="3">
        <v>0</v>
      </c>
      <c r="J387" s="17">
        <f t="shared" ref="J387:J450" si="6">LN(B387)</f>
        <v>5.917023827292204</v>
      </c>
    </row>
    <row r="388" spans="1:10" x14ac:dyDescent="0.2">
      <c r="A388" s="2">
        <v>387</v>
      </c>
      <c r="B388" s="16">
        <v>329.13400000000001</v>
      </c>
      <c r="C388" s="16">
        <v>21300</v>
      </c>
      <c r="D388" s="1">
        <v>12</v>
      </c>
      <c r="E388" s="3">
        <v>0</v>
      </c>
      <c r="F388" s="1">
        <v>1</v>
      </c>
      <c r="G388" s="3">
        <v>1</v>
      </c>
      <c r="H388" s="3">
        <v>1</v>
      </c>
      <c r="I388" s="3">
        <v>0</v>
      </c>
      <c r="J388" s="17">
        <f t="shared" si="6"/>
        <v>5.7964649626761737</v>
      </c>
    </row>
    <row r="389" spans="1:10" x14ac:dyDescent="0.2">
      <c r="A389" s="2">
        <v>388</v>
      </c>
      <c r="B389" s="16">
        <v>1956.2809999999999</v>
      </c>
      <c r="C389" s="16">
        <v>90100</v>
      </c>
      <c r="D389" s="1">
        <v>18</v>
      </c>
      <c r="E389" s="3">
        <v>3</v>
      </c>
      <c r="F389" s="1">
        <v>2</v>
      </c>
      <c r="G389" s="3">
        <v>1</v>
      </c>
      <c r="H389" s="3">
        <v>0</v>
      </c>
      <c r="I389" s="3">
        <v>1</v>
      </c>
      <c r="J389" s="17">
        <f t="shared" si="6"/>
        <v>7.5788005008082742</v>
      </c>
    </row>
    <row r="390" spans="1:10" x14ac:dyDescent="0.2">
      <c r="A390" s="2">
        <v>389</v>
      </c>
      <c r="B390" s="16">
        <v>1648.4369999999999</v>
      </c>
      <c r="C390" s="16">
        <v>84300</v>
      </c>
      <c r="D390" s="1">
        <v>18</v>
      </c>
      <c r="E390" s="3">
        <v>3</v>
      </c>
      <c r="F390" s="1">
        <v>2</v>
      </c>
      <c r="G390" s="3">
        <v>1</v>
      </c>
      <c r="H390" s="3">
        <v>2</v>
      </c>
      <c r="I390" s="3">
        <v>1</v>
      </c>
      <c r="J390" s="17">
        <f t="shared" si="6"/>
        <v>7.4075828452210049</v>
      </c>
    </row>
    <row r="391" spans="1:10" x14ac:dyDescent="0.2">
      <c r="A391" s="2">
        <v>390</v>
      </c>
      <c r="B391" s="16">
        <v>511.76100000000002</v>
      </c>
      <c r="C391" s="16">
        <v>13200</v>
      </c>
      <c r="D391" s="1">
        <v>18</v>
      </c>
      <c r="E391" s="3">
        <v>0</v>
      </c>
      <c r="F391" s="1">
        <v>1</v>
      </c>
      <c r="G391" s="3">
        <v>0</v>
      </c>
      <c r="H391" s="3">
        <v>0</v>
      </c>
      <c r="I391" s="3">
        <v>0</v>
      </c>
      <c r="J391" s="17">
        <f t="shared" si="6"/>
        <v>6.2378577191809299</v>
      </c>
    </row>
    <row r="392" spans="1:10" x14ac:dyDescent="0.2">
      <c r="A392" s="2">
        <v>391</v>
      </c>
      <c r="B392" s="16">
        <v>280.38099999999997</v>
      </c>
      <c r="C392" s="16">
        <v>22100</v>
      </c>
      <c r="D392" s="1">
        <v>18</v>
      </c>
      <c r="E392" s="3">
        <v>1</v>
      </c>
      <c r="F392" s="1">
        <v>1</v>
      </c>
      <c r="G392" s="3">
        <v>0</v>
      </c>
      <c r="H392" s="3">
        <v>2</v>
      </c>
      <c r="I392" s="3">
        <v>0</v>
      </c>
      <c r="J392" s="17">
        <f t="shared" si="6"/>
        <v>5.6361493925222312</v>
      </c>
    </row>
    <row r="393" spans="1:10" x14ac:dyDescent="0.2">
      <c r="A393" s="2">
        <v>392</v>
      </c>
      <c r="B393" s="16">
        <v>1080.982</v>
      </c>
      <c r="C393" s="16">
        <v>53700</v>
      </c>
      <c r="D393" s="1">
        <v>12</v>
      </c>
      <c r="E393" s="3">
        <v>0</v>
      </c>
      <c r="F393" s="1">
        <v>2</v>
      </c>
      <c r="G393" s="3">
        <v>1</v>
      </c>
      <c r="H393" s="3">
        <v>1</v>
      </c>
      <c r="I393" s="3">
        <v>1</v>
      </c>
      <c r="J393" s="17">
        <f t="shared" si="6"/>
        <v>6.9856251662517312</v>
      </c>
    </row>
    <row r="394" spans="1:10" x14ac:dyDescent="0.2">
      <c r="A394" s="2">
        <v>393</v>
      </c>
      <c r="B394" s="16">
        <v>1009.45</v>
      </c>
      <c r="C394" s="16">
        <v>38700</v>
      </c>
      <c r="D394" s="1">
        <v>18</v>
      </c>
      <c r="E394" s="3">
        <v>2</v>
      </c>
      <c r="F394" s="1">
        <v>2</v>
      </c>
      <c r="G394" s="3">
        <v>1</v>
      </c>
      <c r="H394" s="3">
        <v>1</v>
      </c>
      <c r="I394" s="3">
        <v>0</v>
      </c>
      <c r="J394" s="17">
        <f t="shared" si="6"/>
        <v>6.9171609070562328</v>
      </c>
    </row>
    <row r="395" spans="1:10" x14ac:dyDescent="0.2">
      <c r="A395" s="2">
        <v>394</v>
      </c>
      <c r="B395" s="16">
        <v>232.88200000000001</v>
      </c>
      <c r="C395" s="16">
        <v>35200</v>
      </c>
      <c r="D395" s="1">
        <v>6</v>
      </c>
      <c r="E395" s="3">
        <v>1</v>
      </c>
      <c r="F395" s="1">
        <v>2</v>
      </c>
      <c r="G395" s="3">
        <v>0</v>
      </c>
      <c r="H395" s="3">
        <v>2</v>
      </c>
      <c r="I395" s="3">
        <v>0</v>
      </c>
      <c r="J395" s="17">
        <f t="shared" si="6"/>
        <v>5.4505318875145408</v>
      </c>
    </row>
    <row r="396" spans="1:10" x14ac:dyDescent="0.2">
      <c r="A396" s="2">
        <v>395</v>
      </c>
      <c r="B396" s="16">
        <v>5151.4309999999996</v>
      </c>
      <c r="C396" s="16">
        <v>113300</v>
      </c>
      <c r="D396" s="1">
        <v>18</v>
      </c>
      <c r="E396" s="3">
        <v>3</v>
      </c>
      <c r="F396" s="1">
        <v>2</v>
      </c>
      <c r="G396" s="3">
        <v>1</v>
      </c>
      <c r="H396" s="3">
        <v>1</v>
      </c>
      <c r="I396" s="3">
        <v>1</v>
      </c>
      <c r="J396" s="17">
        <f t="shared" si="6"/>
        <v>8.5470298191383787</v>
      </c>
    </row>
    <row r="397" spans="1:10" x14ac:dyDescent="0.2">
      <c r="A397" s="2">
        <v>396</v>
      </c>
      <c r="B397" s="16">
        <v>304.20100000000002</v>
      </c>
      <c r="C397" s="16">
        <v>105600</v>
      </c>
      <c r="D397" s="1">
        <v>6</v>
      </c>
      <c r="E397" s="3">
        <v>1</v>
      </c>
      <c r="F397" s="1">
        <v>2</v>
      </c>
      <c r="G397" s="3">
        <v>1</v>
      </c>
      <c r="H397" s="3">
        <v>3</v>
      </c>
      <c r="I397" s="3">
        <v>1</v>
      </c>
      <c r="J397" s="17">
        <f t="shared" si="6"/>
        <v>5.7176886671307692</v>
      </c>
    </row>
    <row r="398" spans="1:10" x14ac:dyDescent="0.2">
      <c r="A398" s="2">
        <v>397</v>
      </c>
      <c r="B398" s="16">
        <v>1698.873</v>
      </c>
      <c r="C398" s="16">
        <v>74700</v>
      </c>
      <c r="D398" s="1">
        <v>12</v>
      </c>
      <c r="E398" s="3">
        <v>3</v>
      </c>
      <c r="F398" s="1">
        <v>3</v>
      </c>
      <c r="G398" s="3">
        <v>0</v>
      </c>
      <c r="H398" s="3">
        <v>0</v>
      </c>
      <c r="I398" s="3">
        <v>1</v>
      </c>
      <c r="J398" s="17">
        <f t="shared" si="6"/>
        <v>7.4377203690251683</v>
      </c>
    </row>
    <row r="399" spans="1:10" x14ac:dyDescent="0.2">
      <c r="A399" s="2">
        <v>398</v>
      </c>
      <c r="B399" s="16">
        <v>1747.789</v>
      </c>
      <c r="C399" s="16">
        <v>60200</v>
      </c>
      <c r="D399" s="1">
        <v>12</v>
      </c>
      <c r="E399" s="3">
        <v>0</v>
      </c>
      <c r="F399" s="1">
        <v>2</v>
      </c>
      <c r="G399" s="3">
        <v>0</v>
      </c>
      <c r="H399" s="3">
        <v>1</v>
      </c>
      <c r="I399" s="3">
        <v>0</v>
      </c>
      <c r="J399" s="17">
        <f t="shared" si="6"/>
        <v>7.4661068395473658</v>
      </c>
    </row>
    <row r="400" spans="1:10" x14ac:dyDescent="0.2">
      <c r="A400" s="2">
        <v>399</v>
      </c>
      <c r="B400" s="16">
        <v>343.80399999999997</v>
      </c>
      <c r="C400" s="16">
        <v>12000</v>
      </c>
      <c r="D400" s="1">
        <v>24</v>
      </c>
      <c r="E400" s="3">
        <v>1</v>
      </c>
      <c r="F400" s="1">
        <v>1</v>
      </c>
      <c r="G400" s="3">
        <v>0</v>
      </c>
      <c r="H400" s="3">
        <v>0</v>
      </c>
      <c r="I400" s="3">
        <v>0</v>
      </c>
      <c r="J400" s="17">
        <f t="shared" si="6"/>
        <v>5.8400717275523872</v>
      </c>
    </row>
    <row r="401" spans="1:10" x14ac:dyDescent="0.2">
      <c r="A401" s="2">
        <v>400</v>
      </c>
      <c r="B401" s="16">
        <v>108.051</v>
      </c>
      <c r="C401" s="16">
        <v>16700</v>
      </c>
      <c r="D401" s="1">
        <v>12</v>
      </c>
      <c r="E401" s="3">
        <v>1</v>
      </c>
      <c r="F401" s="1">
        <v>1</v>
      </c>
      <c r="G401" s="3">
        <v>0</v>
      </c>
      <c r="H401" s="3">
        <v>2</v>
      </c>
      <c r="I401" s="3">
        <v>0</v>
      </c>
      <c r="J401" s="17">
        <f t="shared" si="6"/>
        <v>4.6826033378846166</v>
      </c>
    </row>
    <row r="402" spans="1:10" x14ac:dyDescent="0.2">
      <c r="A402" s="2">
        <v>401</v>
      </c>
      <c r="B402" s="16">
        <v>418.435</v>
      </c>
      <c r="C402" s="16">
        <v>46100</v>
      </c>
      <c r="D402" s="1">
        <v>12</v>
      </c>
      <c r="E402" s="3">
        <v>1</v>
      </c>
      <c r="F402" s="1">
        <v>2</v>
      </c>
      <c r="G402" s="3">
        <v>0</v>
      </c>
      <c r="H402" s="3">
        <v>2</v>
      </c>
      <c r="I402" s="3">
        <v>0</v>
      </c>
      <c r="J402" s="17">
        <f t="shared" si="6"/>
        <v>6.0365215612597272</v>
      </c>
    </row>
    <row r="403" spans="1:10" x14ac:dyDescent="0.2">
      <c r="A403" s="2">
        <v>402</v>
      </c>
      <c r="B403" s="16">
        <v>2338.933</v>
      </c>
      <c r="C403" s="16">
        <v>103700</v>
      </c>
      <c r="D403" s="1">
        <v>24</v>
      </c>
      <c r="E403" s="3">
        <v>3</v>
      </c>
      <c r="F403" s="1">
        <v>2</v>
      </c>
      <c r="G403" s="3">
        <v>1</v>
      </c>
      <c r="H403" s="3">
        <v>1</v>
      </c>
      <c r="I403" s="3">
        <v>1</v>
      </c>
      <c r="J403" s="17">
        <f t="shared" si="6"/>
        <v>7.7574501214539451</v>
      </c>
    </row>
    <row r="404" spans="1:10" x14ac:dyDescent="0.2">
      <c r="A404" s="2">
        <v>403</v>
      </c>
      <c r="B404" s="16">
        <v>1621.6320000000001</v>
      </c>
      <c r="C404" s="16">
        <v>63800</v>
      </c>
      <c r="D404" s="1">
        <v>24</v>
      </c>
      <c r="E404" s="3">
        <v>2</v>
      </c>
      <c r="F404" s="1">
        <v>2</v>
      </c>
      <c r="G404" s="3">
        <v>1</v>
      </c>
      <c r="H404" s="3">
        <v>1</v>
      </c>
      <c r="I404" s="3">
        <v>0</v>
      </c>
      <c r="J404" s="17">
        <f t="shared" si="6"/>
        <v>7.391188328539533</v>
      </c>
    </row>
    <row r="405" spans="1:10" x14ac:dyDescent="0.2">
      <c r="A405" s="2">
        <v>404</v>
      </c>
      <c r="B405" s="16">
        <v>937.76199999999994</v>
      </c>
      <c r="C405" s="16">
        <v>65400</v>
      </c>
      <c r="D405" s="1">
        <v>24</v>
      </c>
      <c r="E405" s="3">
        <v>2</v>
      </c>
      <c r="F405" s="1">
        <v>2</v>
      </c>
      <c r="G405" s="3">
        <v>0</v>
      </c>
      <c r="H405" s="3">
        <v>2</v>
      </c>
      <c r="I405" s="3">
        <v>1</v>
      </c>
      <c r="J405" s="17">
        <f t="shared" si="6"/>
        <v>6.8434961854676981</v>
      </c>
    </row>
    <row r="406" spans="1:10" x14ac:dyDescent="0.2">
      <c r="A406" s="2">
        <v>405</v>
      </c>
      <c r="B406" s="16">
        <v>1630.84</v>
      </c>
      <c r="C406" s="16">
        <v>49900</v>
      </c>
      <c r="D406" s="1">
        <v>24</v>
      </c>
      <c r="E406" s="3">
        <v>0</v>
      </c>
      <c r="F406" s="1">
        <v>2</v>
      </c>
      <c r="G406" s="3">
        <v>1</v>
      </c>
      <c r="H406" s="3">
        <v>1</v>
      </c>
      <c r="I406" s="3">
        <v>0</v>
      </c>
      <c r="J406" s="17">
        <f t="shared" si="6"/>
        <v>7.3968504984833929</v>
      </c>
    </row>
    <row r="407" spans="1:10" x14ac:dyDescent="0.2">
      <c r="A407" s="2">
        <v>406</v>
      </c>
      <c r="B407" s="16">
        <v>661.11900000000003</v>
      </c>
      <c r="C407" s="16">
        <v>64300</v>
      </c>
      <c r="D407" s="1">
        <v>6</v>
      </c>
      <c r="E407" s="3">
        <v>2</v>
      </c>
      <c r="F407" s="1">
        <v>2</v>
      </c>
      <c r="G407" s="3">
        <v>1</v>
      </c>
      <c r="H407" s="3">
        <v>2</v>
      </c>
      <c r="I407" s="3">
        <v>1</v>
      </c>
      <c r="J407" s="17">
        <f t="shared" si="6"/>
        <v>6.4939338539053706</v>
      </c>
    </row>
    <row r="408" spans="1:10" x14ac:dyDescent="0.2">
      <c r="A408" s="2">
        <v>407</v>
      </c>
      <c r="B408" s="16">
        <v>1216.682</v>
      </c>
      <c r="C408" s="16">
        <v>59600</v>
      </c>
      <c r="D408" s="1">
        <v>18</v>
      </c>
      <c r="E408" s="3">
        <v>2</v>
      </c>
      <c r="F408" s="1">
        <v>2</v>
      </c>
      <c r="G408" s="3">
        <v>1</v>
      </c>
      <c r="H408" s="3">
        <v>2</v>
      </c>
      <c r="I408" s="3">
        <v>0</v>
      </c>
      <c r="J408" s="17">
        <f t="shared" si="6"/>
        <v>7.10388276056874</v>
      </c>
    </row>
    <row r="409" spans="1:10" x14ac:dyDescent="0.2">
      <c r="A409" s="2">
        <v>408</v>
      </c>
      <c r="B409" s="16">
        <v>448.39400000000001</v>
      </c>
      <c r="C409" s="16">
        <v>45100</v>
      </c>
      <c r="D409" s="1">
        <v>12</v>
      </c>
      <c r="E409" s="3">
        <v>2</v>
      </c>
      <c r="F409" s="1">
        <v>2</v>
      </c>
      <c r="G409" s="3">
        <v>0</v>
      </c>
      <c r="H409" s="3">
        <v>1</v>
      </c>
      <c r="I409" s="3">
        <v>0</v>
      </c>
      <c r="J409" s="17">
        <f t="shared" si="6"/>
        <v>6.1056723101985781</v>
      </c>
    </row>
    <row r="410" spans="1:10" x14ac:dyDescent="0.2">
      <c r="A410" s="2">
        <v>409</v>
      </c>
      <c r="B410" s="16">
        <v>586.30999999999995</v>
      </c>
      <c r="C410" s="16">
        <v>39900</v>
      </c>
      <c r="D410" s="1">
        <v>12</v>
      </c>
      <c r="E410" s="3">
        <v>1</v>
      </c>
      <c r="F410" s="1">
        <v>2</v>
      </c>
      <c r="G410" s="3">
        <v>0</v>
      </c>
      <c r="H410" s="3">
        <v>1</v>
      </c>
      <c r="I410" s="3">
        <v>0</v>
      </c>
      <c r="J410" s="17">
        <f t="shared" si="6"/>
        <v>6.3738486599393323</v>
      </c>
    </row>
    <row r="411" spans="1:10" x14ac:dyDescent="0.2">
      <c r="A411" s="2">
        <v>410</v>
      </c>
      <c r="B411" s="16">
        <v>567.13400000000001</v>
      </c>
      <c r="C411" s="16">
        <v>33400</v>
      </c>
      <c r="D411" s="1">
        <v>12</v>
      </c>
      <c r="E411" s="3">
        <v>0</v>
      </c>
      <c r="F411" s="1">
        <v>1</v>
      </c>
      <c r="G411" s="3">
        <v>1</v>
      </c>
      <c r="H411" s="3">
        <v>0</v>
      </c>
      <c r="I411" s="3">
        <v>0</v>
      </c>
      <c r="J411" s="17">
        <f t="shared" si="6"/>
        <v>6.3405956073755103</v>
      </c>
    </row>
    <row r="412" spans="1:10" x14ac:dyDescent="0.2">
      <c r="A412" s="2">
        <v>411</v>
      </c>
      <c r="B412" s="16">
        <v>871.49099999999999</v>
      </c>
      <c r="C412" s="16">
        <v>99600</v>
      </c>
      <c r="D412" s="1">
        <v>6</v>
      </c>
      <c r="E412" s="3">
        <v>3</v>
      </c>
      <c r="F412" s="1">
        <v>2</v>
      </c>
      <c r="G412" s="3">
        <v>1</v>
      </c>
      <c r="H412" s="3">
        <v>1</v>
      </c>
      <c r="I412" s="3">
        <v>1</v>
      </c>
      <c r="J412" s="17">
        <f t="shared" si="6"/>
        <v>6.770205537884376</v>
      </c>
    </row>
    <row r="413" spans="1:10" x14ac:dyDescent="0.2">
      <c r="A413" s="2">
        <v>412</v>
      </c>
      <c r="B413" s="16">
        <v>829.33299999999997</v>
      </c>
      <c r="C413" s="16">
        <v>58400</v>
      </c>
      <c r="D413" s="1">
        <v>12</v>
      </c>
      <c r="E413" s="3">
        <v>2</v>
      </c>
      <c r="F413" s="1">
        <v>2</v>
      </c>
      <c r="G413" s="3">
        <v>1</v>
      </c>
      <c r="H413" s="3">
        <v>0</v>
      </c>
      <c r="I413" s="3">
        <v>0</v>
      </c>
      <c r="J413" s="17">
        <f t="shared" si="6"/>
        <v>6.7206217632616188</v>
      </c>
    </row>
    <row r="414" spans="1:10" x14ac:dyDescent="0.2">
      <c r="A414" s="2">
        <v>413</v>
      </c>
      <c r="B414" s="16">
        <v>421.024</v>
      </c>
      <c r="C414" s="16">
        <v>35100</v>
      </c>
      <c r="D414" s="1">
        <v>6</v>
      </c>
      <c r="E414" s="3">
        <v>1</v>
      </c>
      <c r="F414" s="1">
        <v>2</v>
      </c>
      <c r="G414" s="3">
        <v>1</v>
      </c>
      <c r="H414" s="3">
        <v>1</v>
      </c>
      <c r="I414" s="3">
        <v>0</v>
      </c>
      <c r="J414" s="17">
        <f t="shared" si="6"/>
        <v>6.0426898391834278</v>
      </c>
    </row>
    <row r="415" spans="1:10" x14ac:dyDescent="0.2">
      <c r="A415" s="2">
        <v>414</v>
      </c>
      <c r="B415" s="16">
        <v>885.89700000000005</v>
      </c>
      <c r="C415" s="16">
        <v>53400</v>
      </c>
      <c r="D415" s="1">
        <v>12</v>
      </c>
      <c r="E415" s="3">
        <v>2</v>
      </c>
      <c r="F415" s="1">
        <v>3</v>
      </c>
      <c r="G415" s="3">
        <v>1</v>
      </c>
      <c r="H415" s="3">
        <v>1</v>
      </c>
      <c r="I415" s="3">
        <v>0</v>
      </c>
      <c r="J415" s="17">
        <f t="shared" si="6"/>
        <v>6.7866006910255274</v>
      </c>
    </row>
    <row r="416" spans="1:10" x14ac:dyDescent="0.2">
      <c r="A416" s="2">
        <v>415</v>
      </c>
      <c r="B416" s="16">
        <v>1666.471</v>
      </c>
      <c r="C416" s="16">
        <v>61600</v>
      </c>
      <c r="D416" s="1">
        <v>18</v>
      </c>
      <c r="E416" s="3">
        <v>0</v>
      </c>
      <c r="F416" s="1">
        <v>2</v>
      </c>
      <c r="G416" s="3">
        <v>1</v>
      </c>
      <c r="H416" s="3">
        <v>0</v>
      </c>
      <c r="I416" s="3">
        <v>0</v>
      </c>
      <c r="J416" s="17">
        <f t="shared" si="6"/>
        <v>7.4184634958562086</v>
      </c>
    </row>
    <row r="417" spans="1:10" x14ac:dyDescent="0.2">
      <c r="A417" s="2">
        <v>416</v>
      </c>
      <c r="B417" s="16">
        <v>326.3</v>
      </c>
      <c r="C417" s="16">
        <v>21400</v>
      </c>
      <c r="D417" s="1">
        <v>6</v>
      </c>
      <c r="E417" s="3">
        <v>0</v>
      </c>
      <c r="F417" s="1">
        <v>1</v>
      </c>
      <c r="G417" s="3">
        <v>0</v>
      </c>
      <c r="H417" s="3">
        <v>3</v>
      </c>
      <c r="I417" s="3">
        <v>0</v>
      </c>
      <c r="J417" s="17">
        <f t="shared" si="6"/>
        <v>5.7878172035992748</v>
      </c>
    </row>
    <row r="418" spans="1:10" x14ac:dyDescent="0.2">
      <c r="A418" s="2">
        <v>417</v>
      </c>
      <c r="B418" s="16">
        <v>182.43199999999999</v>
      </c>
      <c r="C418" s="16">
        <v>20000</v>
      </c>
      <c r="D418" s="1">
        <v>6</v>
      </c>
      <c r="E418" s="3">
        <v>1</v>
      </c>
      <c r="F418" s="1">
        <v>1</v>
      </c>
      <c r="G418" s="3">
        <v>0</v>
      </c>
      <c r="H418" s="3">
        <v>3</v>
      </c>
      <c r="I418" s="3">
        <v>0</v>
      </c>
      <c r="J418" s="17">
        <f t="shared" si="6"/>
        <v>5.2063775008491717</v>
      </c>
    </row>
    <row r="419" spans="1:10" x14ac:dyDescent="0.2">
      <c r="A419" s="2">
        <v>418</v>
      </c>
      <c r="B419" s="16">
        <v>1251.7909999999999</v>
      </c>
      <c r="C419" s="16">
        <v>32700</v>
      </c>
      <c r="D419" s="1">
        <v>24</v>
      </c>
      <c r="E419" s="3">
        <v>2</v>
      </c>
      <c r="F419" s="1">
        <v>3</v>
      </c>
      <c r="G419" s="3">
        <v>0</v>
      </c>
      <c r="H419" s="3">
        <v>0</v>
      </c>
      <c r="I419" s="3">
        <v>0</v>
      </c>
      <c r="J419" s="17">
        <f t="shared" si="6"/>
        <v>7.132330604817847</v>
      </c>
    </row>
    <row r="420" spans="1:10" x14ac:dyDescent="0.2">
      <c r="A420" s="2">
        <v>419</v>
      </c>
      <c r="B420" s="16">
        <v>5503.3950000000004</v>
      </c>
      <c r="C420" s="16">
        <v>99200</v>
      </c>
      <c r="D420" s="1">
        <v>24</v>
      </c>
      <c r="E420" s="3">
        <v>3</v>
      </c>
      <c r="F420" s="1">
        <v>2</v>
      </c>
      <c r="G420" s="3">
        <v>0</v>
      </c>
      <c r="H420" s="3">
        <v>0</v>
      </c>
      <c r="I420" s="3">
        <v>1</v>
      </c>
      <c r="J420" s="17">
        <f t="shared" si="6"/>
        <v>8.6131204535133872</v>
      </c>
    </row>
    <row r="421" spans="1:10" x14ac:dyDescent="0.2">
      <c r="A421" s="2">
        <v>420</v>
      </c>
      <c r="B421" s="16">
        <v>2317.5540000000001</v>
      </c>
      <c r="C421" s="16">
        <v>109600</v>
      </c>
      <c r="D421" s="1">
        <v>12</v>
      </c>
      <c r="E421" s="3">
        <v>3</v>
      </c>
      <c r="F421" s="1">
        <v>2</v>
      </c>
      <c r="G421" s="3">
        <v>1</v>
      </c>
      <c r="H421" s="3">
        <v>1</v>
      </c>
      <c r="I421" s="3">
        <v>1</v>
      </c>
      <c r="J421" s="17">
        <f t="shared" si="6"/>
        <v>7.7482675981394209</v>
      </c>
    </row>
    <row r="422" spans="1:10" x14ac:dyDescent="0.2">
      <c r="A422" s="2">
        <v>421</v>
      </c>
      <c r="B422" s="16">
        <v>451.779</v>
      </c>
      <c r="C422" s="16">
        <v>22800</v>
      </c>
      <c r="D422" s="1">
        <v>12</v>
      </c>
      <c r="E422" s="3">
        <v>0</v>
      </c>
      <c r="F422" s="1">
        <v>3</v>
      </c>
      <c r="G422" s="3">
        <v>0</v>
      </c>
      <c r="H422" s="3">
        <v>0</v>
      </c>
      <c r="I422" s="3">
        <v>1</v>
      </c>
      <c r="J422" s="17">
        <f t="shared" si="6"/>
        <v>6.1131931222099478</v>
      </c>
    </row>
    <row r="423" spans="1:10" x14ac:dyDescent="0.2">
      <c r="A423" s="2">
        <v>422</v>
      </c>
      <c r="B423" s="16">
        <v>3229.5010000000002</v>
      </c>
      <c r="C423" s="16">
        <v>76900</v>
      </c>
      <c r="D423" s="1">
        <v>24</v>
      </c>
      <c r="E423" s="3">
        <v>3</v>
      </c>
      <c r="F423" s="1">
        <v>3</v>
      </c>
      <c r="G423" s="3">
        <v>1</v>
      </c>
      <c r="H423" s="3">
        <v>2</v>
      </c>
      <c r="I423" s="3">
        <v>1</v>
      </c>
      <c r="J423" s="17">
        <f t="shared" si="6"/>
        <v>8.0800829151179361</v>
      </c>
    </row>
    <row r="424" spans="1:10" x14ac:dyDescent="0.2">
      <c r="A424" s="2">
        <v>423</v>
      </c>
      <c r="B424" s="16">
        <v>212.709</v>
      </c>
      <c r="C424" s="16">
        <v>97400</v>
      </c>
      <c r="D424" s="1">
        <v>6</v>
      </c>
      <c r="E424" s="3">
        <v>1</v>
      </c>
      <c r="F424" s="1">
        <v>2</v>
      </c>
      <c r="G424" s="3">
        <v>0</v>
      </c>
      <c r="H424" s="3">
        <v>3</v>
      </c>
      <c r="I424" s="3">
        <v>1</v>
      </c>
      <c r="J424" s="17">
        <f t="shared" si="6"/>
        <v>5.3599250344280831</v>
      </c>
    </row>
    <row r="425" spans="1:10" x14ac:dyDescent="0.2">
      <c r="A425" s="2">
        <v>424</v>
      </c>
      <c r="B425" s="16">
        <v>1343.6469999999999</v>
      </c>
      <c r="C425" s="16">
        <v>43700</v>
      </c>
      <c r="D425" s="1">
        <v>18</v>
      </c>
      <c r="E425" s="3">
        <v>0</v>
      </c>
      <c r="F425" s="1">
        <v>2</v>
      </c>
      <c r="G425" s="3">
        <v>1</v>
      </c>
      <c r="H425" s="3">
        <v>0</v>
      </c>
      <c r="I425" s="3">
        <v>0</v>
      </c>
      <c r="J425" s="17">
        <f t="shared" si="6"/>
        <v>7.2031428377753315</v>
      </c>
    </row>
    <row r="426" spans="1:10" x14ac:dyDescent="0.2">
      <c r="A426" s="2">
        <v>425</v>
      </c>
      <c r="B426" s="16">
        <v>844.452</v>
      </c>
      <c r="C426" s="16">
        <v>49600</v>
      </c>
      <c r="D426" s="1">
        <v>12</v>
      </c>
      <c r="E426" s="3">
        <v>2</v>
      </c>
      <c r="F426" s="1">
        <v>2</v>
      </c>
      <c r="G426" s="3">
        <v>0</v>
      </c>
      <c r="H426" s="3">
        <v>1</v>
      </c>
      <c r="I426" s="3">
        <v>0</v>
      </c>
      <c r="J426" s="17">
        <f t="shared" si="6"/>
        <v>6.7386878962665966</v>
      </c>
    </row>
    <row r="427" spans="1:10" x14ac:dyDescent="0.2">
      <c r="A427" s="2">
        <v>426</v>
      </c>
      <c r="B427" s="16">
        <v>1542.5650000000001</v>
      </c>
      <c r="C427" s="16">
        <v>71300</v>
      </c>
      <c r="D427" s="1">
        <v>18</v>
      </c>
      <c r="E427" s="3">
        <v>3</v>
      </c>
      <c r="F427" s="1">
        <v>3</v>
      </c>
      <c r="G427" s="3">
        <v>1</v>
      </c>
      <c r="H427" s="3">
        <v>0</v>
      </c>
      <c r="I427" s="3">
        <v>0</v>
      </c>
      <c r="J427" s="17">
        <f t="shared" si="6"/>
        <v>7.3412018942758204</v>
      </c>
    </row>
    <row r="428" spans="1:10" x14ac:dyDescent="0.2">
      <c r="A428" s="2">
        <v>427</v>
      </c>
      <c r="B428" s="16">
        <v>93.447999999999993</v>
      </c>
      <c r="C428" s="16">
        <v>10100</v>
      </c>
      <c r="D428" s="1">
        <v>6</v>
      </c>
      <c r="E428" s="3">
        <v>1</v>
      </c>
      <c r="F428" s="1">
        <v>3</v>
      </c>
      <c r="G428" s="3">
        <v>0</v>
      </c>
      <c r="H428" s="3">
        <v>1</v>
      </c>
      <c r="I428" s="3">
        <v>1</v>
      </c>
      <c r="J428" s="17">
        <f t="shared" si="6"/>
        <v>4.5374051318533946</v>
      </c>
    </row>
    <row r="429" spans="1:10" x14ac:dyDescent="0.2">
      <c r="A429" s="2">
        <v>428</v>
      </c>
      <c r="B429" s="16">
        <v>1355.154</v>
      </c>
      <c r="C429" s="16">
        <v>35800</v>
      </c>
      <c r="D429" s="1">
        <v>24</v>
      </c>
      <c r="E429" s="3">
        <v>0</v>
      </c>
      <c r="F429" s="1">
        <v>2</v>
      </c>
      <c r="G429" s="3">
        <v>0</v>
      </c>
      <c r="H429" s="3">
        <v>1</v>
      </c>
      <c r="I429" s="3">
        <v>0</v>
      </c>
      <c r="J429" s="17">
        <f t="shared" si="6"/>
        <v>7.2116703799923041</v>
      </c>
    </row>
    <row r="430" spans="1:10" x14ac:dyDescent="0.2">
      <c r="A430" s="2">
        <v>429</v>
      </c>
      <c r="B430" s="16">
        <v>1790.4010000000001</v>
      </c>
      <c r="C430" s="16">
        <v>113400</v>
      </c>
      <c r="D430" s="1">
        <v>18</v>
      </c>
      <c r="E430" s="3">
        <v>3</v>
      </c>
      <c r="F430" s="1">
        <v>2</v>
      </c>
      <c r="G430" s="3">
        <v>1</v>
      </c>
      <c r="H430" s="3">
        <v>3</v>
      </c>
      <c r="I430" s="3">
        <v>1</v>
      </c>
      <c r="J430" s="17">
        <f t="shared" si="6"/>
        <v>7.4901948960919107</v>
      </c>
    </row>
    <row r="431" spans="1:10" x14ac:dyDescent="0.2">
      <c r="A431" s="2">
        <v>430</v>
      </c>
      <c r="B431" s="16">
        <v>787.61699999999996</v>
      </c>
      <c r="C431" s="16">
        <v>23200</v>
      </c>
      <c r="D431" s="1">
        <v>24</v>
      </c>
      <c r="E431" s="3">
        <v>0</v>
      </c>
      <c r="F431" s="1">
        <v>1</v>
      </c>
      <c r="G431" s="3">
        <v>0</v>
      </c>
      <c r="H431" s="3">
        <v>2</v>
      </c>
      <c r="I431" s="3">
        <v>0</v>
      </c>
      <c r="J431" s="17">
        <f t="shared" si="6"/>
        <v>6.6690119310927178</v>
      </c>
    </row>
    <row r="432" spans="1:10" x14ac:dyDescent="0.2">
      <c r="A432" s="2">
        <v>431</v>
      </c>
      <c r="B432" s="16">
        <v>1103.825</v>
      </c>
      <c r="C432" s="16">
        <v>88500</v>
      </c>
      <c r="D432" s="1">
        <v>24</v>
      </c>
      <c r="E432" s="3">
        <v>2</v>
      </c>
      <c r="F432" s="1">
        <v>2</v>
      </c>
      <c r="G432" s="3">
        <v>1</v>
      </c>
      <c r="H432" s="3">
        <v>2</v>
      </c>
      <c r="I432" s="3">
        <v>1</v>
      </c>
      <c r="J432" s="17">
        <f t="shared" si="6"/>
        <v>7.0065366997795371</v>
      </c>
    </row>
    <row r="433" spans="1:10" x14ac:dyDescent="0.2">
      <c r="A433" s="2">
        <v>432</v>
      </c>
      <c r="B433" s="16">
        <v>1419.508</v>
      </c>
      <c r="C433" s="16">
        <v>96900</v>
      </c>
      <c r="D433" s="1">
        <v>12</v>
      </c>
      <c r="E433" s="3">
        <v>3</v>
      </c>
      <c r="F433" s="1">
        <v>2</v>
      </c>
      <c r="G433" s="3">
        <v>1</v>
      </c>
      <c r="H433" s="3">
        <v>1</v>
      </c>
      <c r="I433" s="3">
        <v>1</v>
      </c>
      <c r="J433" s="17">
        <f t="shared" si="6"/>
        <v>7.258065611684394</v>
      </c>
    </row>
    <row r="434" spans="1:10" x14ac:dyDescent="0.2">
      <c r="A434" s="2">
        <v>433</v>
      </c>
      <c r="B434" s="16">
        <v>471.72500000000002</v>
      </c>
      <c r="C434" s="16">
        <v>22000</v>
      </c>
      <c r="D434" s="1">
        <v>12</v>
      </c>
      <c r="E434" s="3">
        <v>1</v>
      </c>
      <c r="F434" s="1">
        <v>1</v>
      </c>
      <c r="G434" s="3">
        <v>0</v>
      </c>
      <c r="H434" s="3">
        <v>1</v>
      </c>
      <c r="I434" s="3">
        <v>0</v>
      </c>
      <c r="J434" s="17">
        <f t="shared" si="6"/>
        <v>6.1563961886737779</v>
      </c>
    </row>
    <row r="435" spans="1:10" x14ac:dyDescent="0.2">
      <c r="A435" s="2">
        <v>434</v>
      </c>
      <c r="B435" s="16">
        <v>1014.335</v>
      </c>
      <c r="C435" s="16">
        <v>81400</v>
      </c>
      <c r="D435" s="1">
        <v>6</v>
      </c>
      <c r="E435" s="3">
        <v>0</v>
      </c>
      <c r="F435" s="1">
        <v>2</v>
      </c>
      <c r="G435" s="3">
        <v>0</v>
      </c>
      <c r="H435" s="3">
        <v>2</v>
      </c>
      <c r="I435" s="3">
        <v>1</v>
      </c>
      <c r="J435" s="17">
        <f t="shared" si="6"/>
        <v>6.921988504342858</v>
      </c>
    </row>
    <row r="436" spans="1:10" x14ac:dyDescent="0.2">
      <c r="A436" s="2">
        <v>435</v>
      </c>
      <c r="B436" s="16">
        <v>3596.4960000000001</v>
      </c>
      <c r="C436" s="16">
        <v>114800</v>
      </c>
      <c r="D436" s="1">
        <v>18</v>
      </c>
      <c r="E436" s="3">
        <v>3</v>
      </c>
      <c r="F436" s="1">
        <v>3</v>
      </c>
      <c r="G436" s="3">
        <v>0</v>
      </c>
      <c r="H436" s="3">
        <v>0</v>
      </c>
      <c r="I436" s="3">
        <v>1</v>
      </c>
      <c r="J436" s="17">
        <f t="shared" si="6"/>
        <v>8.1877153171143835</v>
      </c>
    </row>
    <row r="437" spans="1:10" x14ac:dyDescent="0.2">
      <c r="A437" s="2">
        <v>436</v>
      </c>
      <c r="B437" s="16">
        <v>294.76100000000002</v>
      </c>
      <c r="C437" s="16">
        <v>79900</v>
      </c>
      <c r="D437" s="1">
        <v>12</v>
      </c>
      <c r="E437" s="3">
        <v>1</v>
      </c>
      <c r="F437" s="1">
        <v>2</v>
      </c>
      <c r="G437" s="3">
        <v>0</v>
      </c>
      <c r="H437" s="3">
        <v>3</v>
      </c>
      <c r="I437" s="3">
        <v>1</v>
      </c>
      <c r="J437" s="17">
        <f t="shared" si="6"/>
        <v>5.6861648584836262</v>
      </c>
    </row>
    <row r="438" spans="1:10" x14ac:dyDescent="0.2">
      <c r="A438" s="2">
        <v>437</v>
      </c>
      <c r="B438" s="16">
        <v>1821.345</v>
      </c>
      <c r="C438" s="16">
        <v>107400</v>
      </c>
      <c r="D438" s="1">
        <v>24</v>
      </c>
      <c r="E438" s="3">
        <v>3</v>
      </c>
      <c r="F438" s="1">
        <v>2</v>
      </c>
      <c r="G438" s="3">
        <v>1</v>
      </c>
      <c r="H438" s="3">
        <v>1</v>
      </c>
      <c r="I438" s="3">
        <v>1</v>
      </c>
      <c r="J438" s="17">
        <f t="shared" si="6"/>
        <v>7.5073305181256904</v>
      </c>
    </row>
    <row r="439" spans="1:10" x14ac:dyDescent="0.2">
      <c r="A439" s="2">
        <v>438</v>
      </c>
      <c r="B439" s="16">
        <v>3397.7919999999999</v>
      </c>
      <c r="C439" s="16">
        <v>78800</v>
      </c>
      <c r="D439" s="1">
        <v>18</v>
      </c>
      <c r="E439" s="3">
        <v>3</v>
      </c>
      <c r="F439" s="1">
        <v>3</v>
      </c>
      <c r="G439" s="3">
        <v>0</v>
      </c>
      <c r="H439" s="3">
        <v>0</v>
      </c>
      <c r="I439" s="3">
        <v>1</v>
      </c>
      <c r="J439" s="17">
        <f t="shared" si="6"/>
        <v>8.1308810878803897</v>
      </c>
    </row>
    <row r="440" spans="1:10" x14ac:dyDescent="0.2">
      <c r="A440" s="2">
        <v>439</v>
      </c>
      <c r="B440" s="16">
        <v>2536.6849999999999</v>
      </c>
      <c r="C440" s="16">
        <v>124800</v>
      </c>
      <c r="D440" s="1">
        <v>18</v>
      </c>
      <c r="E440" s="3">
        <v>3</v>
      </c>
      <c r="F440" s="1">
        <v>2</v>
      </c>
      <c r="G440" s="3">
        <v>1</v>
      </c>
      <c r="H440" s="3">
        <v>3</v>
      </c>
      <c r="I440" s="3">
        <v>1</v>
      </c>
      <c r="J440" s="17">
        <f t="shared" si="6"/>
        <v>7.838613389493962</v>
      </c>
    </row>
    <row r="441" spans="1:10" x14ac:dyDescent="0.2">
      <c r="A441" s="2">
        <v>440</v>
      </c>
      <c r="B441" s="16">
        <v>1480.2829999999999</v>
      </c>
      <c r="C441" s="16">
        <v>36900</v>
      </c>
      <c r="D441" s="1">
        <v>18</v>
      </c>
      <c r="E441" s="3">
        <v>0</v>
      </c>
      <c r="F441" s="1">
        <v>1</v>
      </c>
      <c r="G441" s="3">
        <v>0</v>
      </c>
      <c r="H441" s="3">
        <v>1</v>
      </c>
      <c r="I441" s="3">
        <v>1</v>
      </c>
      <c r="J441" s="17">
        <f t="shared" si="6"/>
        <v>7.2999885646948863</v>
      </c>
    </row>
    <row r="442" spans="1:10" x14ac:dyDescent="0.2">
      <c r="A442" s="2">
        <v>441</v>
      </c>
      <c r="B442" s="16">
        <v>365.48599999999999</v>
      </c>
      <c r="C442" s="16">
        <v>12800</v>
      </c>
      <c r="D442" s="1">
        <v>24</v>
      </c>
      <c r="E442" s="3">
        <v>0</v>
      </c>
      <c r="F442" s="1">
        <v>1</v>
      </c>
      <c r="G442" s="3">
        <v>0</v>
      </c>
      <c r="H442" s="3">
        <v>1</v>
      </c>
      <c r="I442" s="3">
        <v>0</v>
      </c>
      <c r="J442" s="17">
        <f t="shared" si="6"/>
        <v>5.9012279747626577</v>
      </c>
    </row>
    <row r="443" spans="1:10" x14ac:dyDescent="0.2">
      <c r="A443" s="2">
        <v>442</v>
      </c>
      <c r="B443" s="16">
        <v>868.524</v>
      </c>
      <c r="C443" s="16">
        <v>65800</v>
      </c>
      <c r="D443" s="1">
        <v>12</v>
      </c>
      <c r="E443" s="3">
        <v>2</v>
      </c>
      <c r="F443" s="1">
        <v>2</v>
      </c>
      <c r="G443" s="3">
        <v>0</v>
      </c>
      <c r="H443" s="3">
        <v>1</v>
      </c>
      <c r="I443" s="3">
        <v>0</v>
      </c>
      <c r="J443" s="17">
        <f t="shared" si="6"/>
        <v>6.7667952191508203</v>
      </c>
    </row>
    <row r="444" spans="1:10" x14ac:dyDescent="0.2">
      <c r="A444" s="2">
        <v>443</v>
      </c>
      <c r="B444" s="16">
        <v>550.07299999999998</v>
      </c>
      <c r="C444" s="16">
        <v>20900</v>
      </c>
      <c r="D444" s="1">
        <v>24</v>
      </c>
      <c r="E444" s="3">
        <v>1</v>
      </c>
      <c r="F444" s="1">
        <v>1</v>
      </c>
      <c r="G444" s="3">
        <v>1</v>
      </c>
      <c r="H444" s="3">
        <v>0</v>
      </c>
      <c r="I444" s="3">
        <v>0</v>
      </c>
      <c r="J444" s="17">
        <f t="shared" si="6"/>
        <v>6.3100509966917588</v>
      </c>
    </row>
    <row r="445" spans="1:10" x14ac:dyDescent="0.2">
      <c r="A445" s="2">
        <v>444</v>
      </c>
      <c r="B445" s="16">
        <v>2844.3090000000002</v>
      </c>
      <c r="C445" s="16">
        <v>49700</v>
      </c>
      <c r="D445" s="1">
        <v>24</v>
      </c>
      <c r="E445" s="3">
        <v>3</v>
      </c>
      <c r="F445" s="1">
        <v>2</v>
      </c>
      <c r="G445" s="3">
        <v>1</v>
      </c>
      <c r="H445" s="3">
        <v>0</v>
      </c>
      <c r="I445" s="3">
        <v>0</v>
      </c>
      <c r="J445" s="17">
        <f t="shared" si="6"/>
        <v>7.9530754348102004</v>
      </c>
    </row>
    <row r="446" spans="1:10" x14ac:dyDescent="0.2">
      <c r="A446" s="2">
        <v>445</v>
      </c>
      <c r="B446" s="16">
        <v>635.81299999999999</v>
      </c>
      <c r="C446" s="16">
        <v>25500</v>
      </c>
      <c r="D446" s="1">
        <v>18</v>
      </c>
      <c r="E446" s="3">
        <v>1</v>
      </c>
      <c r="F446" s="1">
        <v>3</v>
      </c>
      <c r="G446" s="3">
        <v>0</v>
      </c>
      <c r="H446" s="3">
        <v>0</v>
      </c>
      <c r="I446" s="3">
        <v>0</v>
      </c>
      <c r="J446" s="17">
        <f t="shared" si="6"/>
        <v>6.4549044949490177</v>
      </c>
    </row>
    <row r="447" spans="1:10" x14ac:dyDescent="0.2">
      <c r="A447" s="2">
        <v>446</v>
      </c>
      <c r="B447" s="16">
        <v>201.00200000000001</v>
      </c>
      <c r="C447" s="16">
        <v>20600</v>
      </c>
      <c r="D447" s="1">
        <v>6</v>
      </c>
      <c r="E447" s="3">
        <v>1</v>
      </c>
      <c r="F447" s="1">
        <v>3</v>
      </c>
      <c r="G447" s="3">
        <v>0</v>
      </c>
      <c r="H447" s="3">
        <v>0</v>
      </c>
      <c r="I447" s="3">
        <v>0</v>
      </c>
      <c r="J447" s="17">
        <f t="shared" si="6"/>
        <v>5.3033148582583287</v>
      </c>
    </row>
    <row r="448" spans="1:10" x14ac:dyDescent="0.2">
      <c r="A448" s="2">
        <v>447</v>
      </c>
      <c r="B448" s="16">
        <v>2841.8220000000001</v>
      </c>
      <c r="C448" s="16">
        <v>84300</v>
      </c>
      <c r="D448" s="1">
        <v>24</v>
      </c>
      <c r="E448" s="3">
        <v>3</v>
      </c>
      <c r="F448" s="1">
        <v>3</v>
      </c>
      <c r="G448" s="3">
        <v>1</v>
      </c>
      <c r="H448" s="3">
        <v>0</v>
      </c>
      <c r="I448" s="3">
        <v>1</v>
      </c>
      <c r="J448" s="17">
        <f t="shared" si="6"/>
        <v>7.9522006747462521</v>
      </c>
    </row>
    <row r="449" spans="1:10" x14ac:dyDescent="0.2">
      <c r="A449" s="2">
        <v>448</v>
      </c>
      <c r="B449" s="16">
        <v>1087.02</v>
      </c>
      <c r="C449" s="16">
        <v>31200</v>
      </c>
      <c r="D449" s="1">
        <v>24</v>
      </c>
      <c r="E449" s="3">
        <v>0</v>
      </c>
      <c r="F449" s="1">
        <v>2</v>
      </c>
      <c r="G449" s="3">
        <v>0</v>
      </c>
      <c r="H449" s="3">
        <v>3</v>
      </c>
      <c r="I449" s="3">
        <v>0</v>
      </c>
      <c r="J449" s="17">
        <f t="shared" si="6"/>
        <v>6.9911952862159747</v>
      </c>
    </row>
    <row r="450" spans="1:10" x14ac:dyDescent="0.2">
      <c r="A450" s="2">
        <v>449</v>
      </c>
      <c r="B450" s="16">
        <v>940.15200000000004</v>
      </c>
      <c r="C450" s="16">
        <v>50500</v>
      </c>
      <c r="D450" s="1">
        <v>12</v>
      </c>
      <c r="E450" s="3">
        <v>2</v>
      </c>
      <c r="F450" s="1">
        <v>2</v>
      </c>
      <c r="G450" s="3">
        <v>0</v>
      </c>
      <c r="H450" s="3">
        <v>1</v>
      </c>
      <c r="I450" s="3">
        <v>0</v>
      </c>
      <c r="J450" s="17">
        <f t="shared" si="6"/>
        <v>6.8460415643193295</v>
      </c>
    </row>
    <row r="451" spans="1:10" x14ac:dyDescent="0.2">
      <c r="A451" s="2">
        <v>450</v>
      </c>
      <c r="B451" s="16">
        <v>209.7</v>
      </c>
      <c r="C451" s="16">
        <v>15500</v>
      </c>
      <c r="D451" s="1">
        <v>6</v>
      </c>
      <c r="E451" s="3">
        <v>1</v>
      </c>
      <c r="F451" s="1">
        <v>1</v>
      </c>
      <c r="G451" s="3">
        <v>0</v>
      </c>
      <c r="H451" s="3">
        <v>1</v>
      </c>
      <c r="I451" s="3">
        <v>0</v>
      </c>
      <c r="J451" s="17">
        <f t="shared" ref="J451:J514" si="7">LN(B451)</f>
        <v>5.3456779379078743</v>
      </c>
    </row>
    <row r="452" spans="1:10" x14ac:dyDescent="0.2">
      <c r="A452" s="2">
        <v>451</v>
      </c>
      <c r="B452" s="16">
        <v>106.97</v>
      </c>
      <c r="C452" s="16">
        <v>12900</v>
      </c>
      <c r="D452" s="1">
        <v>6</v>
      </c>
      <c r="E452" s="3">
        <v>1</v>
      </c>
      <c r="F452" s="1">
        <v>1</v>
      </c>
      <c r="G452" s="3">
        <v>0</v>
      </c>
      <c r="H452" s="3">
        <v>1</v>
      </c>
      <c r="I452" s="3">
        <v>0</v>
      </c>
      <c r="J452" s="17">
        <f t="shared" si="7"/>
        <v>4.672548421318039</v>
      </c>
    </row>
    <row r="453" spans="1:10" x14ac:dyDescent="0.2">
      <c r="A453" s="2">
        <v>452</v>
      </c>
      <c r="B453" s="16">
        <v>856.726</v>
      </c>
      <c r="C453" s="16">
        <v>52400</v>
      </c>
      <c r="D453" s="1">
        <v>18</v>
      </c>
      <c r="E453" s="3">
        <v>0</v>
      </c>
      <c r="F453" s="1">
        <v>2</v>
      </c>
      <c r="G453" s="3">
        <v>1</v>
      </c>
      <c r="H453" s="3">
        <v>0</v>
      </c>
      <c r="I453" s="3">
        <v>0</v>
      </c>
      <c r="J453" s="17">
        <f t="shared" si="7"/>
        <v>6.753118147523133</v>
      </c>
    </row>
    <row r="454" spans="1:10" x14ac:dyDescent="0.2">
      <c r="A454" s="2">
        <v>453</v>
      </c>
      <c r="B454" s="16">
        <v>1162.0440000000001</v>
      </c>
      <c r="C454" s="16">
        <v>97600</v>
      </c>
      <c r="D454" s="1">
        <v>12</v>
      </c>
      <c r="E454" s="3">
        <v>2</v>
      </c>
      <c r="F454" s="1">
        <v>2</v>
      </c>
      <c r="G454" s="3">
        <v>1</v>
      </c>
      <c r="H454" s="3">
        <v>2</v>
      </c>
      <c r="I454" s="3">
        <v>1</v>
      </c>
      <c r="J454" s="17">
        <f t="shared" si="7"/>
        <v>7.0579358024436765</v>
      </c>
    </row>
    <row r="455" spans="1:10" x14ac:dyDescent="0.2">
      <c r="A455" s="2">
        <v>454</v>
      </c>
      <c r="B455" s="16">
        <v>1028.8789999999999</v>
      </c>
      <c r="C455" s="16">
        <v>50500</v>
      </c>
      <c r="D455" s="1">
        <v>12</v>
      </c>
      <c r="E455" s="3">
        <v>2</v>
      </c>
      <c r="F455" s="1">
        <v>2</v>
      </c>
      <c r="G455" s="3">
        <v>1</v>
      </c>
      <c r="H455" s="3">
        <v>0</v>
      </c>
      <c r="I455" s="3">
        <v>0</v>
      </c>
      <c r="J455" s="17">
        <f t="shared" si="7"/>
        <v>6.9362251390267158</v>
      </c>
    </row>
    <row r="456" spans="1:10" x14ac:dyDescent="0.2">
      <c r="A456" s="2">
        <v>455</v>
      </c>
      <c r="B456" s="16">
        <v>908.86300000000006</v>
      </c>
      <c r="C456" s="16">
        <v>55900</v>
      </c>
      <c r="D456" s="1">
        <v>12</v>
      </c>
      <c r="E456" s="3">
        <v>2</v>
      </c>
      <c r="F456" s="1">
        <v>2</v>
      </c>
      <c r="G456" s="3">
        <v>1</v>
      </c>
      <c r="H456" s="3">
        <v>1</v>
      </c>
      <c r="I456" s="3">
        <v>0</v>
      </c>
      <c r="J456" s="17">
        <f t="shared" si="7"/>
        <v>6.8121943677473142</v>
      </c>
    </row>
    <row r="457" spans="1:10" x14ac:dyDescent="0.2">
      <c r="A457" s="2">
        <v>456</v>
      </c>
      <c r="B457" s="16">
        <v>905.13699999999994</v>
      </c>
      <c r="C457" s="16">
        <v>28900</v>
      </c>
      <c r="D457" s="1">
        <v>24</v>
      </c>
      <c r="E457" s="3">
        <v>2</v>
      </c>
      <c r="F457" s="1">
        <v>1</v>
      </c>
      <c r="G457" s="3">
        <v>0</v>
      </c>
      <c r="H457" s="3">
        <v>0</v>
      </c>
      <c r="I457" s="3">
        <v>0</v>
      </c>
      <c r="J457" s="17">
        <f t="shared" si="7"/>
        <v>6.808086313458416</v>
      </c>
    </row>
    <row r="458" spans="1:10" x14ac:dyDescent="0.2">
      <c r="A458" s="2">
        <v>457</v>
      </c>
      <c r="B458" s="16">
        <v>2223.6419999999998</v>
      </c>
      <c r="C458" s="16">
        <v>108300</v>
      </c>
      <c r="D458" s="1">
        <v>12</v>
      </c>
      <c r="E458" s="3">
        <v>0</v>
      </c>
      <c r="F458" s="1">
        <v>2</v>
      </c>
      <c r="G458" s="3">
        <v>1</v>
      </c>
      <c r="H458" s="3">
        <v>2</v>
      </c>
      <c r="I458" s="3">
        <v>1</v>
      </c>
      <c r="J458" s="17">
        <f t="shared" si="7"/>
        <v>7.7069016711901934</v>
      </c>
    </row>
    <row r="459" spans="1:10" x14ac:dyDescent="0.2">
      <c r="A459" s="2">
        <v>458</v>
      </c>
      <c r="B459" s="16">
        <v>982.55600000000004</v>
      </c>
      <c r="C459" s="16">
        <v>46700</v>
      </c>
      <c r="D459" s="1">
        <v>24</v>
      </c>
      <c r="E459" s="3">
        <v>2</v>
      </c>
      <c r="F459" s="1">
        <v>2</v>
      </c>
      <c r="G459" s="3">
        <v>0</v>
      </c>
      <c r="H459" s="3">
        <v>0</v>
      </c>
      <c r="I459" s="3">
        <v>1</v>
      </c>
      <c r="J459" s="17">
        <f t="shared" si="7"/>
        <v>6.8901573395745936</v>
      </c>
    </row>
    <row r="460" spans="1:10" x14ac:dyDescent="0.2">
      <c r="A460" s="2">
        <v>459</v>
      </c>
      <c r="B460" s="16">
        <v>2381.2060000000001</v>
      </c>
      <c r="C460" s="16">
        <v>102700</v>
      </c>
      <c r="D460" s="1">
        <v>18</v>
      </c>
      <c r="E460" s="3">
        <v>0</v>
      </c>
      <c r="F460" s="1">
        <v>3</v>
      </c>
      <c r="G460" s="3">
        <v>1</v>
      </c>
      <c r="H460" s="3">
        <v>0</v>
      </c>
      <c r="I460" s="3">
        <v>1</v>
      </c>
      <c r="J460" s="17">
        <f t="shared" si="7"/>
        <v>7.7753623610140075</v>
      </c>
    </row>
    <row r="461" spans="1:10" x14ac:dyDescent="0.2">
      <c r="A461" s="2">
        <v>460</v>
      </c>
      <c r="B461" s="16">
        <v>468.32900000000001</v>
      </c>
      <c r="C461" s="16">
        <v>15600</v>
      </c>
      <c r="D461" s="1">
        <v>12</v>
      </c>
      <c r="E461" s="3">
        <v>0</v>
      </c>
      <c r="F461" s="1">
        <v>1</v>
      </c>
      <c r="G461" s="3">
        <v>0</v>
      </c>
      <c r="H461" s="3">
        <v>0</v>
      </c>
      <c r="I461" s="3">
        <v>0</v>
      </c>
      <c r="J461" s="17">
        <f t="shared" si="7"/>
        <v>6.1491710403878912</v>
      </c>
    </row>
    <row r="462" spans="1:10" x14ac:dyDescent="0.2">
      <c r="A462" s="2">
        <v>461</v>
      </c>
      <c r="B462" s="16">
        <v>643.29499999999996</v>
      </c>
      <c r="C462" s="16">
        <v>39000</v>
      </c>
      <c r="D462" s="1">
        <v>6</v>
      </c>
      <c r="E462" s="3">
        <v>0</v>
      </c>
      <c r="F462" s="1">
        <v>2</v>
      </c>
      <c r="G462" s="3">
        <v>1</v>
      </c>
      <c r="H462" s="3">
        <v>0</v>
      </c>
      <c r="I462" s="3">
        <v>0</v>
      </c>
      <c r="J462" s="17">
        <f t="shared" si="7"/>
        <v>6.4666034059633075</v>
      </c>
    </row>
    <row r="463" spans="1:10" x14ac:dyDescent="0.2">
      <c r="A463" s="2">
        <v>462</v>
      </c>
      <c r="B463" s="16">
        <v>2328.4389999999999</v>
      </c>
      <c r="C463" s="16">
        <v>60200</v>
      </c>
      <c r="D463" s="1">
        <v>18</v>
      </c>
      <c r="E463" s="3">
        <v>3</v>
      </c>
      <c r="F463" s="1">
        <v>3</v>
      </c>
      <c r="G463" s="3">
        <v>0</v>
      </c>
      <c r="H463" s="3">
        <v>0</v>
      </c>
      <c r="I463" s="3">
        <v>1</v>
      </c>
      <c r="J463" s="17">
        <f t="shared" si="7"/>
        <v>7.75295336495667</v>
      </c>
    </row>
    <row r="464" spans="1:10" x14ac:dyDescent="0.2">
      <c r="A464" s="2">
        <v>463</v>
      </c>
      <c r="B464" s="16">
        <v>345.34800000000001</v>
      </c>
      <c r="C464" s="16">
        <v>17300</v>
      </c>
      <c r="D464" s="1">
        <v>12</v>
      </c>
      <c r="E464" s="3">
        <v>1</v>
      </c>
      <c r="F464" s="1">
        <v>1</v>
      </c>
      <c r="G464" s="3">
        <v>0</v>
      </c>
      <c r="H464" s="3">
        <v>0</v>
      </c>
      <c r="I464" s="3">
        <v>0</v>
      </c>
      <c r="J464" s="17">
        <f t="shared" si="7"/>
        <v>5.8445526042919207</v>
      </c>
    </row>
    <row r="465" spans="1:10" x14ac:dyDescent="0.2">
      <c r="A465" s="2">
        <v>464</v>
      </c>
      <c r="B465" s="16">
        <v>371.29300000000001</v>
      </c>
      <c r="C465" s="16">
        <v>36900</v>
      </c>
      <c r="D465" s="1">
        <v>6</v>
      </c>
      <c r="E465" s="3">
        <v>1</v>
      </c>
      <c r="F465" s="1">
        <v>2</v>
      </c>
      <c r="G465" s="3">
        <v>0</v>
      </c>
      <c r="H465" s="3">
        <v>1</v>
      </c>
      <c r="I465" s="3">
        <v>0</v>
      </c>
      <c r="J465" s="17">
        <f t="shared" si="7"/>
        <v>5.9169915083255464</v>
      </c>
    </row>
    <row r="466" spans="1:10" x14ac:dyDescent="0.2">
      <c r="A466" s="2">
        <v>465</v>
      </c>
      <c r="B466" s="16">
        <v>574.10299999999995</v>
      </c>
      <c r="C466" s="16">
        <v>64800</v>
      </c>
      <c r="D466" s="1">
        <v>12</v>
      </c>
      <c r="E466" s="3">
        <v>2</v>
      </c>
      <c r="F466" s="1">
        <v>2</v>
      </c>
      <c r="G466" s="3">
        <v>1</v>
      </c>
      <c r="H466" s="3">
        <v>2</v>
      </c>
      <c r="I466" s="3">
        <v>1</v>
      </c>
      <c r="J466" s="17">
        <f t="shared" si="7"/>
        <v>6.3528088227303963</v>
      </c>
    </row>
    <row r="467" spans="1:10" x14ac:dyDescent="0.2">
      <c r="A467" s="2">
        <v>466</v>
      </c>
      <c r="B467" s="16">
        <v>1513.3309999999999</v>
      </c>
      <c r="C467" s="16">
        <v>67300</v>
      </c>
      <c r="D467" s="1">
        <v>18</v>
      </c>
      <c r="E467" s="3">
        <v>3</v>
      </c>
      <c r="F467" s="1">
        <v>2</v>
      </c>
      <c r="G467" s="3">
        <v>0</v>
      </c>
      <c r="H467" s="3">
        <v>1</v>
      </c>
      <c r="I467" s="3">
        <v>1</v>
      </c>
      <c r="J467" s="17">
        <f t="shared" si="7"/>
        <v>7.322068460515875</v>
      </c>
    </row>
    <row r="468" spans="1:10" x14ac:dyDescent="0.2">
      <c r="A468" s="2">
        <v>467</v>
      </c>
      <c r="B468" s="16">
        <v>171.607</v>
      </c>
      <c r="C468" s="16">
        <v>15400</v>
      </c>
      <c r="D468" s="1">
        <v>6</v>
      </c>
      <c r="E468" s="3">
        <v>1</v>
      </c>
      <c r="F468" s="1">
        <v>1</v>
      </c>
      <c r="G468" s="3">
        <v>1</v>
      </c>
      <c r="H468" s="3">
        <v>0</v>
      </c>
      <c r="I468" s="3">
        <v>0</v>
      </c>
      <c r="J468" s="17">
        <f t="shared" si="7"/>
        <v>5.1452069787626611</v>
      </c>
    </row>
    <row r="469" spans="1:10" x14ac:dyDescent="0.2">
      <c r="A469" s="2">
        <v>468</v>
      </c>
      <c r="B469" s="16">
        <v>521.04600000000005</v>
      </c>
      <c r="C469" s="16">
        <v>22600</v>
      </c>
      <c r="D469" s="1">
        <v>6</v>
      </c>
      <c r="E469" s="3">
        <v>0</v>
      </c>
      <c r="F469" s="1">
        <v>1</v>
      </c>
      <c r="G469" s="3">
        <v>0</v>
      </c>
      <c r="H469" s="3">
        <v>3</v>
      </c>
      <c r="I469" s="3">
        <v>0</v>
      </c>
      <c r="J469" s="17">
        <f t="shared" si="7"/>
        <v>6.2558383296025211</v>
      </c>
    </row>
    <row r="470" spans="1:10" x14ac:dyDescent="0.2">
      <c r="A470" s="2">
        <v>469</v>
      </c>
      <c r="B470" s="16">
        <v>2163.2199999999998</v>
      </c>
      <c r="C470" s="16">
        <v>54600</v>
      </c>
      <c r="D470" s="1">
        <v>24</v>
      </c>
      <c r="E470" s="3">
        <v>3</v>
      </c>
      <c r="F470" s="1">
        <v>3</v>
      </c>
      <c r="G470" s="3">
        <v>1</v>
      </c>
      <c r="H470" s="3">
        <v>0</v>
      </c>
      <c r="I470" s="3">
        <v>1</v>
      </c>
      <c r="J470" s="17">
        <f t="shared" si="7"/>
        <v>7.6793531313680354</v>
      </c>
    </row>
    <row r="471" spans="1:10" x14ac:dyDescent="0.2">
      <c r="A471" s="2">
        <v>470</v>
      </c>
      <c r="B471" s="16">
        <v>1347.527</v>
      </c>
      <c r="C471" s="16">
        <v>62200</v>
      </c>
      <c r="D471" s="1">
        <v>24</v>
      </c>
      <c r="E471" s="3">
        <v>3</v>
      </c>
      <c r="F471" s="1">
        <v>1</v>
      </c>
      <c r="G471" s="3">
        <v>1</v>
      </c>
      <c r="H471" s="3">
        <v>0</v>
      </c>
      <c r="I471" s="3">
        <v>1</v>
      </c>
      <c r="J471" s="17">
        <f t="shared" si="7"/>
        <v>7.2060263396881634</v>
      </c>
    </row>
    <row r="472" spans="1:10" x14ac:dyDescent="0.2">
      <c r="A472" s="2">
        <v>471</v>
      </c>
      <c r="B472" s="16">
        <v>1607.5989999999999</v>
      </c>
      <c r="C472" s="16">
        <v>56300</v>
      </c>
      <c r="D472" s="1">
        <v>24</v>
      </c>
      <c r="E472" s="3">
        <v>0</v>
      </c>
      <c r="F472" s="1">
        <v>1</v>
      </c>
      <c r="G472" s="3">
        <v>1</v>
      </c>
      <c r="H472" s="3">
        <v>0</v>
      </c>
      <c r="I472" s="3">
        <v>1</v>
      </c>
      <c r="J472" s="17">
        <f t="shared" si="7"/>
        <v>7.382497040529568</v>
      </c>
    </row>
    <row r="473" spans="1:10" x14ac:dyDescent="0.2">
      <c r="A473" s="2">
        <v>472</v>
      </c>
      <c r="B473" s="16">
        <v>645.87300000000005</v>
      </c>
      <c r="C473" s="16">
        <v>21000</v>
      </c>
      <c r="D473" s="1">
        <v>24</v>
      </c>
      <c r="E473" s="3">
        <v>1</v>
      </c>
      <c r="F473" s="1">
        <v>1</v>
      </c>
      <c r="G473" s="3">
        <v>1</v>
      </c>
      <c r="H473" s="3">
        <v>0</v>
      </c>
      <c r="I473" s="3">
        <v>0</v>
      </c>
      <c r="J473" s="17">
        <f t="shared" si="7"/>
        <v>6.4706028900281396</v>
      </c>
    </row>
    <row r="474" spans="1:10" x14ac:dyDescent="0.2">
      <c r="A474" s="2">
        <v>473</v>
      </c>
      <c r="B474" s="16">
        <v>768.63900000000001</v>
      </c>
      <c r="C474" s="16">
        <v>66900</v>
      </c>
      <c r="D474" s="1">
        <v>12</v>
      </c>
      <c r="E474" s="3">
        <v>2</v>
      </c>
      <c r="F474" s="1">
        <v>2</v>
      </c>
      <c r="G474" s="3">
        <v>0</v>
      </c>
      <c r="H474" s="3">
        <v>2</v>
      </c>
      <c r="I474" s="3">
        <v>1</v>
      </c>
      <c r="J474" s="17">
        <f t="shared" si="7"/>
        <v>6.6446214184515506</v>
      </c>
    </row>
    <row r="475" spans="1:10" x14ac:dyDescent="0.2">
      <c r="A475" s="2">
        <v>474</v>
      </c>
      <c r="B475" s="16">
        <v>285.56200000000001</v>
      </c>
      <c r="C475" s="16">
        <v>66500</v>
      </c>
      <c r="D475" s="1">
        <v>12</v>
      </c>
      <c r="E475" s="3">
        <v>1</v>
      </c>
      <c r="F475" s="1">
        <v>2</v>
      </c>
      <c r="G475" s="3">
        <v>1</v>
      </c>
      <c r="H475" s="3">
        <v>3</v>
      </c>
      <c r="I475" s="3">
        <v>1</v>
      </c>
      <c r="J475" s="17">
        <f t="shared" si="7"/>
        <v>5.6544591683917762</v>
      </c>
    </row>
    <row r="476" spans="1:10" x14ac:dyDescent="0.2">
      <c r="A476" s="2">
        <v>475</v>
      </c>
      <c r="B476" s="16">
        <v>183.43700000000001</v>
      </c>
      <c r="C476" s="16">
        <v>13600</v>
      </c>
      <c r="D476" s="1">
        <v>6</v>
      </c>
      <c r="E476" s="3">
        <v>1</v>
      </c>
      <c r="F476" s="1">
        <v>1</v>
      </c>
      <c r="G476" s="3">
        <v>0</v>
      </c>
      <c r="H476" s="3">
        <v>1</v>
      </c>
      <c r="I476" s="3">
        <v>0</v>
      </c>
      <c r="J476" s="17">
        <f t="shared" si="7"/>
        <v>5.2118712842946806</v>
      </c>
    </row>
    <row r="477" spans="1:10" x14ac:dyDescent="0.2">
      <c r="A477" s="2">
        <v>476</v>
      </c>
      <c r="B477" s="16">
        <v>756.95799999999997</v>
      </c>
      <c r="C477" s="16">
        <v>54200</v>
      </c>
      <c r="D477" s="1">
        <v>6</v>
      </c>
      <c r="E477" s="3">
        <v>2</v>
      </c>
      <c r="F477" s="1">
        <v>2</v>
      </c>
      <c r="G477" s="3">
        <v>1</v>
      </c>
      <c r="H477" s="3">
        <v>1</v>
      </c>
      <c r="I477" s="3">
        <v>1</v>
      </c>
      <c r="J477" s="17">
        <f t="shared" si="7"/>
        <v>6.6293077697318097</v>
      </c>
    </row>
    <row r="478" spans="1:10" x14ac:dyDescent="0.2">
      <c r="A478" s="2">
        <v>477</v>
      </c>
      <c r="B478" s="16">
        <v>1237.354</v>
      </c>
      <c r="C478" s="16">
        <v>102400</v>
      </c>
      <c r="D478" s="1">
        <v>18</v>
      </c>
      <c r="E478" s="3">
        <v>3</v>
      </c>
      <c r="F478" s="1">
        <v>2</v>
      </c>
      <c r="G478" s="3">
        <v>1</v>
      </c>
      <c r="H478" s="3">
        <v>1</v>
      </c>
      <c r="I478" s="3">
        <v>1</v>
      </c>
      <c r="J478" s="17">
        <f t="shared" si="7"/>
        <v>7.1207305076847014</v>
      </c>
    </row>
    <row r="479" spans="1:10" x14ac:dyDescent="0.2">
      <c r="A479" s="2">
        <v>478</v>
      </c>
      <c r="B479" s="16">
        <v>855.64</v>
      </c>
      <c r="C479" s="16">
        <v>42300</v>
      </c>
      <c r="D479" s="1">
        <v>6</v>
      </c>
      <c r="E479" s="3">
        <v>0</v>
      </c>
      <c r="F479" s="1">
        <v>1</v>
      </c>
      <c r="G479" s="3">
        <v>0</v>
      </c>
      <c r="H479" s="3">
        <v>0</v>
      </c>
      <c r="I479" s="3">
        <v>1</v>
      </c>
      <c r="J479" s="17">
        <f t="shared" si="7"/>
        <v>6.7518497269336049</v>
      </c>
    </row>
    <row r="480" spans="1:10" x14ac:dyDescent="0.2">
      <c r="A480" s="2">
        <v>479</v>
      </c>
      <c r="B480" s="16">
        <v>274.58499999999998</v>
      </c>
      <c r="C480" s="16">
        <v>14900</v>
      </c>
      <c r="D480" s="1">
        <v>12</v>
      </c>
      <c r="E480" s="3">
        <v>0</v>
      </c>
      <c r="F480" s="1">
        <v>3</v>
      </c>
      <c r="G480" s="3">
        <v>0</v>
      </c>
      <c r="H480" s="3">
        <v>0</v>
      </c>
      <c r="I480" s="3">
        <v>0</v>
      </c>
      <c r="J480" s="17">
        <f t="shared" si="7"/>
        <v>5.6152608669329176</v>
      </c>
    </row>
    <row r="481" spans="1:10" x14ac:dyDescent="0.2">
      <c r="A481" s="2">
        <v>480</v>
      </c>
      <c r="B481" s="16">
        <v>3536.9119999999998</v>
      </c>
      <c r="C481" s="16">
        <v>123800</v>
      </c>
      <c r="D481" s="1">
        <v>18</v>
      </c>
      <c r="E481" s="3">
        <v>0</v>
      </c>
      <c r="F481" s="1">
        <v>2</v>
      </c>
      <c r="G481" s="3">
        <v>1</v>
      </c>
      <c r="H481" s="3">
        <v>2</v>
      </c>
      <c r="I481" s="3">
        <v>1</v>
      </c>
      <c r="J481" s="17">
        <f t="shared" si="7"/>
        <v>8.1710093090542983</v>
      </c>
    </row>
    <row r="482" spans="1:10" x14ac:dyDescent="0.2">
      <c r="A482" s="2">
        <v>481</v>
      </c>
      <c r="B482" s="16">
        <v>1479.4839999999999</v>
      </c>
      <c r="C482" s="16">
        <v>58700</v>
      </c>
      <c r="D482" s="1">
        <v>24</v>
      </c>
      <c r="E482" s="3">
        <v>0</v>
      </c>
      <c r="F482" s="1">
        <v>3</v>
      </c>
      <c r="G482" s="3">
        <v>1</v>
      </c>
      <c r="H482" s="3">
        <v>0</v>
      </c>
      <c r="I482" s="3">
        <v>0</v>
      </c>
      <c r="J482" s="17">
        <f t="shared" si="7"/>
        <v>7.2994486573174413</v>
      </c>
    </row>
    <row r="483" spans="1:10" x14ac:dyDescent="0.2">
      <c r="A483" s="2">
        <v>482</v>
      </c>
      <c r="B483" s="16">
        <v>340.80900000000003</v>
      </c>
      <c r="C483" s="16">
        <v>15000</v>
      </c>
      <c r="D483" s="1">
        <v>12</v>
      </c>
      <c r="E483" s="3">
        <v>0</v>
      </c>
      <c r="F483" s="1">
        <v>1</v>
      </c>
      <c r="G483" s="3">
        <v>0</v>
      </c>
      <c r="H483" s="3">
        <v>2</v>
      </c>
      <c r="I483" s="3">
        <v>0</v>
      </c>
      <c r="J483" s="17">
        <f t="shared" si="7"/>
        <v>5.8313222030571676</v>
      </c>
    </row>
    <row r="484" spans="1:10" x14ac:dyDescent="0.2">
      <c r="A484" s="2">
        <v>483</v>
      </c>
      <c r="B484" s="16">
        <v>328.06900000000002</v>
      </c>
      <c r="C484" s="16">
        <v>14100</v>
      </c>
      <c r="D484" s="1">
        <v>12</v>
      </c>
      <c r="E484" s="3">
        <v>1</v>
      </c>
      <c r="F484" s="1">
        <v>1</v>
      </c>
      <c r="G484" s="3">
        <v>1</v>
      </c>
      <c r="H484" s="3">
        <v>0</v>
      </c>
      <c r="I484" s="3">
        <v>0</v>
      </c>
      <c r="J484" s="17">
        <f t="shared" si="7"/>
        <v>5.7932239521140092</v>
      </c>
    </row>
    <row r="485" spans="1:10" x14ac:dyDescent="0.2">
      <c r="A485" s="2">
        <v>484</v>
      </c>
      <c r="B485" s="16">
        <v>380.892</v>
      </c>
      <c r="C485" s="16">
        <v>17300</v>
      </c>
      <c r="D485" s="1">
        <v>18</v>
      </c>
      <c r="E485" s="3">
        <v>1</v>
      </c>
      <c r="F485" s="1">
        <v>1</v>
      </c>
      <c r="G485" s="3">
        <v>0</v>
      </c>
      <c r="H485" s="3">
        <v>1</v>
      </c>
      <c r="I485" s="3">
        <v>0</v>
      </c>
      <c r="J485" s="17">
        <f t="shared" si="7"/>
        <v>5.9425158703760976</v>
      </c>
    </row>
    <row r="486" spans="1:10" x14ac:dyDescent="0.2">
      <c r="A486" s="2">
        <v>485</v>
      </c>
      <c r="B486" s="16">
        <v>1813.0640000000001</v>
      </c>
      <c r="C486" s="16">
        <v>77800</v>
      </c>
      <c r="D486" s="1">
        <v>18</v>
      </c>
      <c r="E486" s="3">
        <v>3</v>
      </c>
      <c r="F486" s="1">
        <v>2</v>
      </c>
      <c r="G486" s="3">
        <v>1</v>
      </c>
      <c r="H486" s="3">
        <v>1</v>
      </c>
      <c r="I486" s="3">
        <v>1</v>
      </c>
      <c r="J486" s="17">
        <f t="shared" si="7"/>
        <v>7.5027735107385283</v>
      </c>
    </row>
    <row r="487" spans="1:10" x14ac:dyDescent="0.2">
      <c r="A487" s="2">
        <v>486</v>
      </c>
      <c r="B487" s="16">
        <v>777.32799999999997</v>
      </c>
      <c r="C487" s="16">
        <v>65900</v>
      </c>
      <c r="D487" s="1">
        <v>12</v>
      </c>
      <c r="E487" s="3">
        <v>3</v>
      </c>
      <c r="F487" s="1">
        <v>3</v>
      </c>
      <c r="G487" s="3">
        <v>0</v>
      </c>
      <c r="H487" s="3">
        <v>0</v>
      </c>
      <c r="I487" s="3">
        <v>1</v>
      </c>
      <c r="J487" s="17">
        <f t="shared" si="7"/>
        <v>6.6558623977152713</v>
      </c>
    </row>
    <row r="488" spans="1:10" x14ac:dyDescent="0.2">
      <c r="A488" s="2">
        <v>487</v>
      </c>
      <c r="B488" s="16">
        <v>2176.837</v>
      </c>
      <c r="C488" s="16">
        <v>73200</v>
      </c>
      <c r="D488" s="1">
        <v>24</v>
      </c>
      <c r="E488" s="3">
        <v>3</v>
      </c>
      <c r="F488" s="1">
        <v>2</v>
      </c>
      <c r="G488" s="3">
        <v>1</v>
      </c>
      <c r="H488" s="3">
        <v>0</v>
      </c>
      <c r="I488" s="3">
        <v>0</v>
      </c>
      <c r="J488" s="17">
        <f t="shared" si="7"/>
        <v>7.685628184751998</v>
      </c>
    </row>
    <row r="489" spans="1:10" x14ac:dyDescent="0.2">
      <c r="A489" s="2">
        <v>488</v>
      </c>
      <c r="B489" s="16">
        <v>1078.499</v>
      </c>
      <c r="C489" s="16">
        <v>88100</v>
      </c>
      <c r="D489" s="1">
        <v>24</v>
      </c>
      <c r="E489" s="3">
        <v>2</v>
      </c>
      <c r="F489" s="1">
        <v>2</v>
      </c>
      <c r="G489" s="3">
        <v>1</v>
      </c>
      <c r="H489" s="3">
        <v>2</v>
      </c>
      <c r="I489" s="3">
        <v>1</v>
      </c>
      <c r="J489" s="17">
        <f t="shared" si="7"/>
        <v>6.9833255386150581</v>
      </c>
    </row>
    <row r="490" spans="1:10" x14ac:dyDescent="0.2">
      <c r="A490" s="2">
        <v>489</v>
      </c>
      <c r="B490" s="16">
        <v>157.53100000000001</v>
      </c>
      <c r="C490" s="16">
        <v>51900</v>
      </c>
      <c r="D490" s="1">
        <v>6</v>
      </c>
      <c r="E490" s="3">
        <v>1</v>
      </c>
      <c r="F490" s="1">
        <v>2</v>
      </c>
      <c r="G490" s="3">
        <v>0</v>
      </c>
      <c r="H490" s="3">
        <v>3</v>
      </c>
      <c r="I490" s="3">
        <v>1</v>
      </c>
      <c r="J490" s="17">
        <f t="shared" si="7"/>
        <v>5.0596222642949362</v>
      </c>
    </row>
    <row r="491" spans="1:10" x14ac:dyDescent="0.2">
      <c r="A491" s="2">
        <v>490</v>
      </c>
      <c r="B491" s="16">
        <v>754.84</v>
      </c>
      <c r="C491" s="16">
        <v>47500</v>
      </c>
      <c r="D491" s="1">
        <v>6</v>
      </c>
      <c r="E491" s="3">
        <v>3</v>
      </c>
      <c r="F491" s="1">
        <v>3</v>
      </c>
      <c r="G491" s="3">
        <v>0</v>
      </c>
      <c r="H491" s="3">
        <v>0</v>
      </c>
      <c r="I491" s="3">
        <v>0</v>
      </c>
      <c r="J491" s="17">
        <f t="shared" si="7"/>
        <v>6.6265058062608952</v>
      </c>
    </row>
    <row r="492" spans="1:10" x14ac:dyDescent="0.2">
      <c r="A492" s="2">
        <v>491</v>
      </c>
      <c r="B492" s="16">
        <v>1481</v>
      </c>
      <c r="C492" s="16">
        <v>74500</v>
      </c>
      <c r="D492" s="1">
        <v>6</v>
      </c>
      <c r="E492" s="3">
        <v>3</v>
      </c>
      <c r="F492" s="1">
        <v>2</v>
      </c>
      <c r="G492" s="3">
        <v>1</v>
      </c>
      <c r="H492" s="3">
        <v>0</v>
      </c>
      <c r="I492" s="3">
        <v>1</v>
      </c>
      <c r="J492" s="17">
        <f t="shared" si="7"/>
        <v>7.300472814267799</v>
      </c>
    </row>
    <row r="493" spans="1:10" x14ac:dyDescent="0.2">
      <c r="A493" s="2">
        <v>492</v>
      </c>
      <c r="B493" s="16">
        <v>1184.0540000000001</v>
      </c>
      <c r="C493" s="16">
        <v>27900</v>
      </c>
      <c r="D493" s="1">
        <v>18</v>
      </c>
      <c r="E493" s="3">
        <v>2</v>
      </c>
      <c r="F493" s="1">
        <v>1</v>
      </c>
      <c r="G493" s="3">
        <v>0</v>
      </c>
      <c r="H493" s="3">
        <v>0</v>
      </c>
      <c r="I493" s="3">
        <v>0</v>
      </c>
      <c r="J493" s="17">
        <f t="shared" si="7"/>
        <v>7.076699422512041</v>
      </c>
    </row>
    <row r="494" spans="1:10" x14ac:dyDescent="0.2">
      <c r="A494" s="2">
        <v>493</v>
      </c>
      <c r="B494" s="16">
        <v>1472.2629999999999</v>
      </c>
      <c r="C494" s="16">
        <v>58300</v>
      </c>
      <c r="D494" s="1">
        <v>24</v>
      </c>
      <c r="E494" s="3">
        <v>2</v>
      </c>
      <c r="F494" s="1">
        <v>3</v>
      </c>
      <c r="G494" s="3">
        <v>1</v>
      </c>
      <c r="H494" s="3">
        <v>0</v>
      </c>
      <c r="I494" s="3">
        <v>1</v>
      </c>
      <c r="J494" s="17">
        <f t="shared" si="7"/>
        <v>7.2945559518077712</v>
      </c>
    </row>
    <row r="495" spans="1:10" x14ac:dyDescent="0.2">
      <c r="A495" s="2">
        <v>494</v>
      </c>
      <c r="B495" s="16">
        <v>1855.633</v>
      </c>
      <c r="C495" s="16">
        <v>81200</v>
      </c>
      <c r="D495" s="1">
        <v>24</v>
      </c>
      <c r="E495" s="3">
        <v>3</v>
      </c>
      <c r="F495" s="1">
        <v>2</v>
      </c>
      <c r="G495" s="3">
        <v>1</v>
      </c>
      <c r="H495" s="3">
        <v>0</v>
      </c>
      <c r="I495" s="3">
        <v>1</v>
      </c>
      <c r="J495" s="17">
        <f t="shared" si="7"/>
        <v>7.5259811567246286</v>
      </c>
    </row>
    <row r="496" spans="1:10" x14ac:dyDescent="0.2">
      <c r="A496" s="2">
        <v>495</v>
      </c>
      <c r="B496" s="16">
        <v>2636.239</v>
      </c>
      <c r="C496" s="16">
        <v>104100</v>
      </c>
      <c r="D496" s="1">
        <v>24</v>
      </c>
      <c r="E496" s="3">
        <v>3</v>
      </c>
      <c r="F496" s="1">
        <v>2</v>
      </c>
      <c r="G496" s="3">
        <v>1</v>
      </c>
      <c r="H496" s="3">
        <v>0</v>
      </c>
      <c r="I496" s="3">
        <v>1</v>
      </c>
      <c r="J496" s="17">
        <f t="shared" si="7"/>
        <v>7.8771085591906331</v>
      </c>
    </row>
    <row r="497" spans="1:10" x14ac:dyDescent="0.2">
      <c r="A497" s="2">
        <v>496</v>
      </c>
      <c r="B497" s="16">
        <v>3603.9189999999999</v>
      </c>
      <c r="C497" s="16">
        <v>87200</v>
      </c>
      <c r="D497" s="1">
        <v>18</v>
      </c>
      <c r="E497" s="3">
        <v>3</v>
      </c>
      <c r="F497" s="1">
        <v>2</v>
      </c>
      <c r="G497" s="3">
        <v>0</v>
      </c>
      <c r="H497" s="3">
        <v>0</v>
      </c>
      <c r="I497" s="3">
        <v>1</v>
      </c>
      <c r="J497" s="17">
        <f t="shared" si="7"/>
        <v>8.1897771434479143</v>
      </c>
    </row>
    <row r="498" spans="1:10" x14ac:dyDescent="0.2">
      <c r="A498" s="2">
        <v>497</v>
      </c>
      <c r="B498" s="16">
        <v>880.63699999999994</v>
      </c>
      <c r="C498" s="16">
        <v>76400</v>
      </c>
      <c r="D498" s="1">
        <v>18</v>
      </c>
      <c r="E498" s="3">
        <v>2</v>
      </c>
      <c r="F498" s="1">
        <v>2</v>
      </c>
      <c r="G498" s="3">
        <v>1</v>
      </c>
      <c r="H498" s="3">
        <v>2</v>
      </c>
      <c r="I498" s="3">
        <v>1</v>
      </c>
      <c r="J498" s="17">
        <f t="shared" si="7"/>
        <v>6.7806455092456952</v>
      </c>
    </row>
    <row r="499" spans="1:10" x14ac:dyDescent="0.2">
      <c r="A499" s="2">
        <v>498</v>
      </c>
      <c r="B499" s="16">
        <v>239.19399999999999</v>
      </c>
      <c r="C499" s="16">
        <v>64300</v>
      </c>
      <c r="D499" s="1">
        <v>6</v>
      </c>
      <c r="E499" s="3">
        <v>1</v>
      </c>
      <c r="F499" s="1">
        <v>1</v>
      </c>
      <c r="G499" s="3">
        <v>1</v>
      </c>
      <c r="H499" s="3">
        <v>3</v>
      </c>
      <c r="I499" s="3">
        <v>1</v>
      </c>
      <c r="J499" s="17">
        <f t="shared" si="7"/>
        <v>5.4772749381498373</v>
      </c>
    </row>
    <row r="500" spans="1:10" x14ac:dyDescent="0.2">
      <c r="A500" s="2">
        <v>499</v>
      </c>
      <c r="B500" s="16">
        <v>2089.6170000000002</v>
      </c>
      <c r="C500" s="16">
        <v>119800</v>
      </c>
      <c r="D500" s="1">
        <v>24</v>
      </c>
      <c r="E500" s="3">
        <v>2</v>
      </c>
      <c r="F500" s="1">
        <v>2</v>
      </c>
      <c r="G500" s="3">
        <v>1</v>
      </c>
      <c r="H500" s="3">
        <v>2</v>
      </c>
      <c r="I500" s="3">
        <v>1</v>
      </c>
      <c r="J500" s="17">
        <f t="shared" si="7"/>
        <v>7.6447360745773496</v>
      </c>
    </row>
    <row r="501" spans="1:10" x14ac:dyDescent="0.2">
      <c r="A501" s="2">
        <v>500</v>
      </c>
      <c r="B501" s="16">
        <v>320.75799999999998</v>
      </c>
      <c r="C501" s="16">
        <v>56300</v>
      </c>
      <c r="D501" s="1">
        <v>6</v>
      </c>
      <c r="E501" s="3">
        <v>1</v>
      </c>
      <c r="F501" s="1">
        <v>2</v>
      </c>
      <c r="G501" s="3">
        <v>1</v>
      </c>
      <c r="H501" s="3">
        <v>3</v>
      </c>
      <c r="I501" s="3">
        <v>0</v>
      </c>
      <c r="J501" s="17">
        <f t="shared" si="7"/>
        <v>5.7706869447279683</v>
      </c>
    </row>
    <row r="502" spans="1:10" x14ac:dyDescent="0.2">
      <c r="A502" s="2">
        <v>501</v>
      </c>
      <c r="B502" s="16">
        <v>1083.6769999999999</v>
      </c>
      <c r="C502" s="16">
        <v>67800</v>
      </c>
      <c r="D502" s="1">
        <v>12</v>
      </c>
      <c r="E502" s="3">
        <v>3</v>
      </c>
      <c r="F502" s="1">
        <v>1</v>
      </c>
      <c r="G502" s="3">
        <v>1</v>
      </c>
      <c r="H502" s="3">
        <v>0</v>
      </c>
      <c r="I502" s="3">
        <v>1</v>
      </c>
      <c r="J502" s="17">
        <f t="shared" si="7"/>
        <v>6.9881151671178623</v>
      </c>
    </row>
    <row r="503" spans="1:10" x14ac:dyDescent="0.2">
      <c r="A503" s="2">
        <v>502</v>
      </c>
      <c r="B503" s="16">
        <v>1310.0129999999999</v>
      </c>
      <c r="C503" s="16">
        <v>66700</v>
      </c>
      <c r="D503" s="1">
        <v>18</v>
      </c>
      <c r="E503" s="3">
        <v>0</v>
      </c>
      <c r="F503" s="1">
        <v>1</v>
      </c>
      <c r="G503" s="3">
        <v>1</v>
      </c>
      <c r="H503" s="3">
        <v>0</v>
      </c>
      <c r="I503" s="3">
        <v>1</v>
      </c>
      <c r="J503" s="17">
        <f t="shared" si="7"/>
        <v>7.1777923398100798</v>
      </c>
    </row>
    <row r="504" spans="1:10" x14ac:dyDescent="0.2">
      <c r="A504" s="2">
        <v>503</v>
      </c>
      <c r="B504" s="16">
        <v>2451.6080000000002</v>
      </c>
      <c r="C504" s="16">
        <v>91800</v>
      </c>
      <c r="D504" s="1">
        <v>24</v>
      </c>
      <c r="E504" s="3">
        <v>0</v>
      </c>
      <c r="F504" s="1">
        <v>3</v>
      </c>
      <c r="G504" s="3">
        <v>0</v>
      </c>
      <c r="H504" s="3">
        <v>0</v>
      </c>
      <c r="I504" s="3">
        <v>1</v>
      </c>
      <c r="J504" s="17">
        <f t="shared" si="7"/>
        <v>7.804499414781322</v>
      </c>
    </row>
    <row r="505" spans="1:10" x14ac:dyDescent="0.2">
      <c r="A505" s="2">
        <v>504</v>
      </c>
      <c r="B505" s="16">
        <v>268.20800000000003</v>
      </c>
      <c r="C505" s="16">
        <v>17700</v>
      </c>
      <c r="D505" s="1">
        <v>12</v>
      </c>
      <c r="E505" s="3">
        <v>1</v>
      </c>
      <c r="F505" s="1">
        <v>1</v>
      </c>
      <c r="G505" s="3">
        <v>1</v>
      </c>
      <c r="H505" s="3">
        <v>1</v>
      </c>
      <c r="I505" s="3">
        <v>0</v>
      </c>
      <c r="J505" s="17">
        <f t="shared" si="7"/>
        <v>5.5917627988889222</v>
      </c>
    </row>
    <row r="506" spans="1:10" x14ac:dyDescent="0.2">
      <c r="A506" s="2">
        <v>505</v>
      </c>
      <c r="B506" s="16">
        <v>2149.223</v>
      </c>
      <c r="C506" s="16">
        <v>97900</v>
      </c>
      <c r="D506" s="1">
        <v>24</v>
      </c>
      <c r="E506" s="3">
        <v>3</v>
      </c>
      <c r="F506" s="1">
        <v>2</v>
      </c>
      <c r="G506" s="3">
        <v>0</v>
      </c>
      <c r="H506" s="3">
        <v>0</v>
      </c>
      <c r="I506" s="3">
        <v>1</v>
      </c>
      <c r="J506" s="17">
        <f t="shared" si="7"/>
        <v>7.672861660453834</v>
      </c>
    </row>
    <row r="507" spans="1:10" x14ac:dyDescent="0.2">
      <c r="A507" s="2">
        <v>506</v>
      </c>
      <c r="B507" s="16">
        <v>979.21799999999996</v>
      </c>
      <c r="C507" s="16">
        <v>76200</v>
      </c>
      <c r="D507" s="1">
        <v>12</v>
      </c>
      <c r="E507" s="3">
        <v>3</v>
      </c>
      <c r="F507" s="1">
        <v>1</v>
      </c>
      <c r="G507" s="3">
        <v>0</v>
      </c>
      <c r="H507" s="3">
        <v>0</v>
      </c>
      <c r="I507" s="3">
        <v>1</v>
      </c>
      <c r="J507" s="17">
        <f t="shared" si="7"/>
        <v>6.8867542939420492</v>
      </c>
    </row>
    <row r="508" spans="1:10" x14ac:dyDescent="0.2">
      <c r="A508" s="2">
        <v>507</v>
      </c>
      <c r="B508" s="16">
        <v>1587.3710000000001</v>
      </c>
      <c r="C508" s="16">
        <v>47200</v>
      </c>
      <c r="D508" s="1">
        <v>18</v>
      </c>
      <c r="E508" s="3">
        <v>2</v>
      </c>
      <c r="F508" s="1">
        <v>2</v>
      </c>
      <c r="G508" s="3">
        <v>1</v>
      </c>
      <c r="H508" s="3">
        <v>0</v>
      </c>
      <c r="I508" s="3">
        <v>0</v>
      </c>
      <c r="J508" s="17">
        <f t="shared" si="7"/>
        <v>7.3698344676225673</v>
      </c>
    </row>
    <row r="509" spans="1:10" x14ac:dyDescent="0.2">
      <c r="A509" s="2">
        <v>508</v>
      </c>
      <c r="B509" s="16">
        <v>773.96900000000005</v>
      </c>
      <c r="C509" s="16">
        <v>21700</v>
      </c>
      <c r="D509" s="1">
        <v>18</v>
      </c>
      <c r="E509" s="3">
        <v>0</v>
      </c>
      <c r="F509" s="1">
        <v>1</v>
      </c>
      <c r="G509" s="3">
        <v>1</v>
      </c>
      <c r="H509" s="3">
        <v>1</v>
      </c>
      <c r="I509" s="3">
        <v>0</v>
      </c>
      <c r="J509" s="17">
        <f t="shared" si="7"/>
        <v>6.6515318211080503</v>
      </c>
    </row>
    <row r="510" spans="1:10" x14ac:dyDescent="0.2">
      <c r="A510" s="2">
        <v>509</v>
      </c>
      <c r="B510" s="16">
        <v>1779.03</v>
      </c>
      <c r="C510" s="16">
        <v>82400</v>
      </c>
      <c r="D510" s="1">
        <v>18</v>
      </c>
      <c r="E510" s="3">
        <v>3</v>
      </c>
      <c r="F510" s="1">
        <v>2</v>
      </c>
      <c r="G510" s="3">
        <v>1</v>
      </c>
      <c r="H510" s="3">
        <v>0</v>
      </c>
      <c r="I510" s="3">
        <v>1</v>
      </c>
      <c r="J510" s="17">
        <f t="shared" si="7"/>
        <v>7.4838235509300572</v>
      </c>
    </row>
    <row r="511" spans="1:10" x14ac:dyDescent="0.2">
      <c r="A511" s="2">
        <v>510</v>
      </c>
      <c r="B511" s="16">
        <v>865.08500000000004</v>
      </c>
      <c r="C511" s="16">
        <v>35600</v>
      </c>
      <c r="D511" s="1">
        <v>18</v>
      </c>
      <c r="E511" s="3">
        <v>1</v>
      </c>
      <c r="F511" s="1">
        <v>2</v>
      </c>
      <c r="G511" s="3">
        <v>0</v>
      </c>
      <c r="H511" s="3">
        <v>3</v>
      </c>
      <c r="I511" s="3">
        <v>0</v>
      </c>
      <c r="J511" s="17">
        <f t="shared" si="7"/>
        <v>6.7628277680000561</v>
      </c>
    </row>
    <row r="512" spans="1:10" x14ac:dyDescent="0.2">
      <c r="A512" s="2">
        <v>511</v>
      </c>
      <c r="B512" s="16">
        <v>922.04700000000003</v>
      </c>
      <c r="C512" s="16">
        <v>42800</v>
      </c>
      <c r="D512" s="1">
        <v>12</v>
      </c>
      <c r="E512" s="3">
        <v>2</v>
      </c>
      <c r="F512" s="1">
        <v>3</v>
      </c>
      <c r="G512" s="3">
        <v>1</v>
      </c>
      <c r="H512" s="3">
        <v>0</v>
      </c>
      <c r="I512" s="3">
        <v>0</v>
      </c>
      <c r="J512" s="17">
        <f t="shared" si="7"/>
        <v>6.8265961983961834</v>
      </c>
    </row>
    <row r="513" spans="1:10" x14ac:dyDescent="0.2">
      <c r="A513" s="2">
        <v>512</v>
      </c>
      <c r="B513" s="16">
        <v>1474.787</v>
      </c>
      <c r="C513" s="16">
        <v>72000</v>
      </c>
      <c r="D513" s="1">
        <v>12</v>
      </c>
      <c r="E513" s="3">
        <v>3</v>
      </c>
      <c r="F513" s="1">
        <v>2</v>
      </c>
      <c r="G513" s="3">
        <v>1</v>
      </c>
      <c r="H513" s="3">
        <v>0</v>
      </c>
      <c r="I513" s="3">
        <v>0</v>
      </c>
      <c r="J513" s="17">
        <f t="shared" si="7"/>
        <v>7.2962688515665963</v>
      </c>
    </row>
    <row r="514" spans="1:10" x14ac:dyDescent="0.2">
      <c r="A514" s="2">
        <v>513</v>
      </c>
      <c r="B514" s="16">
        <v>2924.424</v>
      </c>
      <c r="C514" s="16">
        <v>90400</v>
      </c>
      <c r="D514" s="1">
        <v>18</v>
      </c>
      <c r="E514" s="3">
        <v>3</v>
      </c>
      <c r="F514" s="1">
        <v>2</v>
      </c>
      <c r="G514" s="3">
        <v>0</v>
      </c>
      <c r="H514" s="3">
        <v>1</v>
      </c>
      <c r="I514" s="3">
        <v>1</v>
      </c>
      <c r="J514" s="17">
        <f t="shared" si="7"/>
        <v>7.9808528171971389</v>
      </c>
    </row>
    <row r="515" spans="1:10" x14ac:dyDescent="0.2">
      <c r="A515" s="2">
        <v>514</v>
      </c>
      <c r="B515" s="16">
        <v>247.00700000000001</v>
      </c>
      <c r="C515" s="16">
        <v>37200</v>
      </c>
      <c r="D515" s="1">
        <v>6</v>
      </c>
      <c r="E515" s="3">
        <v>1</v>
      </c>
      <c r="F515" s="1">
        <v>1</v>
      </c>
      <c r="G515" s="3">
        <v>1</v>
      </c>
      <c r="H515" s="3">
        <v>1</v>
      </c>
      <c r="I515" s="3">
        <v>1</v>
      </c>
      <c r="J515" s="17">
        <f t="shared" ref="J515:J578" si="8">LN(B515)</f>
        <v>5.5094166763073762</v>
      </c>
    </row>
    <row r="516" spans="1:10" x14ac:dyDescent="0.2">
      <c r="A516" s="2">
        <v>515</v>
      </c>
      <c r="B516" s="16">
        <v>2103.614</v>
      </c>
      <c r="C516" s="16">
        <v>77000</v>
      </c>
      <c r="D516" s="1">
        <v>12</v>
      </c>
      <c r="E516" s="3">
        <v>3</v>
      </c>
      <c r="F516" s="1">
        <v>2</v>
      </c>
      <c r="G516" s="3">
        <v>1</v>
      </c>
      <c r="H516" s="3">
        <v>0</v>
      </c>
      <c r="I516" s="3">
        <v>1</v>
      </c>
      <c r="J516" s="17">
        <f t="shared" si="8"/>
        <v>7.6514120969506969</v>
      </c>
    </row>
    <row r="517" spans="1:10" x14ac:dyDescent="0.2">
      <c r="A517" s="2">
        <v>516</v>
      </c>
      <c r="B517" s="16">
        <v>392.37900000000002</v>
      </c>
      <c r="C517" s="16">
        <v>71200</v>
      </c>
      <c r="D517" s="1">
        <v>12</v>
      </c>
      <c r="E517" s="3">
        <v>1</v>
      </c>
      <c r="F517" s="1">
        <v>1</v>
      </c>
      <c r="G517" s="3">
        <v>0</v>
      </c>
      <c r="H517" s="3">
        <v>3</v>
      </c>
      <c r="I517" s="3">
        <v>1</v>
      </c>
      <c r="J517" s="17">
        <f t="shared" si="8"/>
        <v>5.9722282094395602</v>
      </c>
    </row>
    <row r="518" spans="1:10" x14ac:dyDescent="0.2">
      <c r="A518" s="2">
        <v>517</v>
      </c>
      <c r="B518" s="16">
        <v>1849.538</v>
      </c>
      <c r="C518" s="16">
        <v>61000</v>
      </c>
      <c r="D518" s="1">
        <v>18</v>
      </c>
      <c r="E518" s="3">
        <v>0</v>
      </c>
      <c r="F518" s="1">
        <v>3</v>
      </c>
      <c r="G518" s="3">
        <v>0</v>
      </c>
      <c r="H518" s="3">
        <v>0</v>
      </c>
      <c r="I518" s="3">
        <v>1</v>
      </c>
      <c r="J518" s="17">
        <f t="shared" si="8"/>
        <v>7.5226911571549797</v>
      </c>
    </row>
    <row r="519" spans="1:10" x14ac:dyDescent="0.2">
      <c r="A519" s="2">
        <v>518</v>
      </c>
      <c r="B519" s="16">
        <v>849.67200000000003</v>
      </c>
      <c r="C519" s="16">
        <v>37000</v>
      </c>
      <c r="D519" s="1">
        <v>12</v>
      </c>
      <c r="E519" s="3">
        <v>2</v>
      </c>
      <c r="F519" s="1">
        <v>3</v>
      </c>
      <c r="G519" s="3">
        <v>1</v>
      </c>
      <c r="H519" s="3">
        <v>0</v>
      </c>
      <c r="I519" s="3">
        <v>1</v>
      </c>
      <c r="J519" s="17">
        <f t="shared" si="8"/>
        <v>6.744850392659667</v>
      </c>
    </row>
    <row r="520" spans="1:10" x14ac:dyDescent="0.2">
      <c r="A520" s="2">
        <v>519</v>
      </c>
      <c r="B520" s="16">
        <v>510.14800000000002</v>
      </c>
      <c r="C520" s="16">
        <v>25300</v>
      </c>
      <c r="D520" s="1">
        <v>6</v>
      </c>
      <c r="E520" s="3">
        <v>0</v>
      </c>
      <c r="F520" s="1">
        <v>1</v>
      </c>
      <c r="G520" s="3">
        <v>0</v>
      </c>
      <c r="H520" s="3">
        <v>3</v>
      </c>
      <c r="I520" s="3">
        <v>0</v>
      </c>
      <c r="J520" s="17">
        <f t="shared" si="8"/>
        <v>6.2347008796980656</v>
      </c>
    </row>
    <row r="521" spans="1:10" x14ac:dyDescent="0.2">
      <c r="A521" s="2">
        <v>520</v>
      </c>
      <c r="B521" s="16">
        <v>2490.9740000000002</v>
      </c>
      <c r="C521" s="16">
        <v>53700</v>
      </c>
      <c r="D521" s="1">
        <v>24</v>
      </c>
      <c r="E521" s="3">
        <v>3</v>
      </c>
      <c r="F521" s="1">
        <v>1</v>
      </c>
      <c r="G521" s="3">
        <v>0</v>
      </c>
      <c r="H521" s="3">
        <v>0</v>
      </c>
      <c r="I521" s="3">
        <v>1</v>
      </c>
      <c r="J521" s="17">
        <f t="shared" si="8"/>
        <v>7.8204290776324372</v>
      </c>
    </row>
    <row r="522" spans="1:10" x14ac:dyDescent="0.2">
      <c r="A522" s="2">
        <v>521</v>
      </c>
      <c r="B522" s="16">
        <v>781.61900000000003</v>
      </c>
      <c r="C522" s="16">
        <v>48100</v>
      </c>
      <c r="D522" s="1">
        <v>12</v>
      </c>
      <c r="E522" s="3">
        <v>2</v>
      </c>
      <c r="F522" s="1">
        <v>2</v>
      </c>
      <c r="G522" s="3">
        <v>0</v>
      </c>
      <c r="H522" s="3">
        <v>0</v>
      </c>
      <c r="I522" s="3">
        <v>0</v>
      </c>
      <c r="J522" s="17">
        <f t="shared" si="8"/>
        <v>6.6613674095426303</v>
      </c>
    </row>
    <row r="523" spans="1:10" x14ac:dyDescent="0.2">
      <c r="A523" s="2">
        <v>522</v>
      </c>
      <c r="B523" s="16">
        <v>1081.269</v>
      </c>
      <c r="C523" s="16">
        <v>96300</v>
      </c>
      <c r="D523" s="1">
        <v>12</v>
      </c>
      <c r="E523" s="3">
        <v>3</v>
      </c>
      <c r="F523" s="1">
        <v>2</v>
      </c>
      <c r="G523" s="3">
        <v>1</v>
      </c>
      <c r="H523" s="3">
        <v>1</v>
      </c>
      <c r="I523" s="3">
        <v>1</v>
      </c>
      <c r="J523" s="17">
        <f t="shared" si="8"/>
        <v>6.9858906303460344</v>
      </c>
    </row>
    <row r="524" spans="1:10" x14ac:dyDescent="0.2">
      <c r="A524" s="2">
        <v>523</v>
      </c>
      <c r="B524" s="16">
        <v>2702.4549999999999</v>
      </c>
      <c r="C524" s="16">
        <v>75200</v>
      </c>
      <c r="D524" s="1">
        <v>24</v>
      </c>
      <c r="E524" s="3">
        <v>0</v>
      </c>
      <c r="F524" s="1">
        <v>2</v>
      </c>
      <c r="G524" s="3">
        <v>0</v>
      </c>
      <c r="H524" s="3">
        <v>1</v>
      </c>
      <c r="I524" s="3">
        <v>1</v>
      </c>
      <c r="J524" s="17">
        <f t="shared" si="8"/>
        <v>7.9019158981258864</v>
      </c>
    </row>
    <row r="525" spans="1:10" x14ac:dyDescent="0.2">
      <c r="A525" s="2">
        <v>524</v>
      </c>
      <c r="B525" s="16">
        <v>3655.4</v>
      </c>
      <c r="C525" s="16">
        <v>81500</v>
      </c>
      <c r="D525" s="1">
        <v>18</v>
      </c>
      <c r="E525" s="3">
        <v>3</v>
      </c>
      <c r="F525" s="1">
        <v>3</v>
      </c>
      <c r="G525" s="3">
        <v>0</v>
      </c>
      <c r="H525" s="3">
        <v>0</v>
      </c>
      <c r="I525" s="3">
        <v>1</v>
      </c>
      <c r="J525" s="17">
        <f t="shared" si="8"/>
        <v>8.2039608053203423</v>
      </c>
    </row>
    <row r="526" spans="1:10" x14ac:dyDescent="0.2">
      <c r="A526" s="2">
        <v>525</v>
      </c>
      <c r="B526" s="16">
        <v>2098.2249999999999</v>
      </c>
      <c r="C526" s="16">
        <v>83500</v>
      </c>
      <c r="D526" s="1">
        <v>24</v>
      </c>
      <c r="E526" s="3">
        <v>3</v>
      </c>
      <c r="F526" s="1">
        <v>2</v>
      </c>
      <c r="G526" s="3">
        <v>1</v>
      </c>
      <c r="H526" s="3">
        <v>2</v>
      </c>
      <c r="I526" s="3">
        <v>1</v>
      </c>
      <c r="J526" s="17">
        <f t="shared" si="8"/>
        <v>7.6488470282011427</v>
      </c>
    </row>
    <row r="527" spans="1:10" x14ac:dyDescent="0.2">
      <c r="A527" s="2">
        <v>526</v>
      </c>
      <c r="B527" s="16">
        <v>861.91899999999998</v>
      </c>
      <c r="C527" s="16">
        <v>30900</v>
      </c>
      <c r="D527" s="1">
        <v>18</v>
      </c>
      <c r="E527" s="3">
        <v>2</v>
      </c>
      <c r="F527" s="1">
        <v>3</v>
      </c>
      <c r="G527" s="3">
        <v>0</v>
      </c>
      <c r="H527" s="3">
        <v>0</v>
      </c>
      <c r="I527" s="3">
        <v>0</v>
      </c>
      <c r="J527" s="17">
        <f t="shared" si="8"/>
        <v>6.7591612987310681</v>
      </c>
    </row>
    <row r="528" spans="1:10" x14ac:dyDescent="0.2">
      <c r="A528" s="2">
        <v>527</v>
      </c>
      <c r="B528" s="16">
        <v>1540.8920000000001</v>
      </c>
      <c r="C528" s="16">
        <v>75600</v>
      </c>
      <c r="D528" s="1">
        <v>12</v>
      </c>
      <c r="E528" s="3">
        <v>0</v>
      </c>
      <c r="F528" s="1">
        <v>2</v>
      </c>
      <c r="G528" s="3">
        <v>0</v>
      </c>
      <c r="H528" s="3">
        <v>0</v>
      </c>
      <c r="I528" s="3">
        <v>1</v>
      </c>
      <c r="J528" s="17">
        <f t="shared" si="8"/>
        <v>7.3401167485032879</v>
      </c>
    </row>
    <row r="529" spans="1:10" x14ac:dyDescent="0.2">
      <c r="A529" s="2">
        <v>528</v>
      </c>
      <c r="B529" s="16">
        <v>592.072</v>
      </c>
      <c r="C529" s="16">
        <v>25100</v>
      </c>
      <c r="D529" s="1">
        <v>12</v>
      </c>
      <c r="E529" s="3">
        <v>2</v>
      </c>
      <c r="F529" s="1">
        <v>1</v>
      </c>
      <c r="G529" s="3">
        <v>1</v>
      </c>
      <c r="H529" s="3">
        <v>0</v>
      </c>
      <c r="I529" s="3">
        <v>1</v>
      </c>
      <c r="J529" s="17">
        <f t="shared" si="8"/>
        <v>6.3836282491103171</v>
      </c>
    </row>
    <row r="530" spans="1:10" x14ac:dyDescent="0.2">
      <c r="A530" s="2">
        <v>529</v>
      </c>
      <c r="B530" s="16">
        <v>1397.7159999999999</v>
      </c>
      <c r="C530" s="16">
        <v>41700</v>
      </c>
      <c r="D530" s="1">
        <v>18</v>
      </c>
      <c r="E530" s="3">
        <v>2</v>
      </c>
      <c r="F530" s="1">
        <v>3</v>
      </c>
      <c r="G530" s="3">
        <v>0</v>
      </c>
      <c r="H530" s="3">
        <v>0</v>
      </c>
      <c r="I530" s="3">
        <v>1</v>
      </c>
      <c r="J530" s="17">
        <f t="shared" si="8"/>
        <v>7.2425947548031751</v>
      </c>
    </row>
    <row r="531" spans="1:10" x14ac:dyDescent="0.2">
      <c r="A531" s="2">
        <v>530</v>
      </c>
      <c r="B531" s="16">
        <v>1092.528</v>
      </c>
      <c r="C531" s="16">
        <v>35300</v>
      </c>
      <c r="D531" s="1">
        <v>24</v>
      </c>
      <c r="E531" s="3">
        <v>2</v>
      </c>
      <c r="F531" s="1">
        <v>2</v>
      </c>
      <c r="G531" s="3">
        <v>0</v>
      </c>
      <c r="H531" s="3">
        <v>0</v>
      </c>
      <c r="I531" s="3">
        <v>1</v>
      </c>
      <c r="J531" s="17">
        <f t="shared" si="8"/>
        <v>6.9962495559319384</v>
      </c>
    </row>
    <row r="532" spans="1:10" x14ac:dyDescent="0.2">
      <c r="A532" s="2">
        <v>531</v>
      </c>
      <c r="B532" s="16">
        <v>1368.739</v>
      </c>
      <c r="C532" s="16">
        <v>35300</v>
      </c>
      <c r="D532" s="1">
        <v>18</v>
      </c>
      <c r="E532" s="3">
        <v>0</v>
      </c>
      <c r="F532" s="1">
        <v>2</v>
      </c>
      <c r="G532" s="3">
        <v>0</v>
      </c>
      <c r="H532" s="3">
        <v>0</v>
      </c>
      <c r="I532" s="3">
        <v>0</v>
      </c>
      <c r="J532" s="17">
        <f t="shared" si="8"/>
        <v>7.2216451570028379</v>
      </c>
    </row>
    <row r="533" spans="1:10" x14ac:dyDescent="0.2">
      <c r="A533" s="2">
        <v>532</v>
      </c>
      <c r="B533" s="16">
        <v>886.31399999999996</v>
      </c>
      <c r="C533" s="16">
        <v>44400</v>
      </c>
      <c r="D533" s="1">
        <v>18</v>
      </c>
      <c r="E533" s="3">
        <v>2</v>
      </c>
      <c r="F533" s="1">
        <v>3</v>
      </c>
      <c r="G533" s="3">
        <v>1</v>
      </c>
      <c r="H533" s="3">
        <v>0</v>
      </c>
      <c r="I533" s="3">
        <v>0</v>
      </c>
      <c r="J533" s="17">
        <f t="shared" si="8"/>
        <v>6.7870712896254641</v>
      </c>
    </row>
    <row r="534" spans="1:10" x14ac:dyDescent="0.2">
      <c r="A534" s="2">
        <v>533</v>
      </c>
      <c r="B534" s="16">
        <v>2524.4879999999998</v>
      </c>
      <c r="C534" s="16">
        <v>44200</v>
      </c>
      <c r="D534" s="1">
        <v>24</v>
      </c>
      <c r="E534" s="3">
        <v>3</v>
      </c>
      <c r="F534" s="1">
        <v>2</v>
      </c>
      <c r="G534" s="3">
        <v>0</v>
      </c>
      <c r="H534" s="3">
        <v>0</v>
      </c>
      <c r="I534" s="3">
        <v>1</v>
      </c>
      <c r="J534" s="17">
        <f t="shared" si="8"/>
        <v>7.8337935488711548</v>
      </c>
    </row>
    <row r="535" spans="1:10" x14ac:dyDescent="0.2">
      <c r="A535" s="2">
        <v>534</v>
      </c>
      <c r="B535" s="16">
        <v>1692.94</v>
      </c>
      <c r="C535" s="16">
        <v>57900</v>
      </c>
      <c r="D535" s="1">
        <v>12</v>
      </c>
      <c r="E535" s="3">
        <v>3</v>
      </c>
      <c r="F535" s="1">
        <v>3</v>
      </c>
      <c r="G535" s="3">
        <v>0</v>
      </c>
      <c r="H535" s="3">
        <v>0</v>
      </c>
      <c r="I535" s="3">
        <v>1</v>
      </c>
      <c r="J535" s="17">
        <f t="shared" si="8"/>
        <v>7.434221941457869</v>
      </c>
    </row>
    <row r="536" spans="1:10" x14ac:dyDescent="0.2">
      <c r="A536" s="2">
        <v>535</v>
      </c>
      <c r="B536" s="16">
        <v>1473.127</v>
      </c>
      <c r="C536" s="16">
        <v>97100</v>
      </c>
      <c r="D536" s="1">
        <v>12</v>
      </c>
      <c r="E536" s="3">
        <v>0</v>
      </c>
      <c r="F536" s="1">
        <v>2</v>
      </c>
      <c r="G536" s="3">
        <v>1</v>
      </c>
      <c r="H536" s="3">
        <v>0</v>
      </c>
      <c r="I536" s="3">
        <v>1</v>
      </c>
      <c r="J536" s="17">
        <f t="shared" si="8"/>
        <v>7.2951426313475141</v>
      </c>
    </row>
    <row r="537" spans="1:10" x14ac:dyDescent="0.2">
      <c r="A537" s="2">
        <v>536</v>
      </c>
      <c r="B537" s="16">
        <v>1822.3309999999999</v>
      </c>
      <c r="C537" s="16">
        <v>96400</v>
      </c>
      <c r="D537" s="1">
        <v>24</v>
      </c>
      <c r="E537" s="3">
        <v>3</v>
      </c>
      <c r="F537" s="1">
        <v>2</v>
      </c>
      <c r="G537" s="3">
        <v>1</v>
      </c>
      <c r="H537" s="3">
        <v>1</v>
      </c>
      <c r="I537" s="3">
        <v>1</v>
      </c>
      <c r="J537" s="17">
        <f t="shared" si="8"/>
        <v>7.5078717298163387</v>
      </c>
    </row>
    <row r="538" spans="1:10" x14ac:dyDescent="0.2">
      <c r="A538" s="2">
        <v>537</v>
      </c>
      <c r="B538" s="16">
        <v>457.00599999999997</v>
      </c>
      <c r="C538" s="16">
        <v>23100</v>
      </c>
      <c r="D538" s="1">
        <v>12</v>
      </c>
      <c r="E538" s="3">
        <v>1</v>
      </c>
      <c r="F538" s="1">
        <v>1</v>
      </c>
      <c r="G538" s="3">
        <v>0</v>
      </c>
      <c r="H538" s="3">
        <v>2</v>
      </c>
      <c r="I538" s="3">
        <v>0</v>
      </c>
      <c r="J538" s="17">
        <f t="shared" si="8"/>
        <v>6.1246965199108629</v>
      </c>
    </row>
    <row r="539" spans="1:10" x14ac:dyDescent="0.2">
      <c r="A539" s="2">
        <v>538</v>
      </c>
      <c r="B539" s="16">
        <v>2226.3510000000001</v>
      </c>
      <c r="C539" s="16">
        <v>67700</v>
      </c>
      <c r="D539" s="1">
        <v>12</v>
      </c>
      <c r="E539" s="3">
        <v>3</v>
      </c>
      <c r="F539" s="1">
        <v>2</v>
      </c>
      <c r="G539" s="3">
        <v>1</v>
      </c>
      <c r="H539" s="3">
        <v>0</v>
      </c>
      <c r="I539" s="3">
        <v>0</v>
      </c>
      <c r="J539" s="17">
        <f t="shared" si="8"/>
        <v>7.7081192013457001</v>
      </c>
    </row>
    <row r="540" spans="1:10" x14ac:dyDescent="0.2">
      <c r="A540" s="2">
        <v>539</v>
      </c>
      <c r="B540" s="16">
        <v>2177.34</v>
      </c>
      <c r="C540" s="16">
        <v>53900</v>
      </c>
      <c r="D540" s="1">
        <v>18</v>
      </c>
      <c r="E540" s="3">
        <v>3</v>
      </c>
      <c r="F540" s="1">
        <v>2</v>
      </c>
      <c r="G540" s="3">
        <v>0</v>
      </c>
      <c r="H540" s="3">
        <v>1</v>
      </c>
      <c r="I540" s="3">
        <v>1</v>
      </c>
      <c r="J540" s="17">
        <f t="shared" si="8"/>
        <v>7.6858592272669153</v>
      </c>
    </row>
    <row r="541" spans="1:10" x14ac:dyDescent="0.2">
      <c r="A541" s="2">
        <v>540</v>
      </c>
      <c r="B541" s="16">
        <v>1165.6089999999999</v>
      </c>
      <c r="C541" s="16">
        <v>42400</v>
      </c>
      <c r="D541" s="1">
        <v>18</v>
      </c>
      <c r="E541" s="3">
        <v>0</v>
      </c>
      <c r="F541" s="1">
        <v>1</v>
      </c>
      <c r="G541" s="3">
        <v>0</v>
      </c>
      <c r="H541" s="3">
        <v>1</v>
      </c>
      <c r="I541" s="3">
        <v>1</v>
      </c>
      <c r="J541" s="17">
        <f t="shared" si="8"/>
        <v>7.0609989761964158</v>
      </c>
    </row>
    <row r="542" spans="1:10" x14ac:dyDescent="0.2">
      <c r="A542" s="2">
        <v>541</v>
      </c>
      <c r="B542" s="16">
        <v>854.90099999999995</v>
      </c>
      <c r="C542" s="16">
        <v>52700</v>
      </c>
      <c r="D542" s="1">
        <v>18</v>
      </c>
      <c r="E542" s="3">
        <v>1</v>
      </c>
      <c r="F542" s="1">
        <v>2</v>
      </c>
      <c r="G542" s="3">
        <v>0</v>
      </c>
      <c r="H542" s="3">
        <v>2</v>
      </c>
      <c r="I542" s="3">
        <v>0</v>
      </c>
      <c r="J542" s="17">
        <f t="shared" si="8"/>
        <v>6.750985672758957</v>
      </c>
    </row>
    <row r="543" spans="1:10" x14ac:dyDescent="0.2">
      <c r="A543" s="2">
        <v>542</v>
      </c>
      <c r="B543" s="16">
        <v>584.09699999999998</v>
      </c>
      <c r="C543" s="16">
        <v>47000</v>
      </c>
      <c r="D543" s="1">
        <v>12</v>
      </c>
      <c r="E543" s="3">
        <v>2</v>
      </c>
      <c r="F543" s="1">
        <v>2</v>
      </c>
      <c r="G543" s="3">
        <v>1</v>
      </c>
      <c r="H543" s="3">
        <v>1</v>
      </c>
      <c r="I543" s="3">
        <v>0</v>
      </c>
      <c r="J543" s="17">
        <f t="shared" si="8"/>
        <v>6.3700670649262428</v>
      </c>
    </row>
    <row r="544" spans="1:10" x14ac:dyDescent="0.2">
      <c r="A544" s="2">
        <v>543</v>
      </c>
      <c r="B544" s="16">
        <v>208.505</v>
      </c>
      <c r="C544" s="16">
        <v>14800</v>
      </c>
      <c r="D544" s="1">
        <v>6</v>
      </c>
      <c r="E544" s="3">
        <v>1</v>
      </c>
      <c r="F544" s="1">
        <v>1</v>
      </c>
      <c r="G544" s="3">
        <v>0</v>
      </c>
      <c r="H544" s="3">
        <v>1</v>
      </c>
      <c r="I544" s="3">
        <v>0</v>
      </c>
      <c r="J544" s="17">
        <f t="shared" si="8"/>
        <v>5.3399630217666685</v>
      </c>
    </row>
    <row r="545" spans="1:10" x14ac:dyDescent="0.2">
      <c r="A545" s="2">
        <v>544</v>
      </c>
      <c r="B545" s="16">
        <v>87.448999999999998</v>
      </c>
      <c r="C545" s="16">
        <v>12700</v>
      </c>
      <c r="D545" s="1">
        <v>12</v>
      </c>
      <c r="E545" s="3">
        <v>1</v>
      </c>
      <c r="F545" s="1">
        <v>1</v>
      </c>
      <c r="G545" s="3">
        <v>0</v>
      </c>
      <c r="H545" s="3">
        <v>3</v>
      </c>
      <c r="I545" s="3">
        <v>0</v>
      </c>
      <c r="J545" s="17">
        <f t="shared" si="8"/>
        <v>4.4710557662934551</v>
      </c>
    </row>
    <row r="546" spans="1:10" x14ac:dyDescent="0.2">
      <c r="A546" s="2">
        <v>545</v>
      </c>
      <c r="B546" s="16">
        <v>1457.0329999999999</v>
      </c>
      <c r="C546" s="16">
        <v>96200</v>
      </c>
      <c r="D546" s="1">
        <v>12</v>
      </c>
      <c r="E546" s="3">
        <v>3</v>
      </c>
      <c r="F546" s="1">
        <v>3</v>
      </c>
      <c r="G546" s="3">
        <v>0</v>
      </c>
      <c r="H546" s="3">
        <v>0</v>
      </c>
      <c r="I546" s="3">
        <v>1</v>
      </c>
      <c r="J546" s="17">
        <f t="shared" si="8"/>
        <v>7.2841574552180548</v>
      </c>
    </row>
    <row r="547" spans="1:10" x14ac:dyDescent="0.2">
      <c r="A547" s="2">
        <v>546</v>
      </c>
      <c r="B547" s="16">
        <v>273.83499999999998</v>
      </c>
      <c r="C547" s="16">
        <v>15100</v>
      </c>
      <c r="D547" s="1">
        <v>6</v>
      </c>
      <c r="E547" s="3">
        <v>1</v>
      </c>
      <c r="F547" s="1">
        <v>1</v>
      </c>
      <c r="G547" s="3">
        <v>0</v>
      </c>
      <c r="H547" s="3">
        <v>0</v>
      </c>
      <c r="I547" s="3">
        <v>0</v>
      </c>
      <c r="J547" s="17">
        <f t="shared" si="8"/>
        <v>5.6125257352179583</v>
      </c>
    </row>
    <row r="548" spans="1:10" x14ac:dyDescent="0.2">
      <c r="A548" s="2">
        <v>547</v>
      </c>
      <c r="B548" s="16">
        <v>926.71299999999997</v>
      </c>
      <c r="C548" s="16">
        <v>43700</v>
      </c>
      <c r="D548" s="1">
        <v>12</v>
      </c>
      <c r="E548" s="3">
        <v>0</v>
      </c>
      <c r="F548" s="1">
        <v>1</v>
      </c>
      <c r="G548" s="3">
        <v>1</v>
      </c>
      <c r="H548" s="3">
        <v>1</v>
      </c>
      <c r="I548" s="3">
        <v>1</v>
      </c>
      <c r="J548" s="17">
        <f t="shared" si="8"/>
        <v>6.8316439167666143</v>
      </c>
    </row>
    <row r="549" spans="1:10" x14ac:dyDescent="0.2">
      <c r="A549" s="2">
        <v>548</v>
      </c>
      <c r="B549" s="16">
        <v>1584.3019999999999</v>
      </c>
      <c r="C549" s="16">
        <v>43300</v>
      </c>
      <c r="D549" s="1">
        <v>12</v>
      </c>
      <c r="E549" s="3">
        <v>0</v>
      </c>
      <c r="F549" s="1">
        <v>3</v>
      </c>
      <c r="G549" s="3">
        <v>0</v>
      </c>
      <c r="H549" s="3">
        <v>0</v>
      </c>
      <c r="I549" s="3">
        <v>0</v>
      </c>
      <c r="J549" s="17">
        <f t="shared" si="8"/>
        <v>7.3678992107673746</v>
      </c>
    </row>
    <row r="550" spans="1:10" x14ac:dyDescent="0.2">
      <c r="A550" s="2">
        <v>549</v>
      </c>
      <c r="B550" s="16">
        <v>529.34699999999998</v>
      </c>
      <c r="C550" s="16">
        <v>36700</v>
      </c>
      <c r="D550" s="1">
        <v>6</v>
      </c>
      <c r="E550" s="3">
        <v>0</v>
      </c>
      <c r="F550" s="1">
        <v>2</v>
      </c>
      <c r="G550" s="3">
        <v>0</v>
      </c>
      <c r="H550" s="3">
        <v>1</v>
      </c>
      <c r="I550" s="3">
        <v>0</v>
      </c>
      <c r="J550" s="17">
        <f t="shared" si="8"/>
        <v>6.271644171445474</v>
      </c>
    </row>
    <row r="551" spans="1:10" x14ac:dyDescent="0.2">
      <c r="A551" s="2">
        <v>550</v>
      </c>
      <c r="B551" s="16">
        <v>621.16499999999996</v>
      </c>
      <c r="C551" s="16">
        <v>28500</v>
      </c>
      <c r="D551" s="1">
        <v>24</v>
      </c>
      <c r="E551" s="3">
        <v>1</v>
      </c>
      <c r="F551" s="1">
        <v>3</v>
      </c>
      <c r="G551" s="3">
        <v>0</v>
      </c>
      <c r="H551" s="3">
        <v>0</v>
      </c>
      <c r="I551" s="3">
        <v>0</v>
      </c>
      <c r="J551" s="17">
        <f t="shared" si="8"/>
        <v>6.4315967471244484</v>
      </c>
    </row>
    <row r="552" spans="1:10" x14ac:dyDescent="0.2">
      <c r="A552" s="2">
        <v>551</v>
      </c>
      <c r="B552" s="16">
        <v>404.82299999999998</v>
      </c>
      <c r="C552" s="16">
        <v>32100</v>
      </c>
      <c r="D552" s="1">
        <v>24</v>
      </c>
      <c r="E552" s="3">
        <v>1</v>
      </c>
      <c r="F552" s="1">
        <v>2</v>
      </c>
      <c r="G552" s="3">
        <v>0</v>
      </c>
      <c r="H552" s="3">
        <v>2</v>
      </c>
      <c r="I552" s="3">
        <v>0</v>
      </c>
      <c r="J552" s="17">
        <f t="shared" si="8"/>
        <v>6.0034499345409822</v>
      </c>
    </row>
    <row r="553" spans="1:10" x14ac:dyDescent="0.2">
      <c r="A553" s="2">
        <v>552</v>
      </c>
      <c r="B553" s="16">
        <v>1704.6679999999999</v>
      </c>
      <c r="C553" s="16">
        <v>92900</v>
      </c>
      <c r="D553" s="1">
        <v>6</v>
      </c>
      <c r="E553" s="3">
        <v>0</v>
      </c>
      <c r="F553" s="1">
        <v>2</v>
      </c>
      <c r="G553" s="3">
        <v>1</v>
      </c>
      <c r="H553" s="3">
        <v>1</v>
      </c>
      <c r="I553" s="3">
        <v>1</v>
      </c>
      <c r="J553" s="17">
        <f t="shared" si="8"/>
        <v>7.4411256493493179</v>
      </c>
    </row>
    <row r="554" spans="1:10" x14ac:dyDescent="0.2">
      <c r="A554" s="2">
        <v>553</v>
      </c>
      <c r="B554" s="16">
        <v>1383.8789999999999</v>
      </c>
      <c r="C554" s="16">
        <v>40100</v>
      </c>
      <c r="D554" s="1">
        <v>12</v>
      </c>
      <c r="E554" s="3">
        <v>2</v>
      </c>
      <c r="F554" s="1">
        <v>3</v>
      </c>
      <c r="G554" s="3">
        <v>0</v>
      </c>
      <c r="H554" s="3">
        <v>0</v>
      </c>
      <c r="I554" s="3">
        <v>1</v>
      </c>
      <c r="J554" s="17">
        <f t="shared" si="8"/>
        <v>7.2326457046099222</v>
      </c>
    </row>
    <row r="555" spans="1:10" x14ac:dyDescent="0.2">
      <c r="A555" s="2">
        <v>554</v>
      </c>
      <c r="B555" s="16">
        <v>497.73599999999999</v>
      </c>
      <c r="C555" s="16">
        <v>21400</v>
      </c>
      <c r="D555" s="1">
        <v>18</v>
      </c>
      <c r="E555" s="3">
        <v>1</v>
      </c>
      <c r="F555" s="1">
        <v>3</v>
      </c>
      <c r="G555" s="3">
        <v>0</v>
      </c>
      <c r="H555" s="3">
        <v>0</v>
      </c>
      <c r="I555" s="3">
        <v>0</v>
      </c>
      <c r="J555" s="17">
        <f t="shared" si="8"/>
        <v>6.2100698159791836</v>
      </c>
    </row>
    <row r="556" spans="1:10" x14ac:dyDescent="0.2">
      <c r="A556" s="2">
        <v>555</v>
      </c>
      <c r="B556" s="16">
        <v>2491.6799999999998</v>
      </c>
      <c r="C556" s="16">
        <v>72200</v>
      </c>
      <c r="D556" s="1">
        <v>24</v>
      </c>
      <c r="E556" s="3">
        <v>3</v>
      </c>
      <c r="F556" s="1">
        <v>2</v>
      </c>
      <c r="G556" s="3">
        <v>1</v>
      </c>
      <c r="H556" s="3">
        <v>0</v>
      </c>
      <c r="I556" s="3">
        <v>1</v>
      </c>
      <c r="J556" s="17">
        <f t="shared" si="8"/>
        <v>7.8207124607470284</v>
      </c>
    </row>
    <row r="557" spans="1:10" x14ac:dyDescent="0.2">
      <c r="A557" s="2">
        <v>556</v>
      </c>
      <c r="B557" s="16">
        <v>2924.53</v>
      </c>
      <c r="C557" s="16">
        <v>67900</v>
      </c>
      <c r="D557" s="1">
        <v>24</v>
      </c>
      <c r="E557" s="3">
        <v>3</v>
      </c>
      <c r="F557" s="1">
        <v>3</v>
      </c>
      <c r="G557" s="3">
        <v>0</v>
      </c>
      <c r="H557" s="3">
        <v>0</v>
      </c>
      <c r="I557" s="3">
        <v>1</v>
      </c>
      <c r="J557" s="17">
        <f t="shared" si="8"/>
        <v>7.9808890629942546</v>
      </c>
    </row>
    <row r="558" spans="1:10" x14ac:dyDescent="0.2">
      <c r="A558" s="2">
        <v>557</v>
      </c>
      <c r="B558" s="16">
        <v>470.03899999999999</v>
      </c>
      <c r="C558" s="16">
        <v>21100</v>
      </c>
      <c r="D558" s="1">
        <v>6</v>
      </c>
      <c r="E558" s="3">
        <v>1</v>
      </c>
      <c r="F558" s="1">
        <v>1</v>
      </c>
      <c r="G558" s="3">
        <v>0</v>
      </c>
      <c r="H558" s="3">
        <v>1</v>
      </c>
      <c r="I558" s="3">
        <v>0</v>
      </c>
      <c r="J558" s="17">
        <f t="shared" si="8"/>
        <v>6.1528156699849648</v>
      </c>
    </row>
    <row r="559" spans="1:10" x14ac:dyDescent="0.2">
      <c r="A559" s="2">
        <v>558</v>
      </c>
      <c r="B559" s="16">
        <v>1045.96</v>
      </c>
      <c r="C559" s="16">
        <v>93000</v>
      </c>
      <c r="D559" s="1">
        <v>6</v>
      </c>
      <c r="E559" s="3">
        <v>3</v>
      </c>
      <c r="F559" s="1">
        <v>2</v>
      </c>
      <c r="G559" s="3">
        <v>1</v>
      </c>
      <c r="H559" s="3">
        <v>3</v>
      </c>
      <c r="I559" s="3">
        <v>1</v>
      </c>
      <c r="J559" s="17">
        <f t="shared" si="8"/>
        <v>6.9526904029758834</v>
      </c>
    </row>
    <row r="560" spans="1:10" x14ac:dyDescent="0.2">
      <c r="A560" s="2">
        <v>559</v>
      </c>
      <c r="B560" s="16">
        <v>575.60199999999998</v>
      </c>
      <c r="C560" s="16">
        <v>40900</v>
      </c>
      <c r="D560" s="1">
        <v>18</v>
      </c>
      <c r="E560" s="3">
        <v>1</v>
      </c>
      <c r="F560" s="1">
        <v>1</v>
      </c>
      <c r="G560" s="3">
        <v>0</v>
      </c>
      <c r="H560" s="3">
        <v>2</v>
      </c>
      <c r="I560" s="3">
        <v>1</v>
      </c>
      <c r="J560" s="17">
        <f t="shared" si="8"/>
        <v>6.3554164496423393</v>
      </c>
    </row>
    <row r="561" spans="1:10" x14ac:dyDescent="0.2">
      <c r="A561" s="2">
        <v>560</v>
      </c>
      <c r="B561" s="16">
        <v>1241.394</v>
      </c>
      <c r="C561" s="16">
        <v>61300</v>
      </c>
      <c r="D561" s="1">
        <v>24</v>
      </c>
      <c r="E561" s="3">
        <v>3</v>
      </c>
      <c r="F561" s="1">
        <v>2</v>
      </c>
      <c r="G561" s="3">
        <v>1</v>
      </c>
      <c r="H561" s="3">
        <v>2</v>
      </c>
      <c r="I561" s="3">
        <v>0</v>
      </c>
      <c r="J561" s="17">
        <f t="shared" si="8"/>
        <v>7.1239902207150934</v>
      </c>
    </row>
    <row r="562" spans="1:10" x14ac:dyDescent="0.2">
      <c r="A562" s="2">
        <v>561</v>
      </c>
      <c r="B562" s="16">
        <v>2457.674</v>
      </c>
      <c r="C562" s="16">
        <v>110700</v>
      </c>
      <c r="D562" s="1">
        <v>12</v>
      </c>
      <c r="E562" s="3">
        <v>3</v>
      </c>
      <c r="F562" s="1">
        <v>3</v>
      </c>
      <c r="G562" s="3">
        <v>0</v>
      </c>
      <c r="H562" s="3">
        <v>0</v>
      </c>
      <c r="I562" s="3">
        <v>1</v>
      </c>
      <c r="J562" s="17">
        <f t="shared" si="8"/>
        <v>7.8069706531771192</v>
      </c>
    </row>
    <row r="563" spans="1:10" x14ac:dyDescent="0.2">
      <c r="A563" s="2">
        <v>562</v>
      </c>
      <c r="B563" s="16">
        <v>1837.867</v>
      </c>
      <c r="C563" s="16">
        <v>81800</v>
      </c>
      <c r="D563" s="1">
        <v>18</v>
      </c>
      <c r="E563" s="3">
        <v>3</v>
      </c>
      <c r="F563" s="1">
        <v>2</v>
      </c>
      <c r="G563" s="3">
        <v>1</v>
      </c>
      <c r="H563" s="3">
        <v>1</v>
      </c>
      <c r="I563" s="3">
        <v>1</v>
      </c>
      <c r="J563" s="17">
        <f t="shared" si="8"/>
        <v>7.516360939035188</v>
      </c>
    </row>
    <row r="564" spans="1:10" x14ac:dyDescent="0.2">
      <c r="A564" s="2">
        <v>563</v>
      </c>
      <c r="B564" s="16">
        <v>175.999</v>
      </c>
      <c r="C564" s="16">
        <v>19100</v>
      </c>
      <c r="D564" s="1">
        <v>6</v>
      </c>
      <c r="E564" s="3">
        <v>0</v>
      </c>
      <c r="F564" s="1">
        <v>1</v>
      </c>
      <c r="G564" s="3">
        <v>1</v>
      </c>
      <c r="H564" s="3">
        <v>0</v>
      </c>
      <c r="I564" s="3">
        <v>0</v>
      </c>
      <c r="J564" s="17">
        <f t="shared" si="8"/>
        <v>5.1704783132038283</v>
      </c>
    </row>
    <row r="565" spans="1:10" x14ac:dyDescent="0.2">
      <c r="A565" s="2">
        <v>564</v>
      </c>
      <c r="B565" s="16">
        <v>646.81299999999999</v>
      </c>
      <c r="C565" s="16">
        <v>73600</v>
      </c>
      <c r="D565" s="1">
        <v>6</v>
      </c>
      <c r="E565" s="3">
        <v>2</v>
      </c>
      <c r="F565" s="1">
        <v>1</v>
      </c>
      <c r="G565" s="3">
        <v>0</v>
      </c>
      <c r="H565" s="3">
        <v>1</v>
      </c>
      <c r="I565" s="3">
        <v>1</v>
      </c>
      <c r="J565" s="17">
        <f t="shared" si="8"/>
        <v>6.4720572264496408</v>
      </c>
    </row>
    <row r="566" spans="1:10" x14ac:dyDescent="0.2">
      <c r="A566" s="2">
        <v>565</v>
      </c>
      <c r="B566" s="16">
        <v>921.45799999999997</v>
      </c>
      <c r="C566" s="16">
        <v>62500</v>
      </c>
      <c r="D566" s="1">
        <v>6</v>
      </c>
      <c r="E566" s="3">
        <v>0</v>
      </c>
      <c r="F566" s="1">
        <v>2</v>
      </c>
      <c r="G566" s="3">
        <v>0</v>
      </c>
      <c r="H566" s="3">
        <v>3</v>
      </c>
      <c r="I566" s="3">
        <v>0</v>
      </c>
      <c r="J566" s="17">
        <f t="shared" si="8"/>
        <v>6.8259571982089948</v>
      </c>
    </row>
    <row r="567" spans="1:10" x14ac:dyDescent="0.2">
      <c r="A567" s="2">
        <v>566</v>
      </c>
      <c r="B567" s="16">
        <v>1583.0640000000001</v>
      </c>
      <c r="C567" s="16">
        <v>48600</v>
      </c>
      <c r="D567" s="1">
        <v>24</v>
      </c>
      <c r="E567" s="3">
        <v>2</v>
      </c>
      <c r="F567" s="1">
        <v>2</v>
      </c>
      <c r="G567" s="3">
        <v>0</v>
      </c>
      <c r="H567" s="3">
        <v>0</v>
      </c>
      <c r="I567" s="3">
        <v>1</v>
      </c>
      <c r="J567" s="17">
        <f t="shared" si="8"/>
        <v>7.3671174886278781</v>
      </c>
    </row>
    <row r="568" spans="1:10" x14ac:dyDescent="0.2">
      <c r="A568" s="2">
        <v>567</v>
      </c>
      <c r="B568" s="16">
        <v>2763.596</v>
      </c>
      <c r="C568" s="16">
        <v>69800</v>
      </c>
      <c r="D568" s="1">
        <v>24</v>
      </c>
      <c r="E568" s="3">
        <v>3</v>
      </c>
      <c r="F568" s="1">
        <v>3</v>
      </c>
      <c r="G568" s="3">
        <v>1</v>
      </c>
      <c r="H568" s="3">
        <v>0</v>
      </c>
      <c r="I568" s="3">
        <v>1</v>
      </c>
      <c r="J568" s="17">
        <f t="shared" si="8"/>
        <v>7.9242880092261263</v>
      </c>
    </row>
    <row r="569" spans="1:10" x14ac:dyDescent="0.2">
      <c r="A569" s="2">
        <v>568</v>
      </c>
      <c r="B569" s="16">
        <v>1944.145</v>
      </c>
      <c r="C569" s="16">
        <v>90300</v>
      </c>
      <c r="D569" s="1">
        <v>24</v>
      </c>
      <c r="E569" s="3">
        <v>3</v>
      </c>
      <c r="F569" s="1">
        <v>2</v>
      </c>
      <c r="G569" s="3">
        <v>1</v>
      </c>
      <c r="H569" s="3">
        <v>0</v>
      </c>
      <c r="I569" s="3">
        <v>1</v>
      </c>
      <c r="J569" s="17">
        <f t="shared" si="8"/>
        <v>7.5725775707161684</v>
      </c>
    </row>
    <row r="570" spans="1:10" x14ac:dyDescent="0.2">
      <c r="A570" s="2">
        <v>569</v>
      </c>
      <c r="B570" s="16">
        <v>823.58199999999999</v>
      </c>
      <c r="C570" s="16">
        <v>74500</v>
      </c>
      <c r="D570" s="1">
        <v>12</v>
      </c>
      <c r="E570" s="3">
        <v>2</v>
      </c>
      <c r="F570" s="1">
        <v>2</v>
      </c>
      <c r="G570" s="3">
        <v>1</v>
      </c>
      <c r="H570" s="3">
        <v>2</v>
      </c>
      <c r="I570" s="3">
        <v>1</v>
      </c>
      <c r="J570" s="17">
        <f t="shared" si="8"/>
        <v>6.7136631196452559</v>
      </c>
    </row>
    <row r="571" spans="1:10" x14ac:dyDescent="0.2">
      <c r="A571" s="2">
        <v>570</v>
      </c>
      <c r="B571" s="16">
        <v>1319.7</v>
      </c>
      <c r="C571" s="16">
        <v>32000</v>
      </c>
      <c r="D571" s="1">
        <v>24</v>
      </c>
      <c r="E571" s="3">
        <v>0</v>
      </c>
      <c r="F571" s="1">
        <v>1</v>
      </c>
      <c r="G571" s="3">
        <v>0</v>
      </c>
      <c r="H571" s="3">
        <v>1</v>
      </c>
      <c r="I571" s="3">
        <v>0</v>
      </c>
      <c r="J571" s="17">
        <f t="shared" si="8"/>
        <v>7.1851597170227839</v>
      </c>
    </row>
    <row r="572" spans="1:10" x14ac:dyDescent="0.2">
      <c r="A572" s="2">
        <v>571</v>
      </c>
      <c r="B572" s="16">
        <v>817.74800000000005</v>
      </c>
      <c r="C572" s="16">
        <v>68200</v>
      </c>
      <c r="D572" s="1">
        <v>6</v>
      </c>
      <c r="E572" s="3">
        <v>0</v>
      </c>
      <c r="F572" s="1">
        <v>2</v>
      </c>
      <c r="G572" s="3">
        <v>0</v>
      </c>
      <c r="H572" s="3">
        <v>1</v>
      </c>
      <c r="I572" s="3">
        <v>1</v>
      </c>
      <c r="J572" s="17">
        <f t="shared" si="8"/>
        <v>6.7065542206802533</v>
      </c>
    </row>
    <row r="573" spans="1:10" x14ac:dyDescent="0.2">
      <c r="A573" s="2">
        <v>572</v>
      </c>
      <c r="B573" s="16">
        <v>490.97399999999999</v>
      </c>
      <c r="C573" s="16">
        <v>21600</v>
      </c>
      <c r="D573" s="1">
        <v>12</v>
      </c>
      <c r="E573" s="3">
        <v>0</v>
      </c>
      <c r="F573" s="1">
        <v>1</v>
      </c>
      <c r="G573" s="3">
        <v>0</v>
      </c>
      <c r="H573" s="3">
        <v>2</v>
      </c>
      <c r="I573" s="3">
        <v>0</v>
      </c>
      <c r="J573" s="17">
        <f t="shared" si="8"/>
        <v>6.1963911732356296</v>
      </c>
    </row>
    <row r="574" spans="1:10" x14ac:dyDescent="0.2">
      <c r="A574" s="2">
        <v>573</v>
      </c>
      <c r="B574" s="16">
        <v>1475.806</v>
      </c>
      <c r="C574" s="16">
        <v>38200</v>
      </c>
      <c r="D574" s="1">
        <v>24</v>
      </c>
      <c r="E574" s="3">
        <v>2</v>
      </c>
      <c r="F574" s="1">
        <v>2</v>
      </c>
      <c r="G574" s="3">
        <v>0</v>
      </c>
      <c r="H574" s="3">
        <v>0</v>
      </c>
      <c r="I574" s="3">
        <v>0</v>
      </c>
      <c r="J574" s="17">
        <f t="shared" si="8"/>
        <v>7.2969595602075454</v>
      </c>
    </row>
    <row r="575" spans="1:10" x14ac:dyDescent="0.2">
      <c r="A575" s="2">
        <v>574</v>
      </c>
      <c r="B575" s="16">
        <v>708.24699999999996</v>
      </c>
      <c r="C575" s="16">
        <v>91000</v>
      </c>
      <c r="D575" s="1">
        <v>6</v>
      </c>
      <c r="E575" s="3">
        <v>2</v>
      </c>
      <c r="F575" s="1">
        <v>2</v>
      </c>
      <c r="G575" s="3">
        <v>0</v>
      </c>
      <c r="H575" s="3">
        <v>2</v>
      </c>
      <c r="I575" s="3">
        <v>1</v>
      </c>
      <c r="J575" s="17">
        <f t="shared" si="8"/>
        <v>6.5627929029092087</v>
      </c>
    </row>
    <row r="576" spans="1:10" x14ac:dyDescent="0.2">
      <c r="A576" s="2">
        <v>575</v>
      </c>
      <c r="B576" s="16">
        <v>263.66399999999999</v>
      </c>
      <c r="C576" s="16">
        <v>12000</v>
      </c>
      <c r="D576" s="1">
        <v>6</v>
      </c>
      <c r="E576" s="3">
        <v>1</v>
      </c>
      <c r="F576" s="1">
        <v>1</v>
      </c>
      <c r="G576" s="3">
        <v>0</v>
      </c>
      <c r="H576" s="3">
        <v>0</v>
      </c>
      <c r="I576" s="3">
        <v>0</v>
      </c>
      <c r="J576" s="17">
        <f t="shared" si="8"/>
        <v>5.5746755652683744</v>
      </c>
    </row>
    <row r="577" spans="1:10" x14ac:dyDescent="0.2">
      <c r="A577" s="2">
        <v>576</v>
      </c>
      <c r="B577" s="16">
        <v>322.46899999999999</v>
      </c>
      <c r="C577" s="16">
        <v>18200</v>
      </c>
      <c r="D577" s="1">
        <v>12</v>
      </c>
      <c r="E577" s="3">
        <v>1</v>
      </c>
      <c r="F577" s="1">
        <v>1</v>
      </c>
      <c r="G577" s="3">
        <v>0</v>
      </c>
      <c r="H577" s="3">
        <v>2</v>
      </c>
      <c r="I577" s="3">
        <v>0</v>
      </c>
      <c r="J577" s="17">
        <f t="shared" si="8"/>
        <v>5.7760070075846084</v>
      </c>
    </row>
    <row r="578" spans="1:10" x14ac:dyDescent="0.2">
      <c r="A578" s="2">
        <v>577</v>
      </c>
      <c r="B578" s="16">
        <v>3052.4319999999998</v>
      </c>
      <c r="C578" s="16">
        <v>72100</v>
      </c>
      <c r="D578" s="1">
        <v>24</v>
      </c>
      <c r="E578" s="3">
        <v>3</v>
      </c>
      <c r="F578" s="1">
        <v>2</v>
      </c>
      <c r="G578" s="3">
        <v>0</v>
      </c>
      <c r="H578" s="3">
        <v>0</v>
      </c>
      <c r="I578" s="3">
        <v>1</v>
      </c>
      <c r="J578" s="17">
        <f t="shared" si="8"/>
        <v>8.0236939289144509</v>
      </c>
    </row>
    <row r="579" spans="1:10" x14ac:dyDescent="0.2">
      <c r="A579" s="2">
        <v>578</v>
      </c>
      <c r="B579" s="16">
        <v>188.13200000000001</v>
      </c>
      <c r="C579" s="16">
        <v>38400</v>
      </c>
      <c r="D579" s="1">
        <v>6</v>
      </c>
      <c r="E579" s="3">
        <v>1</v>
      </c>
      <c r="F579" s="1">
        <v>2</v>
      </c>
      <c r="G579" s="3">
        <v>1</v>
      </c>
      <c r="H579" s="3">
        <v>2</v>
      </c>
      <c r="I579" s="3">
        <v>1</v>
      </c>
      <c r="J579" s="17">
        <f t="shared" ref="J579:J642" si="9">LN(B579)</f>
        <v>5.2371438441132172</v>
      </c>
    </row>
    <row r="580" spans="1:10" x14ac:dyDescent="0.2">
      <c r="A580" s="2">
        <v>579</v>
      </c>
      <c r="B580" s="16">
        <v>3383.6460000000002</v>
      </c>
      <c r="C580" s="16">
        <v>79700</v>
      </c>
      <c r="D580" s="1">
        <v>24</v>
      </c>
      <c r="E580" s="3">
        <v>3</v>
      </c>
      <c r="F580" s="1">
        <v>2</v>
      </c>
      <c r="G580" s="3">
        <v>1</v>
      </c>
      <c r="H580" s="3">
        <v>1</v>
      </c>
      <c r="I580" s="3">
        <v>1</v>
      </c>
      <c r="J580" s="17">
        <f t="shared" si="9"/>
        <v>8.1267091053250358</v>
      </c>
    </row>
    <row r="581" spans="1:10" x14ac:dyDescent="0.2">
      <c r="A581" s="2">
        <v>580</v>
      </c>
      <c r="B581" s="16">
        <v>741.59799999999996</v>
      </c>
      <c r="C581" s="16">
        <v>17700</v>
      </c>
      <c r="D581" s="1">
        <v>18</v>
      </c>
      <c r="E581" s="3">
        <v>1</v>
      </c>
      <c r="F581" s="1">
        <v>1</v>
      </c>
      <c r="G581" s="3">
        <v>1</v>
      </c>
      <c r="H581" s="3">
        <v>0</v>
      </c>
      <c r="I581" s="3">
        <v>0</v>
      </c>
      <c r="J581" s="17">
        <f t="shared" si="9"/>
        <v>6.6088073173763799</v>
      </c>
    </row>
    <row r="582" spans="1:10" x14ac:dyDescent="0.2">
      <c r="A582" s="2">
        <v>581</v>
      </c>
      <c r="B582" s="16">
        <v>6217.3429999999998</v>
      </c>
      <c r="C582" s="16">
        <v>112900</v>
      </c>
      <c r="D582" s="1">
        <v>24</v>
      </c>
      <c r="E582" s="3">
        <v>3</v>
      </c>
      <c r="F582" s="1">
        <v>3</v>
      </c>
      <c r="G582" s="3">
        <v>1</v>
      </c>
      <c r="H582" s="3">
        <v>0</v>
      </c>
      <c r="I582" s="3">
        <v>1</v>
      </c>
      <c r="J582" s="17">
        <f t="shared" si="9"/>
        <v>8.735097924051944</v>
      </c>
    </row>
    <row r="583" spans="1:10" x14ac:dyDescent="0.2">
      <c r="A583" s="2">
        <v>582</v>
      </c>
      <c r="B583" s="16">
        <v>216.06899999999999</v>
      </c>
      <c r="C583" s="16">
        <v>17800</v>
      </c>
      <c r="D583" s="1">
        <v>6</v>
      </c>
      <c r="E583" s="3">
        <v>1</v>
      </c>
      <c r="F583" s="1">
        <v>1</v>
      </c>
      <c r="G583" s="3">
        <v>0</v>
      </c>
      <c r="H583" s="3">
        <v>1</v>
      </c>
      <c r="I583" s="3">
        <v>0</v>
      </c>
      <c r="J583" s="17">
        <f t="shared" si="9"/>
        <v>5.3755978011170962</v>
      </c>
    </row>
    <row r="584" spans="1:10" x14ac:dyDescent="0.2">
      <c r="A584" s="2">
        <v>583</v>
      </c>
      <c r="B584" s="16">
        <v>2034.4639999999999</v>
      </c>
      <c r="C584" s="16">
        <v>52300</v>
      </c>
      <c r="D584" s="1">
        <v>18</v>
      </c>
      <c r="E584" s="3">
        <v>3</v>
      </c>
      <c r="F584" s="1">
        <v>2</v>
      </c>
      <c r="G584" s="3">
        <v>0</v>
      </c>
      <c r="H584" s="3">
        <v>1</v>
      </c>
      <c r="I584" s="3">
        <v>1</v>
      </c>
      <c r="J584" s="17">
        <f t="shared" si="9"/>
        <v>7.6179876725198916</v>
      </c>
    </row>
    <row r="585" spans="1:10" x14ac:dyDescent="0.2">
      <c r="A585" s="2">
        <v>584</v>
      </c>
      <c r="B585" s="16">
        <v>1955.135</v>
      </c>
      <c r="C585" s="16">
        <v>60200</v>
      </c>
      <c r="D585" s="1">
        <v>12</v>
      </c>
      <c r="E585" s="3">
        <v>3</v>
      </c>
      <c r="F585" s="1">
        <v>2</v>
      </c>
      <c r="G585" s="3">
        <v>1</v>
      </c>
      <c r="H585" s="3">
        <v>0</v>
      </c>
      <c r="I585" s="3">
        <v>0</v>
      </c>
      <c r="J585" s="17">
        <f t="shared" si="9"/>
        <v>7.5782145237438083</v>
      </c>
    </row>
    <row r="586" spans="1:10" x14ac:dyDescent="0.2">
      <c r="A586" s="2">
        <v>585</v>
      </c>
      <c r="B586" s="16">
        <v>1598.2719999999999</v>
      </c>
      <c r="C586" s="16">
        <v>80800</v>
      </c>
      <c r="D586" s="1">
        <v>18</v>
      </c>
      <c r="E586" s="3">
        <v>0</v>
      </c>
      <c r="F586" s="1">
        <v>2</v>
      </c>
      <c r="G586" s="3">
        <v>0</v>
      </c>
      <c r="H586" s="3">
        <v>1</v>
      </c>
      <c r="I586" s="3">
        <v>1</v>
      </c>
      <c r="J586" s="17">
        <f t="shared" si="9"/>
        <v>7.376678324607628</v>
      </c>
    </row>
    <row r="587" spans="1:10" x14ac:dyDescent="0.2">
      <c r="A587" s="2">
        <v>586</v>
      </c>
      <c r="B587" s="16">
        <v>576.06600000000003</v>
      </c>
      <c r="C587" s="16">
        <v>21900</v>
      </c>
      <c r="D587" s="1">
        <v>12</v>
      </c>
      <c r="E587" s="3">
        <v>0</v>
      </c>
      <c r="F587" s="1">
        <v>1</v>
      </c>
      <c r="G587" s="3">
        <v>0</v>
      </c>
      <c r="H587" s="3">
        <v>1</v>
      </c>
      <c r="I587" s="3">
        <v>0</v>
      </c>
      <c r="J587" s="17">
        <f t="shared" si="9"/>
        <v>6.3562222374650563</v>
      </c>
    </row>
    <row r="588" spans="1:10" x14ac:dyDescent="0.2">
      <c r="A588" s="2">
        <v>587</v>
      </c>
      <c r="B588" s="16">
        <v>3785.4250000000002</v>
      </c>
      <c r="C588" s="16">
        <v>102700</v>
      </c>
      <c r="D588" s="1">
        <v>18</v>
      </c>
      <c r="E588" s="3">
        <v>3</v>
      </c>
      <c r="F588" s="1">
        <v>2</v>
      </c>
      <c r="G588" s="3">
        <v>1</v>
      </c>
      <c r="H588" s="3">
        <v>1</v>
      </c>
      <c r="I588" s="3">
        <v>1</v>
      </c>
      <c r="J588" s="17">
        <f t="shared" si="9"/>
        <v>8.2389134449048793</v>
      </c>
    </row>
    <row r="589" spans="1:10" x14ac:dyDescent="0.2">
      <c r="A589" s="2">
        <v>588</v>
      </c>
      <c r="B589" s="16">
        <v>1116.002</v>
      </c>
      <c r="C589" s="16">
        <v>90500</v>
      </c>
      <c r="D589" s="1">
        <v>6</v>
      </c>
      <c r="E589" s="3">
        <v>3</v>
      </c>
      <c r="F589" s="1">
        <v>2</v>
      </c>
      <c r="G589" s="3">
        <v>0</v>
      </c>
      <c r="H589" s="3">
        <v>1</v>
      </c>
      <c r="I589" s="3">
        <v>1</v>
      </c>
      <c r="J589" s="17">
        <f t="shared" si="9"/>
        <v>7.0175079350543461</v>
      </c>
    </row>
    <row r="590" spans="1:10" x14ac:dyDescent="0.2">
      <c r="A590" s="2">
        <v>589</v>
      </c>
      <c r="B590" s="16">
        <v>236.309</v>
      </c>
      <c r="C590" s="16">
        <v>44600</v>
      </c>
      <c r="D590" s="1">
        <v>6</v>
      </c>
      <c r="E590" s="3">
        <v>1</v>
      </c>
      <c r="F590" s="1">
        <v>2</v>
      </c>
      <c r="G590" s="3">
        <v>1</v>
      </c>
      <c r="H590" s="3">
        <v>2</v>
      </c>
      <c r="I590" s="3">
        <v>0</v>
      </c>
      <c r="J590" s="17">
        <f t="shared" si="9"/>
        <v>5.4651402706448806</v>
      </c>
    </row>
    <row r="591" spans="1:10" x14ac:dyDescent="0.2">
      <c r="A591" s="2">
        <v>590</v>
      </c>
      <c r="B591" s="16">
        <v>2522.953</v>
      </c>
      <c r="C591" s="16">
        <v>85300</v>
      </c>
      <c r="D591" s="1">
        <v>12</v>
      </c>
      <c r="E591" s="3">
        <v>0</v>
      </c>
      <c r="F591" s="1">
        <v>3</v>
      </c>
      <c r="G591" s="3">
        <v>1</v>
      </c>
      <c r="H591" s="3">
        <v>0</v>
      </c>
      <c r="I591" s="3">
        <v>1</v>
      </c>
      <c r="J591" s="17">
        <f t="shared" si="9"/>
        <v>7.8331853198508163</v>
      </c>
    </row>
    <row r="592" spans="1:10" x14ac:dyDescent="0.2">
      <c r="A592" s="2">
        <v>591</v>
      </c>
      <c r="B592" s="16">
        <v>43.185000000000002</v>
      </c>
      <c r="C592" s="16">
        <v>13000</v>
      </c>
      <c r="D592" s="1">
        <v>6</v>
      </c>
      <c r="E592" s="3">
        <v>1</v>
      </c>
      <c r="F592" s="1">
        <v>1</v>
      </c>
      <c r="G592" s="3">
        <v>1</v>
      </c>
      <c r="H592" s="3">
        <v>3</v>
      </c>
      <c r="I592" s="3">
        <v>0</v>
      </c>
      <c r="J592" s="17">
        <f t="shared" si="9"/>
        <v>3.7654932127322489</v>
      </c>
    </row>
    <row r="593" spans="1:10" x14ac:dyDescent="0.2">
      <c r="A593" s="2">
        <v>592</v>
      </c>
      <c r="B593" s="16">
        <v>919.96500000000003</v>
      </c>
      <c r="C593" s="16">
        <v>32400</v>
      </c>
      <c r="D593" s="1">
        <v>24</v>
      </c>
      <c r="E593" s="3">
        <v>2</v>
      </c>
      <c r="F593" s="1">
        <v>1</v>
      </c>
      <c r="G593" s="3">
        <v>0</v>
      </c>
      <c r="H593" s="3">
        <v>1</v>
      </c>
      <c r="I593" s="3">
        <v>0</v>
      </c>
      <c r="J593" s="17">
        <f t="shared" si="9"/>
        <v>6.8243356258411536</v>
      </c>
    </row>
    <row r="594" spans="1:10" x14ac:dyDescent="0.2">
      <c r="A594" s="2">
        <v>593</v>
      </c>
      <c r="B594" s="16">
        <v>1357.421</v>
      </c>
      <c r="C594" s="16">
        <v>46300</v>
      </c>
      <c r="D594" s="1">
        <v>18</v>
      </c>
      <c r="E594" s="3">
        <v>2</v>
      </c>
      <c r="F594" s="1">
        <v>1</v>
      </c>
      <c r="G594" s="3">
        <v>1</v>
      </c>
      <c r="H594" s="3">
        <v>1</v>
      </c>
      <c r="I594" s="3">
        <v>1</v>
      </c>
      <c r="J594" s="17">
        <f t="shared" si="9"/>
        <v>7.2133418549028967</v>
      </c>
    </row>
    <row r="595" spans="1:10" x14ac:dyDescent="0.2">
      <c r="A595" s="2">
        <v>594</v>
      </c>
      <c r="B595" s="16">
        <v>5829.6549999999997</v>
      </c>
      <c r="C595" s="16">
        <v>120800</v>
      </c>
      <c r="D595" s="1">
        <v>24</v>
      </c>
      <c r="E595" s="3">
        <v>3</v>
      </c>
      <c r="F595" s="1">
        <v>2</v>
      </c>
      <c r="G595" s="3">
        <v>0</v>
      </c>
      <c r="H595" s="3">
        <v>1</v>
      </c>
      <c r="I595" s="3">
        <v>1</v>
      </c>
      <c r="J595" s="17">
        <f t="shared" si="9"/>
        <v>8.6707131009211462</v>
      </c>
    </row>
    <row r="596" spans="1:10" x14ac:dyDescent="0.2">
      <c r="A596" s="2">
        <v>595</v>
      </c>
      <c r="B596" s="16">
        <v>654.57600000000002</v>
      </c>
      <c r="C596" s="16">
        <v>92300</v>
      </c>
      <c r="D596" s="1">
        <v>18</v>
      </c>
      <c r="E596" s="3">
        <v>1</v>
      </c>
      <c r="F596" s="1">
        <v>2</v>
      </c>
      <c r="G596" s="3">
        <v>0</v>
      </c>
      <c r="H596" s="3">
        <v>3</v>
      </c>
      <c r="I596" s="3">
        <v>1</v>
      </c>
      <c r="J596" s="17">
        <f t="shared" si="9"/>
        <v>6.4839876977835882</v>
      </c>
    </row>
    <row r="597" spans="1:10" x14ac:dyDescent="0.2">
      <c r="A597" s="2">
        <v>596</v>
      </c>
      <c r="B597" s="16">
        <v>2437.808</v>
      </c>
      <c r="C597" s="16">
        <v>102300</v>
      </c>
      <c r="D597" s="1">
        <v>24</v>
      </c>
      <c r="E597" s="3">
        <v>3</v>
      </c>
      <c r="F597" s="1">
        <v>2</v>
      </c>
      <c r="G597" s="3">
        <v>1</v>
      </c>
      <c r="H597" s="3">
        <v>0</v>
      </c>
      <c r="I597" s="3">
        <v>1</v>
      </c>
      <c r="J597" s="17">
        <f t="shared" si="9"/>
        <v>7.7988545538637384</v>
      </c>
    </row>
    <row r="598" spans="1:10" x14ac:dyDescent="0.2">
      <c r="A598" s="2">
        <v>597</v>
      </c>
      <c r="B598" s="16">
        <v>222.83500000000001</v>
      </c>
      <c r="C598" s="16">
        <v>41400</v>
      </c>
      <c r="D598" s="1">
        <v>6</v>
      </c>
      <c r="E598" s="3">
        <v>1</v>
      </c>
      <c r="F598" s="1">
        <v>2</v>
      </c>
      <c r="G598" s="3">
        <v>0</v>
      </c>
      <c r="H598" s="3">
        <v>3</v>
      </c>
      <c r="I598" s="3">
        <v>0</v>
      </c>
      <c r="J598" s="17">
        <f t="shared" si="9"/>
        <v>5.4064315872774804</v>
      </c>
    </row>
    <row r="599" spans="1:10" x14ac:dyDescent="0.2">
      <c r="A599" s="2">
        <v>598</v>
      </c>
      <c r="B599" s="16">
        <v>947.303</v>
      </c>
      <c r="C599" s="16">
        <v>22400</v>
      </c>
      <c r="D599" s="1">
        <v>24</v>
      </c>
      <c r="E599" s="3">
        <v>0</v>
      </c>
      <c r="F599" s="1">
        <v>3</v>
      </c>
      <c r="G599" s="3">
        <v>0</v>
      </c>
      <c r="H599" s="3">
        <v>0</v>
      </c>
      <c r="I599" s="3">
        <v>1</v>
      </c>
      <c r="J599" s="17">
        <f t="shared" si="9"/>
        <v>6.8536189997718608</v>
      </c>
    </row>
    <row r="600" spans="1:10" x14ac:dyDescent="0.2">
      <c r="A600" s="2">
        <v>599</v>
      </c>
      <c r="B600" s="16">
        <v>1472.7819999999999</v>
      </c>
      <c r="C600" s="16">
        <v>102700</v>
      </c>
      <c r="D600" s="1">
        <v>12</v>
      </c>
      <c r="E600" s="3">
        <v>0</v>
      </c>
      <c r="F600" s="1">
        <v>2</v>
      </c>
      <c r="G600" s="3">
        <v>1</v>
      </c>
      <c r="H600" s="3">
        <v>3</v>
      </c>
      <c r="I600" s="3">
        <v>1</v>
      </c>
      <c r="J600" s="17">
        <f t="shared" si="9"/>
        <v>7.2949084082254982</v>
      </c>
    </row>
    <row r="601" spans="1:10" x14ac:dyDescent="0.2">
      <c r="A601" s="2">
        <v>600</v>
      </c>
      <c r="B601" s="16">
        <v>1659.402</v>
      </c>
      <c r="C601" s="16">
        <v>44100</v>
      </c>
      <c r="D601" s="1">
        <v>18</v>
      </c>
      <c r="E601" s="3">
        <v>2</v>
      </c>
      <c r="F601" s="1">
        <v>2</v>
      </c>
      <c r="G601" s="3">
        <v>0</v>
      </c>
      <c r="H601" s="3">
        <v>1</v>
      </c>
      <c r="I601" s="3">
        <v>0</v>
      </c>
      <c r="J601" s="17">
        <f t="shared" si="9"/>
        <v>7.4142125754843704</v>
      </c>
    </row>
    <row r="602" spans="1:10" x14ac:dyDescent="0.2">
      <c r="A602" s="2">
        <v>601</v>
      </c>
      <c r="B602" s="16">
        <v>613.99199999999996</v>
      </c>
      <c r="C602" s="16">
        <v>33700</v>
      </c>
      <c r="D602" s="1">
        <v>6</v>
      </c>
      <c r="E602" s="3">
        <v>0</v>
      </c>
      <c r="F602" s="1">
        <v>1</v>
      </c>
      <c r="G602" s="3">
        <v>0</v>
      </c>
      <c r="H602" s="3">
        <v>0</v>
      </c>
      <c r="I602" s="3">
        <v>1</v>
      </c>
      <c r="J602" s="17">
        <f t="shared" si="9"/>
        <v>6.4199818987462995</v>
      </c>
    </row>
    <row r="603" spans="1:10" x14ac:dyDescent="0.2">
      <c r="A603" s="2">
        <v>602</v>
      </c>
      <c r="B603" s="16">
        <v>1001.371</v>
      </c>
      <c r="C603" s="16">
        <v>39100</v>
      </c>
      <c r="D603" s="1">
        <v>12</v>
      </c>
      <c r="E603" s="3">
        <v>2</v>
      </c>
      <c r="F603" s="1">
        <v>2</v>
      </c>
      <c r="G603" s="3">
        <v>1</v>
      </c>
      <c r="H603" s="3">
        <v>1</v>
      </c>
      <c r="I603" s="3">
        <v>0</v>
      </c>
      <c r="J603" s="17">
        <f t="shared" si="9"/>
        <v>6.9091253400197505</v>
      </c>
    </row>
    <row r="604" spans="1:10" x14ac:dyDescent="0.2">
      <c r="A604" s="2">
        <v>603</v>
      </c>
      <c r="B604" s="16">
        <v>1314.4559999999999</v>
      </c>
      <c r="C604" s="16">
        <v>41500</v>
      </c>
      <c r="D604" s="1">
        <v>24</v>
      </c>
      <c r="E604" s="3">
        <v>0</v>
      </c>
      <c r="F604" s="1">
        <v>1</v>
      </c>
      <c r="G604" s="3">
        <v>1</v>
      </c>
      <c r="H604" s="3">
        <v>3</v>
      </c>
      <c r="I604" s="3">
        <v>1</v>
      </c>
      <c r="J604" s="17">
        <f t="shared" si="9"/>
        <v>7.181178170806362</v>
      </c>
    </row>
    <row r="605" spans="1:10" x14ac:dyDescent="0.2">
      <c r="A605" s="2">
        <v>604</v>
      </c>
      <c r="B605" s="16">
        <v>445.98899999999998</v>
      </c>
      <c r="C605" s="16">
        <v>17900</v>
      </c>
      <c r="D605" s="1">
        <v>6</v>
      </c>
      <c r="E605" s="3">
        <v>1</v>
      </c>
      <c r="F605" s="1">
        <v>3</v>
      </c>
      <c r="G605" s="3">
        <v>0</v>
      </c>
      <c r="H605" s="3">
        <v>0</v>
      </c>
      <c r="I605" s="3">
        <v>0</v>
      </c>
      <c r="J605" s="17">
        <f t="shared" si="9"/>
        <v>6.1002942880387803</v>
      </c>
    </row>
    <row r="606" spans="1:10" x14ac:dyDescent="0.2">
      <c r="A606" s="2">
        <v>605</v>
      </c>
      <c r="B606" s="16">
        <v>307.28500000000003</v>
      </c>
      <c r="C606" s="16">
        <v>14600</v>
      </c>
      <c r="D606" s="1">
        <v>6</v>
      </c>
      <c r="E606" s="3">
        <v>0</v>
      </c>
      <c r="F606" s="1">
        <v>1</v>
      </c>
      <c r="G606" s="3">
        <v>1</v>
      </c>
      <c r="H606" s="3">
        <v>3</v>
      </c>
      <c r="I606" s="3">
        <v>0</v>
      </c>
      <c r="J606" s="17">
        <f t="shared" si="9"/>
        <v>5.7277756557094825</v>
      </c>
    </row>
    <row r="607" spans="1:10" x14ac:dyDescent="0.2">
      <c r="A607" s="2">
        <v>606</v>
      </c>
      <c r="B607" s="16">
        <v>1138.4849999999999</v>
      </c>
      <c r="C607" s="16">
        <v>46300</v>
      </c>
      <c r="D607" s="1">
        <v>6</v>
      </c>
      <c r="E607" s="3">
        <v>0</v>
      </c>
      <c r="F607" s="1">
        <v>2</v>
      </c>
      <c r="G607" s="3">
        <v>0</v>
      </c>
      <c r="H607" s="3">
        <v>3</v>
      </c>
      <c r="I607" s="3">
        <v>0</v>
      </c>
      <c r="J607" s="17">
        <f t="shared" si="9"/>
        <v>7.0374537101864334</v>
      </c>
    </row>
    <row r="608" spans="1:10" x14ac:dyDescent="0.2">
      <c r="A608" s="2">
        <v>607</v>
      </c>
      <c r="B608" s="16">
        <v>639.46100000000001</v>
      </c>
      <c r="C608" s="16">
        <v>34500</v>
      </c>
      <c r="D608" s="1">
        <v>24</v>
      </c>
      <c r="E608" s="3">
        <v>2</v>
      </c>
      <c r="F608" s="1">
        <v>3</v>
      </c>
      <c r="G608" s="3">
        <v>1</v>
      </c>
      <c r="H608" s="3">
        <v>0</v>
      </c>
      <c r="I608" s="3">
        <v>0</v>
      </c>
      <c r="J608" s="17">
        <f t="shared" si="9"/>
        <v>6.4606256340145833</v>
      </c>
    </row>
    <row r="609" spans="1:10" x14ac:dyDescent="0.2">
      <c r="A609" s="2">
        <v>608</v>
      </c>
      <c r="B609" s="16">
        <v>2903.7660000000001</v>
      </c>
      <c r="C609" s="16">
        <v>76600</v>
      </c>
      <c r="D609" s="1">
        <v>24</v>
      </c>
      <c r="E609" s="3">
        <v>0</v>
      </c>
      <c r="F609" s="1">
        <v>2</v>
      </c>
      <c r="G609" s="3">
        <v>0</v>
      </c>
      <c r="H609" s="3">
        <v>3</v>
      </c>
      <c r="I609" s="3">
        <v>1</v>
      </c>
      <c r="J609" s="17">
        <f t="shared" si="9"/>
        <v>7.9737637941856674</v>
      </c>
    </row>
    <row r="610" spans="1:10" x14ac:dyDescent="0.2">
      <c r="A610" s="2">
        <v>609</v>
      </c>
      <c r="B610" s="16">
        <v>3490.9940000000001</v>
      </c>
      <c r="C610" s="16">
        <v>100100</v>
      </c>
      <c r="D610" s="1">
        <v>24</v>
      </c>
      <c r="E610" s="3">
        <v>3</v>
      </c>
      <c r="F610" s="1">
        <v>2</v>
      </c>
      <c r="G610" s="3">
        <v>1</v>
      </c>
      <c r="H610" s="3">
        <v>1</v>
      </c>
      <c r="I610" s="3">
        <v>1</v>
      </c>
      <c r="J610" s="17">
        <f t="shared" si="9"/>
        <v>8.1579417883983165</v>
      </c>
    </row>
    <row r="611" spans="1:10" x14ac:dyDescent="0.2">
      <c r="A611" s="2">
        <v>610</v>
      </c>
      <c r="B611" s="16">
        <v>1692.3789999999999</v>
      </c>
      <c r="C611" s="16">
        <v>49300</v>
      </c>
      <c r="D611" s="1">
        <v>24</v>
      </c>
      <c r="E611" s="3">
        <v>0</v>
      </c>
      <c r="F611" s="1">
        <v>1</v>
      </c>
      <c r="G611" s="3">
        <v>1</v>
      </c>
      <c r="H611" s="3">
        <v>0</v>
      </c>
      <c r="I611" s="3">
        <v>1</v>
      </c>
      <c r="J611" s="17">
        <f t="shared" si="9"/>
        <v>7.4338905103548409</v>
      </c>
    </row>
    <row r="612" spans="1:10" x14ac:dyDescent="0.2">
      <c r="A612" s="2">
        <v>611</v>
      </c>
      <c r="B612" s="16">
        <v>1506.5709999999999</v>
      </c>
      <c r="C612" s="16">
        <v>63200</v>
      </c>
      <c r="D612" s="1">
        <v>24</v>
      </c>
      <c r="E612" s="3">
        <v>3</v>
      </c>
      <c r="F612" s="1">
        <v>3</v>
      </c>
      <c r="G612" s="3">
        <v>1</v>
      </c>
      <c r="H612" s="3">
        <v>0</v>
      </c>
      <c r="I612" s="3">
        <v>0</v>
      </c>
      <c r="J612" s="17">
        <f t="shared" si="9"/>
        <v>7.3175914865670162</v>
      </c>
    </row>
    <row r="613" spans="1:10" x14ac:dyDescent="0.2">
      <c r="A613" s="2">
        <v>612</v>
      </c>
      <c r="B613" s="16">
        <v>685.04200000000003</v>
      </c>
      <c r="C613" s="16">
        <v>42800</v>
      </c>
      <c r="D613" s="1">
        <v>6</v>
      </c>
      <c r="E613" s="3">
        <v>2</v>
      </c>
      <c r="F613" s="1">
        <v>3</v>
      </c>
      <c r="G613" s="3">
        <v>0</v>
      </c>
      <c r="H613" s="3">
        <v>0</v>
      </c>
      <c r="I613" s="3">
        <v>1</v>
      </c>
      <c r="J613" s="17">
        <f t="shared" si="9"/>
        <v>6.5294801502512199</v>
      </c>
    </row>
    <row r="614" spans="1:10" x14ac:dyDescent="0.2">
      <c r="A614" s="2">
        <v>613</v>
      </c>
      <c r="B614" s="16">
        <v>1876.7570000000001</v>
      </c>
      <c r="C614" s="16">
        <v>106600</v>
      </c>
      <c r="D614" s="1">
        <v>12</v>
      </c>
      <c r="E614" s="3">
        <v>3</v>
      </c>
      <c r="F614" s="1">
        <v>3</v>
      </c>
      <c r="G614" s="3">
        <v>1</v>
      </c>
      <c r="H614" s="3">
        <v>0</v>
      </c>
      <c r="I614" s="3">
        <v>1</v>
      </c>
      <c r="J614" s="17">
        <f t="shared" si="9"/>
        <v>7.5373005662982937</v>
      </c>
    </row>
    <row r="615" spans="1:10" x14ac:dyDescent="0.2">
      <c r="A615" s="2">
        <v>614</v>
      </c>
      <c r="B615" s="16">
        <v>1804.404</v>
      </c>
      <c r="C615" s="16">
        <v>74900</v>
      </c>
      <c r="D615" s="1">
        <v>12</v>
      </c>
      <c r="E615" s="3">
        <v>0</v>
      </c>
      <c r="F615" s="1">
        <v>3</v>
      </c>
      <c r="G615" s="3">
        <v>0</v>
      </c>
      <c r="H615" s="3">
        <v>0</v>
      </c>
      <c r="I615" s="3">
        <v>1</v>
      </c>
      <c r="J615" s="17">
        <f t="shared" si="9"/>
        <v>7.4979856223351531</v>
      </c>
    </row>
    <row r="616" spans="1:10" x14ac:dyDescent="0.2">
      <c r="A616" s="2">
        <v>615</v>
      </c>
      <c r="B616" s="16">
        <v>403.47399999999999</v>
      </c>
      <c r="C616" s="16">
        <v>19100</v>
      </c>
      <c r="D616" s="1">
        <v>18</v>
      </c>
      <c r="E616" s="3">
        <v>1</v>
      </c>
      <c r="F616" s="1">
        <v>1</v>
      </c>
      <c r="G616" s="3">
        <v>0</v>
      </c>
      <c r="H616" s="3">
        <v>1</v>
      </c>
      <c r="I616" s="3">
        <v>0</v>
      </c>
      <c r="J616" s="17">
        <f t="shared" si="9"/>
        <v>6.0001120494505082</v>
      </c>
    </row>
    <row r="617" spans="1:10" x14ac:dyDescent="0.2">
      <c r="A617" s="2">
        <v>616</v>
      </c>
      <c r="B617" s="16">
        <v>1271.0440000000001</v>
      </c>
      <c r="C617" s="16">
        <v>48800</v>
      </c>
      <c r="D617" s="1">
        <v>24</v>
      </c>
      <c r="E617" s="3">
        <v>2</v>
      </c>
      <c r="F617" s="1">
        <v>2</v>
      </c>
      <c r="G617" s="3">
        <v>1</v>
      </c>
      <c r="H617" s="3">
        <v>1</v>
      </c>
      <c r="I617" s="3">
        <v>0</v>
      </c>
      <c r="J617" s="17">
        <f t="shared" si="9"/>
        <v>7.1475938890009507</v>
      </c>
    </row>
    <row r="618" spans="1:10" x14ac:dyDescent="0.2">
      <c r="A618" s="2">
        <v>617</v>
      </c>
      <c r="B618" s="16">
        <v>3360.4409999999998</v>
      </c>
      <c r="C618" s="16">
        <v>105300</v>
      </c>
      <c r="D618" s="1">
        <v>24</v>
      </c>
      <c r="E618" s="3">
        <v>0</v>
      </c>
      <c r="F618" s="1">
        <v>2</v>
      </c>
      <c r="G618" s="3">
        <v>0</v>
      </c>
      <c r="H618" s="3">
        <v>1</v>
      </c>
      <c r="I618" s="3">
        <v>1</v>
      </c>
      <c r="J618" s="17">
        <f t="shared" si="9"/>
        <v>8.1198274943447224</v>
      </c>
    </row>
    <row r="619" spans="1:10" x14ac:dyDescent="0.2">
      <c r="A619" s="2">
        <v>618</v>
      </c>
      <c r="B619" s="16">
        <v>3167.1709999999998</v>
      </c>
      <c r="C619" s="16">
        <v>90600</v>
      </c>
      <c r="D619" s="1">
        <v>24</v>
      </c>
      <c r="E619" s="3">
        <v>3</v>
      </c>
      <c r="F619" s="1">
        <v>3</v>
      </c>
      <c r="G619" s="3">
        <v>1</v>
      </c>
      <c r="H619" s="3">
        <v>0</v>
      </c>
      <c r="I619" s="3">
        <v>1</v>
      </c>
      <c r="J619" s="17">
        <f t="shared" si="9"/>
        <v>8.0605940393973867</v>
      </c>
    </row>
    <row r="620" spans="1:10" x14ac:dyDescent="0.2">
      <c r="A620" s="2">
        <v>619</v>
      </c>
      <c r="B620" s="16">
        <v>1781.326</v>
      </c>
      <c r="C620" s="16">
        <v>105500</v>
      </c>
      <c r="D620" s="1">
        <v>6</v>
      </c>
      <c r="E620" s="3">
        <v>3</v>
      </c>
      <c r="F620" s="1">
        <v>2</v>
      </c>
      <c r="G620" s="3">
        <v>0</v>
      </c>
      <c r="H620" s="3">
        <v>1</v>
      </c>
      <c r="I620" s="3">
        <v>1</v>
      </c>
      <c r="J620" s="17">
        <f t="shared" si="9"/>
        <v>7.485113309773431</v>
      </c>
    </row>
    <row r="621" spans="1:10" x14ac:dyDescent="0.2">
      <c r="A621" s="2">
        <v>620</v>
      </c>
      <c r="B621" s="16">
        <v>62.119</v>
      </c>
      <c r="C621" s="16">
        <v>17900</v>
      </c>
      <c r="D621" s="1">
        <v>6</v>
      </c>
      <c r="E621" s="3">
        <v>1</v>
      </c>
      <c r="F621" s="1">
        <v>1</v>
      </c>
      <c r="G621" s="3">
        <v>0</v>
      </c>
      <c r="H621" s="3">
        <v>3</v>
      </c>
      <c r="I621" s="3">
        <v>0</v>
      </c>
      <c r="J621" s="17">
        <f t="shared" si="9"/>
        <v>4.1290519002758339</v>
      </c>
    </row>
    <row r="622" spans="1:10" x14ac:dyDescent="0.2">
      <c r="A622" s="2">
        <v>621</v>
      </c>
      <c r="B622" s="16">
        <v>1503.809</v>
      </c>
      <c r="C622" s="16">
        <v>99300</v>
      </c>
      <c r="D622" s="1">
        <v>12</v>
      </c>
      <c r="E622" s="3">
        <v>3</v>
      </c>
      <c r="F622" s="1">
        <v>2</v>
      </c>
      <c r="G622" s="3">
        <v>1</v>
      </c>
      <c r="H622" s="3">
        <v>1</v>
      </c>
      <c r="I622" s="3">
        <v>1</v>
      </c>
      <c r="J622" s="17">
        <f t="shared" si="9"/>
        <v>7.3157565017644268</v>
      </c>
    </row>
    <row r="623" spans="1:10" x14ac:dyDescent="0.2">
      <c r="A623" s="2">
        <v>622</v>
      </c>
      <c r="B623" s="16">
        <v>224.36799999999999</v>
      </c>
      <c r="C623" s="16">
        <v>17600</v>
      </c>
      <c r="D623" s="1">
        <v>6</v>
      </c>
      <c r="E623" s="3">
        <v>1</v>
      </c>
      <c r="F623" s="1">
        <v>3</v>
      </c>
      <c r="G623" s="3">
        <v>0</v>
      </c>
      <c r="H623" s="3">
        <v>0</v>
      </c>
      <c r="I623" s="3">
        <v>0</v>
      </c>
      <c r="J623" s="17">
        <f t="shared" si="9"/>
        <v>5.413287560984295</v>
      </c>
    </row>
    <row r="624" spans="1:10" x14ac:dyDescent="0.2">
      <c r="A624" s="2">
        <v>623</v>
      </c>
      <c r="B624" s="16">
        <v>1430.6679999999999</v>
      </c>
      <c r="C624" s="16">
        <v>76700</v>
      </c>
      <c r="D624" s="1">
        <v>24</v>
      </c>
      <c r="E624" s="3">
        <v>2</v>
      </c>
      <c r="F624" s="1">
        <v>2</v>
      </c>
      <c r="G624" s="3">
        <v>1</v>
      </c>
      <c r="H624" s="3">
        <v>1</v>
      </c>
      <c r="I624" s="3">
        <v>1</v>
      </c>
      <c r="J624" s="17">
        <f t="shared" si="9"/>
        <v>7.2658967470484939</v>
      </c>
    </row>
    <row r="625" spans="1:10" x14ac:dyDescent="0.2">
      <c r="A625" s="2">
        <v>624</v>
      </c>
      <c r="B625" s="16">
        <v>1436.43</v>
      </c>
      <c r="C625" s="16">
        <v>65900</v>
      </c>
      <c r="D625" s="1">
        <v>24</v>
      </c>
      <c r="E625" s="3">
        <v>3</v>
      </c>
      <c r="F625" s="1">
        <v>3</v>
      </c>
      <c r="G625" s="3">
        <v>0</v>
      </c>
      <c r="H625" s="3">
        <v>0</v>
      </c>
      <c r="I625" s="3">
        <v>1</v>
      </c>
      <c r="J625" s="17">
        <f t="shared" si="9"/>
        <v>7.2699161476810295</v>
      </c>
    </row>
    <row r="626" spans="1:10" x14ac:dyDescent="0.2">
      <c r="A626" s="2">
        <v>625</v>
      </c>
      <c r="B626" s="16">
        <v>363.58199999999999</v>
      </c>
      <c r="C626" s="16">
        <v>63700</v>
      </c>
      <c r="D626" s="1">
        <v>12</v>
      </c>
      <c r="E626" s="3">
        <v>1</v>
      </c>
      <c r="F626" s="1">
        <v>2</v>
      </c>
      <c r="G626" s="3">
        <v>0</v>
      </c>
      <c r="H626" s="3">
        <v>3</v>
      </c>
      <c r="I626" s="3">
        <v>1</v>
      </c>
      <c r="J626" s="17">
        <f t="shared" si="9"/>
        <v>5.8960048561274183</v>
      </c>
    </row>
    <row r="627" spans="1:10" x14ac:dyDescent="0.2">
      <c r="A627" s="2">
        <v>626</v>
      </c>
      <c r="B627" s="16">
        <v>2644.047</v>
      </c>
      <c r="C627" s="16">
        <v>93000</v>
      </c>
      <c r="D627" s="1">
        <v>24</v>
      </c>
      <c r="E627" s="3">
        <v>3</v>
      </c>
      <c r="F627" s="1">
        <v>2</v>
      </c>
      <c r="G627" s="3">
        <v>1</v>
      </c>
      <c r="H627" s="3">
        <v>1</v>
      </c>
      <c r="I627" s="3">
        <v>1</v>
      </c>
      <c r="J627" s="17">
        <f t="shared" si="9"/>
        <v>7.8800659769104069</v>
      </c>
    </row>
    <row r="628" spans="1:10" x14ac:dyDescent="0.2">
      <c r="A628" s="2">
        <v>627</v>
      </c>
      <c r="B628" s="16">
        <v>805.24</v>
      </c>
      <c r="C628" s="16">
        <v>33600</v>
      </c>
      <c r="D628" s="1">
        <v>12</v>
      </c>
      <c r="E628" s="3">
        <v>2</v>
      </c>
      <c r="F628" s="1">
        <v>3</v>
      </c>
      <c r="G628" s="3">
        <v>0</v>
      </c>
      <c r="H628" s="3">
        <v>2</v>
      </c>
      <c r="I628" s="3">
        <v>1</v>
      </c>
      <c r="J628" s="17">
        <f t="shared" si="9"/>
        <v>6.6911403696306273</v>
      </c>
    </row>
    <row r="629" spans="1:10" x14ac:dyDescent="0.2">
      <c r="A629" s="2">
        <v>628</v>
      </c>
      <c r="B629" s="16">
        <v>571.20799999999997</v>
      </c>
      <c r="C629" s="16">
        <v>27500</v>
      </c>
      <c r="D629" s="1">
        <v>12</v>
      </c>
      <c r="E629" s="3">
        <v>0</v>
      </c>
      <c r="F629" s="1">
        <v>1</v>
      </c>
      <c r="G629" s="3">
        <v>0</v>
      </c>
      <c r="H629" s="3">
        <v>3</v>
      </c>
      <c r="I629" s="3">
        <v>0</v>
      </c>
      <c r="J629" s="17">
        <f t="shared" si="9"/>
        <v>6.347753416529538</v>
      </c>
    </row>
    <row r="630" spans="1:10" x14ac:dyDescent="0.2">
      <c r="A630" s="2">
        <v>629</v>
      </c>
      <c r="B630" s="16">
        <v>1351.9480000000001</v>
      </c>
      <c r="C630" s="16">
        <v>84100</v>
      </c>
      <c r="D630" s="1">
        <v>6</v>
      </c>
      <c r="E630" s="3">
        <v>0</v>
      </c>
      <c r="F630" s="1">
        <v>2</v>
      </c>
      <c r="G630" s="3">
        <v>1</v>
      </c>
      <c r="H630" s="3">
        <v>3</v>
      </c>
      <c r="I630" s="3">
        <v>1</v>
      </c>
      <c r="J630" s="17">
        <f t="shared" si="9"/>
        <v>7.2093017943247837</v>
      </c>
    </row>
    <row r="631" spans="1:10" x14ac:dyDescent="0.2">
      <c r="A631" s="2">
        <v>630</v>
      </c>
      <c r="B631" s="16">
        <v>527.53099999999995</v>
      </c>
      <c r="C631" s="16">
        <v>48700</v>
      </c>
      <c r="D631" s="1">
        <v>12</v>
      </c>
      <c r="E631" s="3">
        <v>1</v>
      </c>
      <c r="F631" s="1">
        <v>2</v>
      </c>
      <c r="G631" s="3">
        <v>0</v>
      </c>
      <c r="H631" s="3">
        <v>2</v>
      </c>
      <c r="I631" s="3">
        <v>0</v>
      </c>
      <c r="J631" s="17">
        <f t="shared" si="9"/>
        <v>6.2682076313959758</v>
      </c>
    </row>
    <row r="632" spans="1:10" x14ac:dyDescent="0.2">
      <c r="A632" s="2">
        <v>631</v>
      </c>
      <c r="B632" s="16">
        <v>716.31399999999996</v>
      </c>
      <c r="C632" s="16">
        <v>45900</v>
      </c>
      <c r="D632" s="1">
        <v>12</v>
      </c>
      <c r="E632" s="3">
        <v>2</v>
      </c>
      <c r="F632" s="1">
        <v>2</v>
      </c>
      <c r="G632" s="3">
        <v>1</v>
      </c>
      <c r="H632" s="3">
        <v>0</v>
      </c>
      <c r="I632" s="3">
        <v>0</v>
      </c>
      <c r="J632" s="17">
        <f t="shared" si="9"/>
        <v>6.5741186183128351</v>
      </c>
    </row>
    <row r="633" spans="1:10" x14ac:dyDescent="0.2">
      <c r="A633" s="2">
        <v>632</v>
      </c>
      <c r="B633" s="16">
        <v>2149.9580000000001</v>
      </c>
      <c r="C633" s="16">
        <v>70700</v>
      </c>
      <c r="D633" s="1">
        <v>24</v>
      </c>
      <c r="E633" s="3">
        <v>3</v>
      </c>
      <c r="F633" s="1">
        <v>3</v>
      </c>
      <c r="G633" s="3">
        <v>0</v>
      </c>
      <c r="H633" s="3">
        <v>0</v>
      </c>
      <c r="I633" s="3">
        <v>1</v>
      </c>
      <c r="J633" s="17">
        <f t="shared" si="9"/>
        <v>7.6732035860471797</v>
      </c>
    </row>
    <row r="634" spans="1:10" x14ac:dyDescent="0.2">
      <c r="A634" s="2">
        <v>633</v>
      </c>
      <c r="B634" s="16">
        <v>367.82400000000001</v>
      </c>
      <c r="C634" s="16">
        <v>13800</v>
      </c>
      <c r="D634" s="1">
        <v>12</v>
      </c>
      <c r="E634" s="3">
        <v>1</v>
      </c>
      <c r="F634" s="1">
        <v>1</v>
      </c>
      <c r="G634" s="3">
        <v>1</v>
      </c>
      <c r="H634" s="3">
        <v>1</v>
      </c>
      <c r="I634" s="3">
        <v>0</v>
      </c>
      <c r="J634" s="17">
        <f t="shared" si="9"/>
        <v>5.9076045628961582</v>
      </c>
    </row>
    <row r="635" spans="1:10" x14ac:dyDescent="0.2">
      <c r="A635" s="2">
        <v>634</v>
      </c>
      <c r="B635" s="16">
        <v>1788.6949999999999</v>
      </c>
      <c r="C635" s="16">
        <v>100800</v>
      </c>
      <c r="D635" s="1">
        <v>24</v>
      </c>
      <c r="E635" s="3">
        <v>3</v>
      </c>
      <c r="F635" s="1">
        <v>2</v>
      </c>
      <c r="G635" s="3">
        <v>0</v>
      </c>
      <c r="H635" s="3">
        <v>1</v>
      </c>
      <c r="I635" s="3">
        <v>1</v>
      </c>
      <c r="J635" s="17">
        <f t="shared" si="9"/>
        <v>7.489241582669079</v>
      </c>
    </row>
    <row r="636" spans="1:10" x14ac:dyDescent="0.2">
      <c r="A636" s="2">
        <v>635</v>
      </c>
      <c r="B636" s="16">
        <v>906.51499999999999</v>
      </c>
      <c r="C636" s="16">
        <v>25700</v>
      </c>
      <c r="D636" s="1">
        <v>18</v>
      </c>
      <c r="E636" s="3">
        <v>2</v>
      </c>
      <c r="F636" s="1">
        <v>1</v>
      </c>
      <c r="G636" s="3">
        <v>1</v>
      </c>
      <c r="H636" s="3">
        <v>0</v>
      </c>
      <c r="I636" s="3">
        <v>0</v>
      </c>
      <c r="J636" s="17">
        <f t="shared" si="9"/>
        <v>6.8096075772174069</v>
      </c>
    </row>
    <row r="637" spans="1:10" x14ac:dyDescent="0.2">
      <c r="A637" s="2">
        <v>636</v>
      </c>
      <c r="B637" s="16">
        <v>1011.587</v>
      </c>
      <c r="C637" s="16">
        <v>27000</v>
      </c>
      <c r="D637" s="1">
        <v>24</v>
      </c>
      <c r="E637" s="3">
        <v>0</v>
      </c>
      <c r="F637" s="1">
        <v>1</v>
      </c>
      <c r="G637" s="3">
        <v>0</v>
      </c>
      <c r="H637" s="3">
        <v>1</v>
      </c>
      <c r="I637" s="3">
        <v>0</v>
      </c>
      <c r="J637" s="17">
        <f t="shared" si="9"/>
        <v>6.9192756637840152</v>
      </c>
    </row>
    <row r="638" spans="1:10" x14ac:dyDescent="0.2">
      <c r="A638" s="2">
        <v>637</v>
      </c>
      <c r="B638" s="16">
        <v>1147.6400000000001</v>
      </c>
      <c r="C638" s="16">
        <v>51900</v>
      </c>
      <c r="D638" s="1">
        <v>12</v>
      </c>
      <c r="E638" s="3">
        <v>2</v>
      </c>
      <c r="F638" s="1">
        <v>3</v>
      </c>
      <c r="G638" s="3">
        <v>0</v>
      </c>
      <c r="H638" s="3">
        <v>0</v>
      </c>
      <c r="I638" s="3">
        <v>0</v>
      </c>
      <c r="J638" s="17">
        <f t="shared" si="9"/>
        <v>7.0454629388500729</v>
      </c>
    </row>
    <row r="639" spans="1:10" x14ac:dyDescent="0.2">
      <c r="A639" s="2">
        <v>638</v>
      </c>
      <c r="B639" s="16">
        <v>1185.0909999999999</v>
      </c>
      <c r="C639" s="16">
        <v>37800</v>
      </c>
      <c r="D639" s="1">
        <v>12</v>
      </c>
      <c r="E639" s="3">
        <v>0</v>
      </c>
      <c r="F639" s="1">
        <v>2</v>
      </c>
      <c r="G639" s="3">
        <v>0</v>
      </c>
      <c r="H639" s="3">
        <v>2</v>
      </c>
      <c r="I639" s="3">
        <v>0</v>
      </c>
      <c r="J639" s="17">
        <f t="shared" si="9"/>
        <v>7.0775748438697264</v>
      </c>
    </row>
    <row r="640" spans="1:10" x14ac:dyDescent="0.2">
      <c r="A640" s="2">
        <v>639</v>
      </c>
      <c r="B640" s="16">
        <v>703.87900000000002</v>
      </c>
      <c r="C640" s="16">
        <v>74700</v>
      </c>
      <c r="D640" s="1">
        <v>6</v>
      </c>
      <c r="E640" s="3">
        <v>2</v>
      </c>
      <c r="F640" s="1">
        <v>2</v>
      </c>
      <c r="G640" s="3">
        <v>0</v>
      </c>
      <c r="H640" s="3">
        <v>1</v>
      </c>
      <c r="I640" s="3">
        <v>1</v>
      </c>
      <c r="J640" s="17">
        <f t="shared" si="9"/>
        <v>6.5566064663858423</v>
      </c>
    </row>
    <row r="641" spans="1:10" x14ac:dyDescent="0.2">
      <c r="A641" s="2">
        <v>640</v>
      </c>
      <c r="B641" s="16">
        <v>375.61399999999998</v>
      </c>
      <c r="C641" s="16">
        <v>14800</v>
      </c>
      <c r="D641" s="1">
        <v>12</v>
      </c>
      <c r="E641" s="3">
        <v>0</v>
      </c>
      <c r="F641" s="1">
        <v>1</v>
      </c>
      <c r="G641" s="3">
        <v>1</v>
      </c>
      <c r="H641" s="3">
        <v>1</v>
      </c>
      <c r="I641" s="3">
        <v>0</v>
      </c>
      <c r="J641" s="17">
        <f t="shared" si="9"/>
        <v>5.9285620203348817</v>
      </c>
    </row>
    <row r="642" spans="1:10" x14ac:dyDescent="0.2">
      <c r="A642" s="2">
        <v>641</v>
      </c>
      <c r="B642" s="16">
        <v>332.09699999999998</v>
      </c>
      <c r="C642" s="16">
        <v>17400</v>
      </c>
      <c r="D642" s="1">
        <v>12</v>
      </c>
      <c r="E642" s="3">
        <v>0</v>
      </c>
      <c r="F642" s="1">
        <v>1</v>
      </c>
      <c r="G642" s="3">
        <v>1</v>
      </c>
      <c r="H642" s="3">
        <v>0</v>
      </c>
      <c r="I642" s="3">
        <v>0</v>
      </c>
      <c r="J642" s="17">
        <f t="shared" si="9"/>
        <v>5.8054270949182314</v>
      </c>
    </row>
    <row r="643" spans="1:10" x14ac:dyDescent="0.2">
      <c r="A643" s="2">
        <v>642</v>
      </c>
      <c r="B643" s="16">
        <v>613.46299999999997</v>
      </c>
      <c r="C643" s="16">
        <v>59900</v>
      </c>
      <c r="D643" s="1">
        <v>6</v>
      </c>
      <c r="E643" s="3">
        <v>0</v>
      </c>
      <c r="F643" s="1">
        <v>2</v>
      </c>
      <c r="G643" s="3">
        <v>0</v>
      </c>
      <c r="H643" s="3">
        <v>1</v>
      </c>
      <c r="I643" s="3">
        <v>1</v>
      </c>
      <c r="J643" s="17">
        <f t="shared" ref="J643:J706" si="10">LN(B643)</f>
        <v>6.4191199526338112</v>
      </c>
    </row>
    <row r="644" spans="1:10" x14ac:dyDescent="0.2">
      <c r="A644" s="2">
        <v>643</v>
      </c>
      <c r="B644" s="16">
        <v>680.02800000000002</v>
      </c>
      <c r="C644" s="16">
        <v>67800</v>
      </c>
      <c r="D644" s="1">
        <v>6</v>
      </c>
      <c r="E644" s="3">
        <v>2</v>
      </c>
      <c r="F644" s="1">
        <v>2</v>
      </c>
      <c r="G644" s="3">
        <v>0</v>
      </c>
      <c r="H644" s="3">
        <v>1</v>
      </c>
      <c r="I644" s="3">
        <v>0</v>
      </c>
      <c r="J644" s="17">
        <f t="shared" si="10"/>
        <v>6.5221339737930126</v>
      </c>
    </row>
    <row r="645" spans="1:10" x14ac:dyDescent="0.2">
      <c r="A645" s="2">
        <v>644</v>
      </c>
      <c r="B645" s="16">
        <v>2745.7550000000001</v>
      </c>
      <c r="C645" s="16">
        <v>135700</v>
      </c>
      <c r="D645" s="1">
        <v>24</v>
      </c>
      <c r="E645" s="3">
        <v>3</v>
      </c>
      <c r="F645" s="1">
        <v>2</v>
      </c>
      <c r="G645" s="3">
        <v>0</v>
      </c>
      <c r="H645" s="3">
        <v>1</v>
      </c>
      <c r="I645" s="3">
        <v>1</v>
      </c>
      <c r="J645" s="17">
        <f t="shared" si="10"/>
        <v>7.9178113616628822</v>
      </c>
    </row>
    <row r="646" spans="1:10" x14ac:dyDescent="0.2">
      <c r="A646" s="2">
        <v>645</v>
      </c>
      <c r="B646" s="16">
        <v>2106.7869999999998</v>
      </c>
      <c r="C646" s="16">
        <v>63000</v>
      </c>
      <c r="D646" s="1">
        <v>18</v>
      </c>
      <c r="E646" s="3">
        <v>3</v>
      </c>
      <c r="F646" s="1">
        <v>2</v>
      </c>
      <c r="G646" s="3">
        <v>1</v>
      </c>
      <c r="H646" s="3">
        <v>0</v>
      </c>
      <c r="I646" s="3">
        <v>1</v>
      </c>
      <c r="J646" s="17">
        <f t="shared" si="10"/>
        <v>7.6529193170946588</v>
      </c>
    </row>
    <row r="647" spans="1:10" x14ac:dyDescent="0.2">
      <c r="A647" s="2">
        <v>646</v>
      </c>
      <c r="B647" s="16">
        <v>486.495</v>
      </c>
      <c r="C647" s="16">
        <v>21900</v>
      </c>
      <c r="D647" s="1">
        <v>24</v>
      </c>
      <c r="E647" s="3">
        <v>1</v>
      </c>
      <c r="F647" s="1">
        <v>1</v>
      </c>
      <c r="G647" s="3">
        <v>0</v>
      </c>
      <c r="H647" s="3">
        <v>2</v>
      </c>
      <c r="I647" s="3">
        <v>0</v>
      </c>
      <c r="J647" s="17">
        <f t="shared" si="10"/>
        <v>6.1872266240809539</v>
      </c>
    </row>
    <row r="648" spans="1:10" x14ac:dyDescent="0.2">
      <c r="A648" s="2">
        <v>647</v>
      </c>
      <c r="B648" s="16">
        <v>1975.884</v>
      </c>
      <c r="C648" s="16">
        <v>114100</v>
      </c>
      <c r="D648" s="1">
        <v>24</v>
      </c>
      <c r="E648" s="3">
        <v>0</v>
      </c>
      <c r="F648" s="1">
        <v>2</v>
      </c>
      <c r="G648" s="3">
        <v>0</v>
      </c>
      <c r="H648" s="3">
        <v>1</v>
      </c>
      <c r="I648" s="3">
        <v>1</v>
      </c>
      <c r="J648" s="17">
        <f t="shared" si="10"/>
        <v>7.5887711721311977</v>
      </c>
    </row>
    <row r="649" spans="1:10" x14ac:dyDescent="0.2">
      <c r="A649" s="2">
        <v>648</v>
      </c>
      <c r="B649" s="16">
        <v>814.04499999999996</v>
      </c>
      <c r="C649" s="16">
        <v>22900</v>
      </c>
      <c r="D649" s="1">
        <v>12</v>
      </c>
      <c r="E649" s="3">
        <v>0</v>
      </c>
      <c r="F649" s="1">
        <v>1</v>
      </c>
      <c r="G649" s="3">
        <v>1</v>
      </c>
      <c r="H649" s="3">
        <v>1</v>
      </c>
      <c r="I649" s="3">
        <v>0</v>
      </c>
      <c r="J649" s="17">
        <f t="shared" si="10"/>
        <v>6.7020156470297989</v>
      </c>
    </row>
    <row r="650" spans="1:10" x14ac:dyDescent="0.2">
      <c r="A650" s="2">
        <v>649</v>
      </c>
      <c r="B650" s="16">
        <v>1753.181</v>
      </c>
      <c r="C650" s="16">
        <v>82700</v>
      </c>
      <c r="D650" s="1">
        <v>18</v>
      </c>
      <c r="E650" s="3">
        <v>3</v>
      </c>
      <c r="F650" s="1">
        <v>2</v>
      </c>
      <c r="G650" s="3">
        <v>0</v>
      </c>
      <c r="H650" s="3">
        <v>1</v>
      </c>
      <c r="I650" s="3">
        <v>1</v>
      </c>
      <c r="J650" s="17">
        <f t="shared" si="10"/>
        <v>7.4691871311598979</v>
      </c>
    </row>
    <row r="651" spans="1:10" x14ac:dyDescent="0.2">
      <c r="A651" s="2">
        <v>650</v>
      </c>
      <c r="B651" s="16">
        <v>3378.482</v>
      </c>
      <c r="C651" s="16">
        <v>103300</v>
      </c>
      <c r="D651" s="1">
        <v>24</v>
      </c>
      <c r="E651" s="3">
        <v>3</v>
      </c>
      <c r="F651" s="1">
        <v>3</v>
      </c>
      <c r="G651" s="3">
        <v>0</v>
      </c>
      <c r="H651" s="3">
        <v>0</v>
      </c>
      <c r="I651" s="3">
        <v>1</v>
      </c>
      <c r="J651" s="17">
        <f t="shared" si="10"/>
        <v>8.1251817751698372</v>
      </c>
    </row>
    <row r="652" spans="1:10" x14ac:dyDescent="0.2">
      <c r="A652" s="2">
        <v>651</v>
      </c>
      <c r="B652" s="16">
        <v>3272.6529999999998</v>
      </c>
      <c r="C652" s="16">
        <v>113800</v>
      </c>
      <c r="D652" s="1">
        <v>12</v>
      </c>
      <c r="E652" s="3">
        <v>0</v>
      </c>
      <c r="F652" s="1">
        <v>2</v>
      </c>
      <c r="G652" s="3">
        <v>1</v>
      </c>
      <c r="H652" s="3">
        <v>0</v>
      </c>
      <c r="I652" s="3">
        <v>1</v>
      </c>
      <c r="J652" s="17">
        <f t="shared" si="10"/>
        <v>8.0933562499379086</v>
      </c>
    </row>
    <row r="653" spans="1:10" x14ac:dyDescent="0.2">
      <c r="A653" s="2">
        <v>652</v>
      </c>
      <c r="B653" s="16">
        <v>1001.101</v>
      </c>
      <c r="C653" s="16">
        <v>54500</v>
      </c>
      <c r="D653" s="1">
        <v>18</v>
      </c>
      <c r="E653" s="3">
        <v>2</v>
      </c>
      <c r="F653" s="1">
        <v>1</v>
      </c>
      <c r="G653" s="3">
        <v>1</v>
      </c>
      <c r="H653" s="3">
        <v>1</v>
      </c>
      <c r="I653" s="3">
        <v>1</v>
      </c>
      <c r="J653" s="17">
        <f t="shared" si="10"/>
        <v>6.9088556733261477</v>
      </c>
    </row>
    <row r="654" spans="1:10" x14ac:dyDescent="0.2">
      <c r="A654" s="2">
        <v>653</v>
      </c>
      <c r="B654" s="16">
        <v>1245.7329999999999</v>
      </c>
      <c r="C654" s="16">
        <v>54600</v>
      </c>
      <c r="D654" s="1">
        <v>24</v>
      </c>
      <c r="E654" s="3">
        <v>2</v>
      </c>
      <c r="F654" s="1">
        <v>3</v>
      </c>
      <c r="G654" s="3">
        <v>1</v>
      </c>
      <c r="H654" s="3">
        <v>0</v>
      </c>
      <c r="I654" s="3">
        <v>1</v>
      </c>
      <c r="J654" s="17">
        <f t="shared" si="10"/>
        <v>7.1274793906706488</v>
      </c>
    </row>
    <row r="655" spans="1:10" x14ac:dyDescent="0.2">
      <c r="A655" s="2">
        <v>654</v>
      </c>
      <c r="B655" s="16">
        <v>183.68899999999999</v>
      </c>
      <c r="C655" s="16">
        <v>18900</v>
      </c>
      <c r="D655" s="1">
        <v>6</v>
      </c>
      <c r="E655" s="3">
        <v>1</v>
      </c>
      <c r="F655" s="1">
        <v>1</v>
      </c>
      <c r="G655" s="3">
        <v>0</v>
      </c>
      <c r="H655" s="3">
        <v>1</v>
      </c>
      <c r="I655" s="3">
        <v>0</v>
      </c>
      <c r="J655" s="17">
        <f t="shared" si="10"/>
        <v>5.2132441101886657</v>
      </c>
    </row>
    <row r="656" spans="1:10" x14ac:dyDescent="0.2">
      <c r="A656" s="2">
        <v>655</v>
      </c>
      <c r="B656" s="16">
        <v>2573.799</v>
      </c>
      <c r="C656" s="16">
        <v>83300</v>
      </c>
      <c r="D656" s="1">
        <v>24</v>
      </c>
      <c r="E656" s="3">
        <v>3</v>
      </c>
      <c r="F656" s="1">
        <v>2</v>
      </c>
      <c r="G656" s="3">
        <v>0</v>
      </c>
      <c r="H656" s="3">
        <v>1</v>
      </c>
      <c r="I656" s="3">
        <v>1</v>
      </c>
      <c r="J656" s="17">
        <f t="shared" si="10"/>
        <v>7.853138296528912</v>
      </c>
    </row>
    <row r="657" spans="1:10" x14ac:dyDescent="0.2">
      <c r="A657" s="2">
        <v>656</v>
      </c>
      <c r="B657" s="16">
        <v>2304.0790000000002</v>
      </c>
      <c r="C657" s="16">
        <v>60200</v>
      </c>
      <c r="D657" s="1">
        <v>24</v>
      </c>
      <c r="E657" s="3">
        <v>3</v>
      </c>
      <c r="F657" s="1">
        <v>2</v>
      </c>
      <c r="G657" s="3">
        <v>1</v>
      </c>
      <c r="H657" s="3">
        <v>0</v>
      </c>
      <c r="I657" s="3">
        <v>0</v>
      </c>
      <c r="J657" s="17">
        <f t="shared" si="10"/>
        <v>7.7424363094223994</v>
      </c>
    </row>
    <row r="658" spans="1:10" x14ac:dyDescent="0.2">
      <c r="A658" s="2">
        <v>657</v>
      </c>
      <c r="B658" s="16">
        <v>1193.799</v>
      </c>
      <c r="C658" s="16">
        <v>53700</v>
      </c>
      <c r="D658" s="1">
        <v>12</v>
      </c>
      <c r="E658" s="3">
        <v>0</v>
      </c>
      <c r="F658" s="1">
        <v>2</v>
      </c>
      <c r="G658" s="3">
        <v>0</v>
      </c>
      <c r="H658" s="3">
        <v>2</v>
      </c>
      <c r="I658" s="3">
        <v>0</v>
      </c>
      <c r="J658" s="17">
        <f t="shared" si="10"/>
        <v>7.0848959380729486</v>
      </c>
    </row>
    <row r="659" spans="1:10" x14ac:dyDescent="0.2">
      <c r="A659" s="2">
        <v>658</v>
      </c>
      <c r="B659" s="16">
        <v>1486.5350000000001</v>
      </c>
      <c r="C659" s="16">
        <v>89000</v>
      </c>
      <c r="D659" s="1">
        <v>12</v>
      </c>
      <c r="E659" s="3">
        <v>3</v>
      </c>
      <c r="F659" s="1">
        <v>3</v>
      </c>
      <c r="G659" s="3">
        <v>0</v>
      </c>
      <c r="H659" s="3">
        <v>0</v>
      </c>
      <c r="I659" s="3">
        <v>1</v>
      </c>
      <c r="J659" s="17">
        <f t="shared" si="10"/>
        <v>7.3042031874014652</v>
      </c>
    </row>
    <row r="660" spans="1:10" x14ac:dyDescent="0.2">
      <c r="A660" s="2">
        <v>659</v>
      </c>
      <c r="B660" s="16">
        <v>206.36600000000001</v>
      </c>
      <c r="C660" s="16">
        <v>12500</v>
      </c>
      <c r="D660" s="1">
        <v>12</v>
      </c>
      <c r="E660" s="3">
        <v>0</v>
      </c>
      <c r="F660" s="1">
        <v>1</v>
      </c>
      <c r="G660" s="3">
        <v>0</v>
      </c>
      <c r="H660" s="3">
        <v>3</v>
      </c>
      <c r="I660" s="3">
        <v>0</v>
      </c>
      <c r="J660" s="17">
        <f t="shared" si="10"/>
        <v>5.3296512913559777</v>
      </c>
    </row>
    <row r="661" spans="1:10" x14ac:dyDescent="0.2">
      <c r="A661" s="2">
        <v>660</v>
      </c>
      <c r="B661" s="16">
        <v>713.01700000000005</v>
      </c>
      <c r="C661" s="16">
        <v>50600</v>
      </c>
      <c r="D661" s="1">
        <v>6</v>
      </c>
      <c r="E661" s="3">
        <v>0</v>
      </c>
      <c r="F661" s="1">
        <v>2</v>
      </c>
      <c r="G661" s="3">
        <v>1</v>
      </c>
      <c r="H661" s="3">
        <v>3</v>
      </c>
      <c r="I661" s="3">
        <v>0</v>
      </c>
      <c r="J661" s="17">
        <f t="shared" si="10"/>
        <v>6.5695052630473096</v>
      </c>
    </row>
    <row r="662" spans="1:10" x14ac:dyDescent="0.2">
      <c r="A662" s="2">
        <v>661</v>
      </c>
      <c r="B662" s="16">
        <v>355.95</v>
      </c>
      <c r="C662" s="16">
        <v>67900</v>
      </c>
      <c r="D662" s="1">
        <v>12</v>
      </c>
      <c r="E662" s="3">
        <v>1</v>
      </c>
      <c r="F662" s="1">
        <v>2</v>
      </c>
      <c r="G662" s="3">
        <v>0</v>
      </c>
      <c r="H662" s="3">
        <v>3</v>
      </c>
      <c r="I662" s="3">
        <v>1</v>
      </c>
      <c r="J662" s="17">
        <f t="shared" si="10"/>
        <v>5.8747902715498821</v>
      </c>
    </row>
    <row r="663" spans="1:10" x14ac:dyDescent="0.2">
      <c r="A663" s="2">
        <v>662</v>
      </c>
      <c r="B663" s="16">
        <v>176.84299999999999</v>
      </c>
      <c r="C663" s="16">
        <v>62800</v>
      </c>
      <c r="D663" s="1">
        <v>6</v>
      </c>
      <c r="E663" s="3">
        <v>1</v>
      </c>
      <c r="F663" s="1">
        <v>2</v>
      </c>
      <c r="G663" s="3">
        <v>1</v>
      </c>
      <c r="H663" s="3">
        <v>3</v>
      </c>
      <c r="I663" s="3">
        <v>1</v>
      </c>
      <c r="J663" s="17">
        <f t="shared" si="10"/>
        <v>5.17526233330182</v>
      </c>
    </row>
    <row r="664" spans="1:10" x14ac:dyDescent="0.2">
      <c r="A664" s="2">
        <v>663</v>
      </c>
      <c r="B664" s="16">
        <v>748.25400000000002</v>
      </c>
      <c r="C664" s="16">
        <v>34600</v>
      </c>
      <c r="D664" s="1">
        <v>18</v>
      </c>
      <c r="E664" s="3">
        <v>2</v>
      </c>
      <c r="F664" s="1">
        <v>2</v>
      </c>
      <c r="G664" s="3">
        <v>0</v>
      </c>
      <c r="H664" s="3">
        <v>2</v>
      </c>
      <c r="I664" s="3">
        <v>0</v>
      </c>
      <c r="J664" s="17">
        <f t="shared" si="10"/>
        <v>6.6177424925254025</v>
      </c>
    </row>
    <row r="665" spans="1:10" x14ac:dyDescent="0.2">
      <c r="A665" s="2">
        <v>664</v>
      </c>
      <c r="B665" s="16">
        <v>500.44799999999998</v>
      </c>
      <c r="C665" s="16">
        <v>43500</v>
      </c>
      <c r="D665" s="1">
        <v>12</v>
      </c>
      <c r="E665" s="3">
        <v>2</v>
      </c>
      <c r="F665" s="1">
        <v>2</v>
      </c>
      <c r="G665" s="3">
        <v>0</v>
      </c>
      <c r="H665" s="3">
        <v>1</v>
      </c>
      <c r="I665" s="3">
        <v>0</v>
      </c>
      <c r="J665" s="17">
        <f t="shared" si="10"/>
        <v>6.2155036972538049</v>
      </c>
    </row>
    <row r="666" spans="1:10" x14ac:dyDescent="0.2">
      <c r="A666" s="2">
        <v>665</v>
      </c>
      <c r="B666" s="16">
        <v>3034.1869999999999</v>
      </c>
      <c r="C666" s="16">
        <v>80700</v>
      </c>
      <c r="D666" s="1">
        <v>18</v>
      </c>
      <c r="E666" s="3">
        <v>0</v>
      </c>
      <c r="F666" s="1">
        <v>3</v>
      </c>
      <c r="G666" s="3">
        <v>1</v>
      </c>
      <c r="H666" s="3">
        <v>0</v>
      </c>
      <c r="I666" s="3">
        <v>1</v>
      </c>
      <c r="J666" s="17">
        <f t="shared" si="10"/>
        <v>8.0176987928146684</v>
      </c>
    </row>
    <row r="667" spans="1:10" x14ac:dyDescent="0.2">
      <c r="A667" s="2">
        <v>666</v>
      </c>
      <c r="B667" s="16">
        <v>481.5</v>
      </c>
      <c r="C667" s="16">
        <v>29000</v>
      </c>
      <c r="D667" s="1">
        <v>6</v>
      </c>
      <c r="E667" s="3">
        <v>1</v>
      </c>
      <c r="F667" s="1">
        <v>3</v>
      </c>
      <c r="G667" s="3">
        <v>1</v>
      </c>
      <c r="H667" s="3">
        <v>0</v>
      </c>
      <c r="I667" s="3">
        <v>0</v>
      </c>
      <c r="J667" s="17">
        <f t="shared" si="10"/>
        <v>6.1769062312381804</v>
      </c>
    </row>
    <row r="668" spans="1:10" x14ac:dyDescent="0.2">
      <c r="A668" s="2">
        <v>667</v>
      </c>
      <c r="B668" s="16">
        <v>893.37400000000002</v>
      </c>
      <c r="C668" s="16">
        <v>27600</v>
      </c>
      <c r="D668" s="1">
        <v>24</v>
      </c>
      <c r="E668" s="3">
        <v>2</v>
      </c>
      <c r="F668" s="1">
        <v>1</v>
      </c>
      <c r="G668" s="3">
        <v>0</v>
      </c>
      <c r="H668" s="3">
        <v>1</v>
      </c>
      <c r="I668" s="3">
        <v>0</v>
      </c>
      <c r="J668" s="17">
        <f t="shared" si="10"/>
        <v>6.7950053061887399</v>
      </c>
    </row>
    <row r="669" spans="1:10" x14ac:dyDescent="0.2">
      <c r="A669" s="2">
        <v>668</v>
      </c>
      <c r="B669" s="16">
        <v>164.49</v>
      </c>
      <c r="C669" s="16">
        <v>12600</v>
      </c>
      <c r="D669" s="1">
        <v>12</v>
      </c>
      <c r="E669" s="3">
        <v>1</v>
      </c>
      <c r="F669" s="1">
        <v>3</v>
      </c>
      <c r="G669" s="3">
        <v>0</v>
      </c>
      <c r="H669" s="3">
        <v>2</v>
      </c>
      <c r="I669" s="3">
        <v>1</v>
      </c>
      <c r="J669" s="17">
        <f t="shared" si="10"/>
        <v>5.1028497780840665</v>
      </c>
    </row>
    <row r="670" spans="1:10" x14ac:dyDescent="0.2">
      <c r="A670" s="2">
        <v>669</v>
      </c>
      <c r="B670" s="16">
        <v>2563.027</v>
      </c>
      <c r="C670" s="16">
        <v>88600</v>
      </c>
      <c r="D670" s="1">
        <v>18</v>
      </c>
      <c r="E670" s="3">
        <v>3</v>
      </c>
      <c r="F670" s="1">
        <v>2</v>
      </c>
      <c r="G670" s="3">
        <v>0</v>
      </c>
      <c r="H670" s="3">
        <v>1</v>
      </c>
      <c r="I670" s="3">
        <v>1</v>
      </c>
      <c r="J670" s="17">
        <f t="shared" si="10"/>
        <v>7.8489442608384312</v>
      </c>
    </row>
    <row r="671" spans="1:10" x14ac:dyDescent="0.2">
      <c r="A671" s="2">
        <v>670</v>
      </c>
      <c r="B671" s="16">
        <v>1574.5139999999999</v>
      </c>
      <c r="C671" s="16">
        <v>61400</v>
      </c>
      <c r="D671" s="1">
        <v>24</v>
      </c>
      <c r="E671" s="3">
        <v>3</v>
      </c>
      <c r="F671" s="1">
        <v>2</v>
      </c>
      <c r="G671" s="3">
        <v>1</v>
      </c>
      <c r="H671" s="3">
        <v>1</v>
      </c>
      <c r="I671" s="3">
        <v>1</v>
      </c>
      <c r="J671" s="17">
        <f t="shared" si="10"/>
        <v>7.3617019322132027</v>
      </c>
    </row>
    <row r="672" spans="1:10" x14ac:dyDescent="0.2">
      <c r="A672" s="2">
        <v>671</v>
      </c>
      <c r="B672" s="16">
        <v>880.59500000000003</v>
      </c>
      <c r="C672" s="16">
        <v>40200</v>
      </c>
      <c r="D672" s="1">
        <v>12</v>
      </c>
      <c r="E672" s="3">
        <v>0</v>
      </c>
      <c r="F672" s="1">
        <v>2</v>
      </c>
      <c r="G672" s="3">
        <v>0</v>
      </c>
      <c r="H672" s="3">
        <v>1</v>
      </c>
      <c r="I672" s="3">
        <v>0</v>
      </c>
      <c r="J672" s="17">
        <f t="shared" si="10"/>
        <v>6.7805978153586794</v>
      </c>
    </row>
    <row r="673" spans="1:10" x14ac:dyDescent="0.2">
      <c r="A673" s="2">
        <v>672</v>
      </c>
      <c r="B673" s="16">
        <v>584.11900000000003</v>
      </c>
      <c r="C673" s="16">
        <v>69700</v>
      </c>
      <c r="D673" s="1">
        <v>6</v>
      </c>
      <c r="E673" s="3">
        <v>2</v>
      </c>
      <c r="F673" s="1">
        <v>1</v>
      </c>
      <c r="G673" s="3">
        <v>0</v>
      </c>
      <c r="H673" s="3">
        <v>2</v>
      </c>
      <c r="I673" s="3">
        <v>1</v>
      </c>
      <c r="J673" s="17">
        <f t="shared" si="10"/>
        <v>6.3701047291938142</v>
      </c>
    </row>
    <row r="674" spans="1:10" x14ac:dyDescent="0.2">
      <c r="A674" s="2">
        <v>673</v>
      </c>
      <c r="B674" s="16">
        <v>1720.018</v>
      </c>
      <c r="C674" s="16">
        <v>53300</v>
      </c>
      <c r="D674" s="1">
        <v>18</v>
      </c>
      <c r="E674" s="3">
        <v>2</v>
      </c>
      <c r="F674" s="1">
        <v>2</v>
      </c>
      <c r="G674" s="3">
        <v>1</v>
      </c>
      <c r="H674" s="3">
        <v>0</v>
      </c>
      <c r="I674" s="3">
        <v>0</v>
      </c>
      <c r="J674" s="17">
        <f t="shared" si="10"/>
        <v>7.4500900348690191</v>
      </c>
    </row>
    <row r="675" spans="1:10" x14ac:dyDescent="0.2">
      <c r="A675" s="2">
        <v>674</v>
      </c>
      <c r="B675" s="16">
        <v>1024.3050000000001</v>
      </c>
      <c r="C675" s="16">
        <v>66200</v>
      </c>
      <c r="D675" s="1">
        <v>6</v>
      </c>
      <c r="E675" s="3">
        <v>0</v>
      </c>
      <c r="F675" s="1">
        <v>3</v>
      </c>
      <c r="G675" s="3">
        <v>1</v>
      </c>
      <c r="H675" s="3">
        <v>0</v>
      </c>
      <c r="I675" s="3">
        <v>1</v>
      </c>
      <c r="J675" s="17">
        <f t="shared" si="10"/>
        <v>6.9317696128129827</v>
      </c>
    </row>
    <row r="676" spans="1:10" x14ac:dyDescent="0.2">
      <c r="A676" s="2">
        <v>675</v>
      </c>
      <c r="B676" s="16">
        <v>1150.405</v>
      </c>
      <c r="C676" s="16">
        <v>54400</v>
      </c>
      <c r="D676" s="1">
        <v>6</v>
      </c>
      <c r="E676" s="3">
        <v>2</v>
      </c>
      <c r="F676" s="1">
        <v>2</v>
      </c>
      <c r="G676" s="3">
        <v>1</v>
      </c>
      <c r="H676" s="3">
        <v>0</v>
      </c>
      <c r="I676" s="3">
        <v>0</v>
      </c>
      <c r="J676" s="17">
        <f t="shared" si="10"/>
        <v>7.0478693332716622</v>
      </c>
    </row>
    <row r="677" spans="1:10" x14ac:dyDescent="0.2">
      <c r="A677" s="2">
        <v>676</v>
      </c>
      <c r="B677" s="16">
        <v>2763.4639999999999</v>
      </c>
      <c r="C677" s="16">
        <v>68700</v>
      </c>
      <c r="D677" s="1">
        <v>24</v>
      </c>
      <c r="E677" s="3">
        <v>3</v>
      </c>
      <c r="F677" s="1">
        <v>2</v>
      </c>
      <c r="G677" s="3">
        <v>1</v>
      </c>
      <c r="H677" s="3">
        <v>0</v>
      </c>
      <c r="I677" s="3">
        <v>1</v>
      </c>
      <c r="J677" s="17">
        <f t="shared" si="10"/>
        <v>7.9242402442298987</v>
      </c>
    </row>
    <row r="678" spans="1:10" x14ac:dyDescent="0.2">
      <c r="A678" s="2">
        <v>677</v>
      </c>
      <c r="B678" s="16">
        <v>421.02699999999999</v>
      </c>
      <c r="C678" s="16">
        <v>25100</v>
      </c>
      <c r="D678" s="1">
        <v>6</v>
      </c>
      <c r="E678" s="3">
        <v>0</v>
      </c>
      <c r="F678" s="1">
        <v>1</v>
      </c>
      <c r="G678" s="3">
        <v>0</v>
      </c>
      <c r="H678" s="3">
        <v>1</v>
      </c>
      <c r="I678" s="3">
        <v>0</v>
      </c>
      <c r="J678" s="17">
        <f t="shared" si="10"/>
        <v>6.0426969646425741</v>
      </c>
    </row>
    <row r="679" spans="1:10" x14ac:dyDescent="0.2">
      <c r="A679" s="2">
        <v>678</v>
      </c>
      <c r="B679" s="16">
        <v>180.47200000000001</v>
      </c>
      <c r="C679" s="16">
        <v>20300</v>
      </c>
      <c r="D679" s="1">
        <v>12</v>
      </c>
      <c r="E679" s="3">
        <v>1</v>
      </c>
      <c r="F679" s="1">
        <v>1</v>
      </c>
      <c r="G679" s="3">
        <v>0</v>
      </c>
      <c r="H679" s="3">
        <v>2</v>
      </c>
      <c r="I679" s="3">
        <v>0</v>
      </c>
      <c r="J679" s="17">
        <f t="shared" si="10"/>
        <v>5.1955756410861227</v>
      </c>
    </row>
    <row r="680" spans="1:10" x14ac:dyDescent="0.2">
      <c r="A680" s="2">
        <v>679</v>
      </c>
      <c r="B680" s="16">
        <v>2175.9690000000001</v>
      </c>
      <c r="C680" s="16">
        <v>118800</v>
      </c>
      <c r="D680" s="1">
        <v>18</v>
      </c>
      <c r="E680" s="3">
        <v>3</v>
      </c>
      <c r="F680" s="1">
        <v>3</v>
      </c>
      <c r="G680" s="3">
        <v>0</v>
      </c>
      <c r="H680" s="3">
        <v>0</v>
      </c>
      <c r="I680" s="3">
        <v>1</v>
      </c>
      <c r="J680" s="17">
        <f t="shared" si="10"/>
        <v>7.6852293615508236</v>
      </c>
    </row>
    <row r="681" spans="1:10" x14ac:dyDescent="0.2">
      <c r="A681" s="2">
        <v>680</v>
      </c>
      <c r="B681" s="16">
        <v>273.072</v>
      </c>
      <c r="C681" s="16">
        <v>17600</v>
      </c>
      <c r="D681" s="1">
        <v>6</v>
      </c>
      <c r="E681" s="3">
        <v>0</v>
      </c>
      <c r="F681" s="1">
        <v>1</v>
      </c>
      <c r="G681" s="3">
        <v>1</v>
      </c>
      <c r="H681" s="3">
        <v>0</v>
      </c>
      <c r="I681" s="3">
        <v>0</v>
      </c>
      <c r="J681" s="17">
        <f t="shared" si="10"/>
        <v>5.609735496676401</v>
      </c>
    </row>
    <row r="682" spans="1:10" x14ac:dyDescent="0.2">
      <c r="A682" s="2">
        <v>681</v>
      </c>
      <c r="B682" s="16">
        <v>2693.4409999999998</v>
      </c>
      <c r="C682" s="16">
        <v>88700</v>
      </c>
      <c r="D682" s="1">
        <v>24</v>
      </c>
      <c r="E682" s="3">
        <v>3</v>
      </c>
      <c r="F682" s="1">
        <v>2</v>
      </c>
      <c r="G682" s="3">
        <v>1</v>
      </c>
      <c r="H682" s="3">
        <v>2</v>
      </c>
      <c r="I682" s="3">
        <v>1</v>
      </c>
      <c r="J682" s="17">
        <f t="shared" si="10"/>
        <v>7.8985748372955671</v>
      </c>
    </row>
    <row r="683" spans="1:10" x14ac:dyDescent="0.2">
      <c r="A683" s="2">
        <v>682</v>
      </c>
      <c r="B683" s="16">
        <v>3072.076</v>
      </c>
      <c r="C683" s="16">
        <v>84900</v>
      </c>
      <c r="D683" s="1">
        <v>24</v>
      </c>
      <c r="E683" s="3">
        <v>3</v>
      </c>
      <c r="F683" s="1">
        <v>2</v>
      </c>
      <c r="G683" s="3">
        <v>0</v>
      </c>
      <c r="H683" s="3">
        <v>1</v>
      </c>
      <c r="I683" s="3">
        <v>1</v>
      </c>
      <c r="J683" s="17">
        <f t="shared" si="10"/>
        <v>8.0301088335448778</v>
      </c>
    </row>
    <row r="684" spans="1:10" x14ac:dyDescent="0.2">
      <c r="A684" s="2">
        <v>683</v>
      </c>
      <c r="B684" s="16">
        <v>5208.7179999999998</v>
      </c>
      <c r="C684" s="16">
        <v>89500</v>
      </c>
      <c r="D684" s="1">
        <v>24</v>
      </c>
      <c r="E684" s="3">
        <v>3</v>
      </c>
      <c r="F684" s="1">
        <v>2</v>
      </c>
      <c r="G684" s="3">
        <v>1</v>
      </c>
      <c r="H684" s="3">
        <v>0</v>
      </c>
      <c r="I684" s="3">
        <v>1</v>
      </c>
      <c r="J684" s="17">
        <f t="shared" si="10"/>
        <v>8.558089039209273</v>
      </c>
    </row>
    <row r="685" spans="1:10" x14ac:dyDescent="0.2">
      <c r="A685" s="2">
        <v>684</v>
      </c>
      <c r="B685" s="16">
        <v>143.46700000000001</v>
      </c>
      <c r="C685" s="16">
        <v>11900</v>
      </c>
      <c r="D685" s="1">
        <v>6</v>
      </c>
      <c r="E685" s="3">
        <v>1</v>
      </c>
      <c r="F685" s="1">
        <v>1</v>
      </c>
      <c r="G685" s="3">
        <v>0</v>
      </c>
      <c r="H685" s="3">
        <v>1</v>
      </c>
      <c r="I685" s="3">
        <v>0</v>
      </c>
      <c r="J685" s="17">
        <f t="shared" si="10"/>
        <v>4.9661050435968406</v>
      </c>
    </row>
    <row r="686" spans="1:10" x14ac:dyDescent="0.2">
      <c r="A686" s="2">
        <v>685</v>
      </c>
      <c r="B686" s="16">
        <v>1931.347</v>
      </c>
      <c r="C686" s="16">
        <v>65500</v>
      </c>
      <c r="D686" s="1">
        <v>24</v>
      </c>
      <c r="E686" s="3">
        <v>3</v>
      </c>
      <c r="F686" s="1">
        <v>3</v>
      </c>
      <c r="G686" s="3">
        <v>1</v>
      </c>
      <c r="H686" s="3">
        <v>0</v>
      </c>
      <c r="I686" s="3">
        <v>1</v>
      </c>
      <c r="J686" s="17">
        <f t="shared" si="10"/>
        <v>7.5659729659219623</v>
      </c>
    </row>
    <row r="687" spans="1:10" x14ac:dyDescent="0.2">
      <c r="A687" s="2">
        <v>686</v>
      </c>
      <c r="B687" s="16">
        <v>163.084</v>
      </c>
      <c r="C687" s="16">
        <v>17600</v>
      </c>
      <c r="D687" s="1">
        <v>18</v>
      </c>
      <c r="E687" s="3">
        <v>1</v>
      </c>
      <c r="F687" s="1">
        <v>1</v>
      </c>
      <c r="G687" s="3">
        <v>0</v>
      </c>
      <c r="H687" s="3">
        <v>2</v>
      </c>
      <c r="I687" s="3">
        <v>0</v>
      </c>
      <c r="J687" s="17">
        <f t="shared" si="10"/>
        <v>5.0942654054893479</v>
      </c>
    </row>
    <row r="688" spans="1:10" x14ac:dyDescent="0.2">
      <c r="A688" s="2">
        <v>687</v>
      </c>
      <c r="B688" s="16">
        <v>657.46</v>
      </c>
      <c r="C688" s="16">
        <v>82400</v>
      </c>
      <c r="D688" s="1">
        <v>18</v>
      </c>
      <c r="E688" s="3">
        <v>2</v>
      </c>
      <c r="F688" s="1">
        <v>2</v>
      </c>
      <c r="G688" s="3">
        <v>0</v>
      </c>
      <c r="H688" s="3">
        <v>2</v>
      </c>
      <c r="I688" s="3">
        <v>1</v>
      </c>
      <c r="J688" s="17">
        <f t="shared" si="10"/>
        <v>6.4883839256994031</v>
      </c>
    </row>
    <row r="689" spans="1:10" x14ac:dyDescent="0.2">
      <c r="A689" s="2">
        <v>688</v>
      </c>
      <c r="B689" s="16">
        <v>630.09100000000001</v>
      </c>
      <c r="C689" s="16">
        <v>40400</v>
      </c>
      <c r="D689" s="1">
        <v>24</v>
      </c>
      <c r="E689" s="3">
        <v>1</v>
      </c>
      <c r="F689" s="1">
        <v>2</v>
      </c>
      <c r="G689" s="3">
        <v>0</v>
      </c>
      <c r="H689" s="3">
        <v>1</v>
      </c>
      <c r="I689" s="3">
        <v>0</v>
      </c>
      <c r="J689" s="17">
        <f t="shared" si="10"/>
        <v>6.4458642533989288</v>
      </c>
    </row>
    <row r="690" spans="1:10" x14ac:dyDescent="0.2">
      <c r="A690" s="2">
        <v>689</v>
      </c>
      <c r="B690" s="16">
        <v>1974.242</v>
      </c>
      <c r="C690" s="16">
        <v>70000</v>
      </c>
      <c r="D690" s="1">
        <v>24</v>
      </c>
      <c r="E690" s="3">
        <v>3</v>
      </c>
      <c r="F690" s="1">
        <v>2</v>
      </c>
      <c r="G690" s="3">
        <v>1</v>
      </c>
      <c r="H690" s="3">
        <v>0</v>
      </c>
      <c r="I690" s="3">
        <v>1</v>
      </c>
      <c r="J690" s="17">
        <f t="shared" si="10"/>
        <v>7.5879398061977694</v>
      </c>
    </row>
    <row r="691" spans="1:10" x14ac:dyDescent="0.2">
      <c r="A691" s="2">
        <v>690</v>
      </c>
      <c r="B691" s="16">
        <v>501.66</v>
      </c>
      <c r="C691" s="16">
        <v>44700</v>
      </c>
      <c r="D691" s="1">
        <v>6</v>
      </c>
      <c r="E691" s="3">
        <v>2</v>
      </c>
      <c r="F691" s="1">
        <v>1</v>
      </c>
      <c r="G691" s="3">
        <v>0</v>
      </c>
      <c r="H691" s="3">
        <v>1</v>
      </c>
      <c r="I691" s="3">
        <v>0</v>
      </c>
      <c r="J691" s="17">
        <f t="shared" si="10"/>
        <v>6.2179225993900218</v>
      </c>
    </row>
    <row r="692" spans="1:10" x14ac:dyDescent="0.2">
      <c r="A692" s="2">
        <v>691</v>
      </c>
      <c r="B692" s="16">
        <v>661.80499999999995</v>
      </c>
      <c r="C692" s="16">
        <v>47900</v>
      </c>
      <c r="D692" s="1">
        <v>24</v>
      </c>
      <c r="E692" s="3">
        <v>2</v>
      </c>
      <c r="F692" s="1">
        <v>2</v>
      </c>
      <c r="G692" s="3">
        <v>0</v>
      </c>
      <c r="H692" s="3">
        <v>1</v>
      </c>
      <c r="I692" s="3">
        <v>0</v>
      </c>
      <c r="J692" s="17">
        <f t="shared" si="10"/>
        <v>6.4949709506115854</v>
      </c>
    </row>
    <row r="693" spans="1:10" x14ac:dyDescent="0.2">
      <c r="A693" s="2">
        <v>692</v>
      </c>
      <c r="B693" s="16">
        <v>1511.777</v>
      </c>
      <c r="C693" s="16">
        <v>63200</v>
      </c>
      <c r="D693" s="1">
        <v>24</v>
      </c>
      <c r="E693" s="3">
        <v>3</v>
      </c>
      <c r="F693" s="1">
        <v>1</v>
      </c>
      <c r="G693" s="3">
        <v>0</v>
      </c>
      <c r="H693" s="3">
        <v>0</v>
      </c>
      <c r="I693" s="3">
        <v>1</v>
      </c>
      <c r="J693" s="17">
        <f t="shared" si="10"/>
        <v>7.3210410590897483</v>
      </c>
    </row>
    <row r="694" spans="1:10" x14ac:dyDescent="0.2">
      <c r="A694" s="2">
        <v>693</v>
      </c>
      <c r="B694" s="16">
        <v>1255.373</v>
      </c>
      <c r="C694" s="16">
        <v>86100</v>
      </c>
      <c r="D694" s="1">
        <v>12</v>
      </c>
      <c r="E694" s="3">
        <v>0</v>
      </c>
      <c r="F694" s="1">
        <v>2</v>
      </c>
      <c r="G694" s="3">
        <v>1</v>
      </c>
      <c r="H694" s="3">
        <v>1</v>
      </c>
      <c r="I694" s="3">
        <v>1</v>
      </c>
      <c r="J694" s="17">
        <f t="shared" si="10"/>
        <v>7.1351880185627765</v>
      </c>
    </row>
    <row r="695" spans="1:10" x14ac:dyDescent="0.2">
      <c r="A695" s="2">
        <v>694</v>
      </c>
      <c r="B695" s="16">
        <v>467.68099999999998</v>
      </c>
      <c r="C695" s="16">
        <v>14600</v>
      </c>
      <c r="D695" s="1">
        <v>24</v>
      </c>
      <c r="E695" s="3">
        <v>1</v>
      </c>
      <c r="F695" s="1">
        <v>3</v>
      </c>
      <c r="G695" s="3">
        <v>0</v>
      </c>
      <c r="H695" s="3">
        <v>0</v>
      </c>
      <c r="I695" s="3">
        <v>0</v>
      </c>
      <c r="J695" s="17">
        <f t="shared" si="10"/>
        <v>6.147786439574813</v>
      </c>
    </row>
    <row r="696" spans="1:10" x14ac:dyDescent="0.2">
      <c r="A696" s="2">
        <v>695</v>
      </c>
      <c r="B696" s="16">
        <v>2561.114</v>
      </c>
      <c r="C696" s="16">
        <v>62900</v>
      </c>
      <c r="D696" s="1">
        <v>24</v>
      </c>
      <c r="E696" s="3">
        <v>0</v>
      </c>
      <c r="F696" s="1">
        <v>2</v>
      </c>
      <c r="G696" s="3">
        <v>1</v>
      </c>
      <c r="H696" s="3">
        <v>0</v>
      </c>
      <c r="I696" s="3">
        <v>0</v>
      </c>
      <c r="J696" s="17">
        <f t="shared" si="10"/>
        <v>7.8481975990705859</v>
      </c>
    </row>
    <row r="697" spans="1:10" x14ac:dyDescent="0.2">
      <c r="A697" s="2">
        <v>696</v>
      </c>
      <c r="B697" s="16">
        <v>533.78499999999997</v>
      </c>
      <c r="C697" s="16">
        <v>23200</v>
      </c>
      <c r="D697" s="1">
        <v>24</v>
      </c>
      <c r="E697" s="3">
        <v>0</v>
      </c>
      <c r="F697" s="1">
        <v>1</v>
      </c>
      <c r="G697" s="3">
        <v>1</v>
      </c>
      <c r="H697" s="3">
        <v>0</v>
      </c>
      <c r="I697" s="3">
        <v>0</v>
      </c>
      <c r="J697" s="17">
        <f t="shared" si="10"/>
        <v>6.2799931361634602</v>
      </c>
    </row>
    <row r="698" spans="1:10" x14ac:dyDescent="0.2">
      <c r="A698" s="2">
        <v>697</v>
      </c>
      <c r="B698" s="16">
        <v>1307.0039999999999</v>
      </c>
      <c r="C698" s="16">
        <v>52600</v>
      </c>
      <c r="D698" s="1">
        <v>12</v>
      </c>
      <c r="E698" s="3">
        <v>2</v>
      </c>
      <c r="F698" s="1">
        <v>2</v>
      </c>
      <c r="G698" s="3">
        <v>0</v>
      </c>
      <c r="H698" s="3">
        <v>2</v>
      </c>
      <c r="I698" s="3">
        <v>0</v>
      </c>
      <c r="J698" s="17">
        <f t="shared" si="10"/>
        <v>7.1754927740633034</v>
      </c>
    </row>
    <row r="699" spans="1:10" x14ac:dyDescent="0.2">
      <c r="A699" s="2">
        <v>698</v>
      </c>
      <c r="B699" s="16">
        <v>735.06799999999998</v>
      </c>
      <c r="C699" s="16">
        <v>53900</v>
      </c>
      <c r="D699" s="1">
        <v>6</v>
      </c>
      <c r="E699" s="3">
        <v>2</v>
      </c>
      <c r="F699" s="1">
        <v>2</v>
      </c>
      <c r="G699" s="3">
        <v>1</v>
      </c>
      <c r="H699" s="3">
        <v>1</v>
      </c>
      <c r="I699" s="3">
        <v>0</v>
      </c>
      <c r="J699" s="17">
        <f t="shared" si="10"/>
        <v>6.5999630119402051</v>
      </c>
    </row>
    <row r="700" spans="1:10" x14ac:dyDescent="0.2">
      <c r="A700" s="2">
        <v>699</v>
      </c>
      <c r="B700" s="16">
        <v>1596.9090000000001</v>
      </c>
      <c r="C700" s="16">
        <v>100100</v>
      </c>
      <c r="D700" s="1">
        <v>6</v>
      </c>
      <c r="E700" s="3">
        <v>0</v>
      </c>
      <c r="F700" s="1">
        <v>2</v>
      </c>
      <c r="G700" s="3">
        <v>1</v>
      </c>
      <c r="H700" s="3">
        <v>2</v>
      </c>
      <c r="I700" s="3">
        <v>1</v>
      </c>
      <c r="J700" s="17">
        <f t="shared" si="10"/>
        <v>7.375825164750534</v>
      </c>
    </row>
    <row r="701" spans="1:10" x14ac:dyDescent="0.2">
      <c r="A701" s="2">
        <v>700</v>
      </c>
      <c r="B701" s="16">
        <v>1079.4970000000001</v>
      </c>
      <c r="C701" s="16">
        <v>50000</v>
      </c>
      <c r="D701" s="1">
        <v>6</v>
      </c>
      <c r="E701" s="3">
        <v>0</v>
      </c>
      <c r="F701" s="1">
        <v>2</v>
      </c>
      <c r="G701" s="3">
        <v>1</v>
      </c>
      <c r="H701" s="3">
        <v>1</v>
      </c>
      <c r="I701" s="3">
        <v>0</v>
      </c>
      <c r="J701" s="17">
        <f t="shared" si="10"/>
        <v>6.9842504708866189</v>
      </c>
    </row>
    <row r="702" spans="1:10" x14ac:dyDescent="0.2">
      <c r="A702" s="2">
        <v>701</v>
      </c>
      <c r="B702" s="16">
        <v>2599.1129999999998</v>
      </c>
      <c r="C702" s="16">
        <v>97000</v>
      </c>
      <c r="D702" s="1">
        <v>24</v>
      </c>
      <c r="E702" s="3">
        <v>0</v>
      </c>
      <c r="F702" s="1">
        <v>3</v>
      </c>
      <c r="G702" s="3">
        <v>0</v>
      </c>
      <c r="H702" s="3">
        <v>0</v>
      </c>
      <c r="I702" s="3">
        <v>1</v>
      </c>
      <c r="J702" s="17">
        <f t="shared" si="10"/>
        <v>7.8629255119572079</v>
      </c>
    </row>
    <row r="703" spans="1:10" x14ac:dyDescent="0.2">
      <c r="A703" s="2">
        <v>702</v>
      </c>
      <c r="B703" s="16">
        <v>473.17599999999999</v>
      </c>
      <c r="C703" s="16">
        <v>35000</v>
      </c>
      <c r="D703" s="1">
        <v>6</v>
      </c>
      <c r="E703" s="3">
        <v>2</v>
      </c>
      <c r="F703" s="1">
        <v>3</v>
      </c>
      <c r="G703" s="3">
        <v>0</v>
      </c>
      <c r="H703" s="3">
        <v>0</v>
      </c>
      <c r="I703" s="3">
        <v>1</v>
      </c>
      <c r="J703" s="17">
        <f t="shared" si="10"/>
        <v>6.1594674123057471</v>
      </c>
    </row>
    <row r="704" spans="1:10" x14ac:dyDescent="0.2">
      <c r="A704" s="2">
        <v>703</v>
      </c>
      <c r="B704" s="16">
        <v>1085.203</v>
      </c>
      <c r="C704" s="16">
        <v>39600</v>
      </c>
      <c r="D704" s="1">
        <v>12</v>
      </c>
      <c r="E704" s="3">
        <v>0</v>
      </c>
      <c r="F704" s="1">
        <v>1</v>
      </c>
      <c r="G704" s="3">
        <v>1</v>
      </c>
      <c r="H704" s="3">
        <v>0</v>
      </c>
      <c r="I704" s="3">
        <v>0</v>
      </c>
      <c r="J704" s="17">
        <f t="shared" si="10"/>
        <v>6.9895223452483348</v>
      </c>
    </row>
    <row r="705" spans="1:10" x14ac:dyDescent="0.2">
      <c r="A705" s="2">
        <v>704</v>
      </c>
      <c r="B705" s="16">
        <v>702.63199999999995</v>
      </c>
      <c r="C705" s="16">
        <v>46900</v>
      </c>
      <c r="D705" s="1">
        <v>6</v>
      </c>
      <c r="E705" s="3">
        <v>2</v>
      </c>
      <c r="F705" s="1">
        <v>3</v>
      </c>
      <c r="G705" s="3">
        <v>0</v>
      </c>
      <c r="H705" s="3">
        <v>0</v>
      </c>
      <c r="I705" s="3">
        <v>1</v>
      </c>
      <c r="J705" s="17">
        <f t="shared" si="10"/>
        <v>6.5548332839127115</v>
      </c>
    </row>
    <row r="706" spans="1:10" x14ac:dyDescent="0.2">
      <c r="A706" s="2">
        <v>705</v>
      </c>
      <c r="B706" s="16">
        <v>918.78300000000002</v>
      </c>
      <c r="C706" s="16">
        <v>81800</v>
      </c>
      <c r="D706" s="1">
        <v>6</v>
      </c>
      <c r="E706" s="3">
        <v>3</v>
      </c>
      <c r="F706" s="1">
        <v>3</v>
      </c>
      <c r="G706" s="3">
        <v>1</v>
      </c>
      <c r="H706" s="3">
        <v>0</v>
      </c>
      <c r="I706" s="3">
        <v>1</v>
      </c>
      <c r="J706" s="17">
        <f t="shared" si="10"/>
        <v>6.823049968249344</v>
      </c>
    </row>
    <row r="707" spans="1:10" x14ac:dyDescent="0.2">
      <c r="A707" s="2">
        <v>706</v>
      </c>
      <c r="B707" s="16">
        <v>2796.33</v>
      </c>
      <c r="C707" s="16">
        <v>99200</v>
      </c>
      <c r="D707" s="1">
        <v>12</v>
      </c>
      <c r="E707" s="3">
        <v>0</v>
      </c>
      <c r="F707" s="1">
        <v>2</v>
      </c>
      <c r="G707" s="3">
        <v>1</v>
      </c>
      <c r="H707" s="3">
        <v>3</v>
      </c>
      <c r="I707" s="3">
        <v>1</v>
      </c>
      <c r="J707" s="17">
        <f t="shared" ref="J707:J770" si="11">LN(B707)</f>
        <v>7.9360631221402826</v>
      </c>
    </row>
    <row r="708" spans="1:10" x14ac:dyDescent="0.2">
      <c r="A708" s="2">
        <v>707</v>
      </c>
      <c r="B708" s="16">
        <v>1829.99</v>
      </c>
      <c r="C708" s="16">
        <v>75800</v>
      </c>
      <c r="D708" s="1">
        <v>12</v>
      </c>
      <c r="E708" s="3">
        <v>3</v>
      </c>
      <c r="F708" s="1">
        <v>2</v>
      </c>
      <c r="G708" s="3">
        <v>0</v>
      </c>
      <c r="H708" s="3">
        <v>1</v>
      </c>
      <c r="I708" s="3">
        <v>1</v>
      </c>
      <c r="J708" s="17">
        <f t="shared" si="11"/>
        <v>7.5120657813396621</v>
      </c>
    </row>
    <row r="709" spans="1:10" x14ac:dyDescent="0.2">
      <c r="A709" s="2">
        <v>708</v>
      </c>
      <c r="B709" s="16">
        <v>182.62799999999999</v>
      </c>
      <c r="C709" s="16">
        <v>14500</v>
      </c>
      <c r="D709" s="1">
        <v>6</v>
      </c>
      <c r="E709" s="3">
        <v>1</v>
      </c>
      <c r="F709" s="1">
        <v>1</v>
      </c>
      <c r="G709" s="3">
        <v>0</v>
      </c>
      <c r="H709" s="3">
        <v>1</v>
      </c>
      <c r="I709" s="3">
        <v>0</v>
      </c>
      <c r="J709" s="17">
        <f t="shared" si="11"/>
        <v>5.207451297040663</v>
      </c>
    </row>
    <row r="710" spans="1:10" x14ac:dyDescent="0.2">
      <c r="A710" s="2">
        <v>709</v>
      </c>
      <c r="B710" s="16">
        <v>330.21800000000002</v>
      </c>
      <c r="C710" s="16">
        <v>19700</v>
      </c>
      <c r="D710" s="1">
        <v>6</v>
      </c>
      <c r="E710" s="3">
        <v>1</v>
      </c>
      <c r="F710" s="1">
        <v>1</v>
      </c>
      <c r="G710" s="3">
        <v>0</v>
      </c>
      <c r="H710" s="3">
        <v>2</v>
      </c>
      <c r="I710" s="3">
        <v>0</v>
      </c>
      <c r="J710" s="17">
        <f t="shared" si="11"/>
        <v>5.799753042416997</v>
      </c>
    </row>
    <row r="711" spans="1:10" x14ac:dyDescent="0.2">
      <c r="A711" s="2">
        <v>710</v>
      </c>
      <c r="B711" s="16">
        <v>916.71199999999999</v>
      </c>
      <c r="C711" s="16">
        <v>43200</v>
      </c>
      <c r="D711" s="1">
        <v>24</v>
      </c>
      <c r="E711" s="3">
        <v>0</v>
      </c>
      <c r="F711" s="1">
        <v>2</v>
      </c>
      <c r="G711" s="3">
        <v>1</v>
      </c>
      <c r="H711" s="3">
        <v>0</v>
      </c>
      <c r="I711" s="3">
        <v>0</v>
      </c>
      <c r="J711" s="17">
        <f t="shared" si="11"/>
        <v>6.8207933553151259</v>
      </c>
    </row>
    <row r="712" spans="1:10" x14ac:dyDescent="0.2">
      <c r="A712" s="2">
        <v>711</v>
      </c>
      <c r="B712" s="16">
        <v>615.16099999999994</v>
      </c>
      <c r="C712" s="16">
        <v>14400</v>
      </c>
      <c r="D712" s="1">
        <v>24</v>
      </c>
      <c r="E712" s="3">
        <v>0</v>
      </c>
      <c r="F712" s="1">
        <v>1</v>
      </c>
      <c r="G712" s="3">
        <v>1</v>
      </c>
      <c r="H712" s="3">
        <v>0</v>
      </c>
      <c r="I712" s="3">
        <v>0</v>
      </c>
      <c r="J712" s="17">
        <f t="shared" si="11"/>
        <v>6.4218840221637432</v>
      </c>
    </row>
    <row r="713" spans="1:10" x14ac:dyDescent="0.2">
      <c r="A713" s="2">
        <v>712</v>
      </c>
      <c r="B713" s="16">
        <v>807.70699999999999</v>
      </c>
      <c r="C713" s="16">
        <v>43500</v>
      </c>
      <c r="D713" s="1">
        <v>12</v>
      </c>
      <c r="E713" s="3">
        <v>2</v>
      </c>
      <c r="F713" s="1">
        <v>1</v>
      </c>
      <c r="G713" s="3">
        <v>1</v>
      </c>
      <c r="H713" s="3">
        <v>1</v>
      </c>
      <c r="I713" s="3">
        <v>1</v>
      </c>
      <c r="J713" s="17">
        <f t="shared" si="11"/>
        <v>6.6941993689948234</v>
      </c>
    </row>
    <row r="714" spans="1:10" x14ac:dyDescent="0.2">
      <c r="A714" s="2">
        <v>713</v>
      </c>
      <c r="B714" s="16">
        <v>427.17599999999999</v>
      </c>
      <c r="C714" s="16">
        <v>55500</v>
      </c>
      <c r="D714" s="1">
        <v>18</v>
      </c>
      <c r="E714" s="3">
        <v>1</v>
      </c>
      <c r="F714" s="1">
        <v>2</v>
      </c>
      <c r="G714" s="3">
        <v>1</v>
      </c>
      <c r="H714" s="3">
        <v>3</v>
      </c>
      <c r="I714" s="3">
        <v>0</v>
      </c>
      <c r="J714" s="17">
        <f t="shared" si="11"/>
        <v>6.0571961062925617</v>
      </c>
    </row>
    <row r="715" spans="1:10" x14ac:dyDescent="0.2">
      <c r="A715" s="2">
        <v>714</v>
      </c>
      <c r="B715" s="16">
        <v>1133.433</v>
      </c>
      <c r="C715" s="16">
        <v>108100</v>
      </c>
      <c r="D715" s="1">
        <v>12</v>
      </c>
      <c r="E715" s="3">
        <v>3</v>
      </c>
      <c r="F715" s="1">
        <v>2</v>
      </c>
      <c r="G715" s="3">
        <v>0</v>
      </c>
      <c r="H715" s="3">
        <v>1</v>
      </c>
      <c r="I715" s="3">
        <v>1</v>
      </c>
      <c r="J715" s="17">
        <f t="shared" si="11"/>
        <v>7.0330063592460155</v>
      </c>
    </row>
    <row r="716" spans="1:10" x14ac:dyDescent="0.2">
      <c r="A716" s="2">
        <v>715</v>
      </c>
      <c r="B716" s="16">
        <v>320.34399999999999</v>
      </c>
      <c r="C716" s="16">
        <v>33200</v>
      </c>
      <c r="D716" s="1">
        <v>6</v>
      </c>
      <c r="E716" s="3">
        <v>0</v>
      </c>
      <c r="F716" s="1">
        <v>2</v>
      </c>
      <c r="G716" s="3">
        <v>0</v>
      </c>
      <c r="H716" s="3">
        <v>1</v>
      </c>
      <c r="I716" s="3">
        <v>0</v>
      </c>
      <c r="J716" s="17">
        <f t="shared" si="11"/>
        <v>5.769395418395038</v>
      </c>
    </row>
    <row r="717" spans="1:10" x14ac:dyDescent="0.2">
      <c r="A717" s="2">
        <v>716</v>
      </c>
      <c r="B717" s="16">
        <v>3126.18</v>
      </c>
      <c r="C717" s="16">
        <v>98900</v>
      </c>
      <c r="D717" s="1">
        <v>18</v>
      </c>
      <c r="E717" s="3">
        <v>0</v>
      </c>
      <c r="F717" s="1">
        <v>2</v>
      </c>
      <c r="G717" s="3">
        <v>1</v>
      </c>
      <c r="H717" s="3">
        <v>0</v>
      </c>
      <c r="I717" s="3">
        <v>1</v>
      </c>
      <c r="J717" s="17">
        <f t="shared" si="11"/>
        <v>8.0475670908975623</v>
      </c>
    </row>
    <row r="718" spans="1:10" x14ac:dyDescent="0.2">
      <c r="A718" s="2">
        <v>717</v>
      </c>
      <c r="B718" s="16">
        <v>3000.6179999999999</v>
      </c>
      <c r="C718" s="16">
        <v>81400</v>
      </c>
      <c r="D718" s="1">
        <v>24</v>
      </c>
      <c r="E718" s="3">
        <v>3</v>
      </c>
      <c r="F718" s="1">
        <v>3</v>
      </c>
      <c r="G718" s="3">
        <v>0</v>
      </c>
      <c r="H718" s="3">
        <v>0</v>
      </c>
      <c r="I718" s="3">
        <v>1</v>
      </c>
      <c r="J718" s="17">
        <f t="shared" si="11"/>
        <v>8.0065735464351597</v>
      </c>
    </row>
    <row r="719" spans="1:10" x14ac:dyDescent="0.2">
      <c r="A719" s="2">
        <v>718</v>
      </c>
      <c r="B719" s="16">
        <v>270.50599999999997</v>
      </c>
      <c r="C719" s="16">
        <v>20100</v>
      </c>
      <c r="D719" s="1">
        <v>12</v>
      </c>
      <c r="E719" s="3">
        <v>1</v>
      </c>
      <c r="F719" s="1">
        <v>1</v>
      </c>
      <c r="G719" s="3">
        <v>0</v>
      </c>
      <c r="H719" s="3">
        <v>1</v>
      </c>
      <c r="I719" s="3">
        <v>0</v>
      </c>
      <c r="J719" s="17">
        <f t="shared" si="11"/>
        <v>5.6002942791865644</v>
      </c>
    </row>
    <row r="720" spans="1:10" x14ac:dyDescent="0.2">
      <c r="A720" s="2">
        <v>719</v>
      </c>
      <c r="B720" s="16">
        <v>140.29900000000001</v>
      </c>
      <c r="C720" s="16">
        <v>12000</v>
      </c>
      <c r="D720" s="1">
        <v>6</v>
      </c>
      <c r="E720" s="3">
        <v>1</v>
      </c>
      <c r="F720" s="1">
        <v>1</v>
      </c>
      <c r="G720" s="3">
        <v>0</v>
      </c>
      <c r="H720" s="3">
        <v>0</v>
      </c>
      <c r="I720" s="3">
        <v>0</v>
      </c>
      <c r="J720" s="17">
        <f t="shared" si="11"/>
        <v>4.9437758594992651</v>
      </c>
    </row>
    <row r="721" spans="1:10" x14ac:dyDescent="0.2">
      <c r="A721" s="2">
        <v>720</v>
      </c>
      <c r="B721" s="16">
        <v>1763.296</v>
      </c>
      <c r="C721" s="16">
        <v>79500</v>
      </c>
      <c r="D721" s="1">
        <v>18</v>
      </c>
      <c r="E721" s="3">
        <v>3</v>
      </c>
      <c r="F721" s="1">
        <v>2</v>
      </c>
      <c r="G721" s="3">
        <v>1</v>
      </c>
      <c r="H721" s="3">
        <v>0</v>
      </c>
      <c r="I721" s="3">
        <v>1</v>
      </c>
      <c r="J721" s="17">
        <f t="shared" si="11"/>
        <v>7.4749400639374208</v>
      </c>
    </row>
    <row r="722" spans="1:10" x14ac:dyDescent="0.2">
      <c r="A722" s="2">
        <v>721</v>
      </c>
      <c r="B722" s="16">
        <v>575.98</v>
      </c>
      <c r="C722" s="16">
        <v>27900</v>
      </c>
      <c r="D722" s="1">
        <v>12</v>
      </c>
      <c r="E722" s="3">
        <v>0</v>
      </c>
      <c r="F722" s="1">
        <v>1</v>
      </c>
      <c r="G722" s="3">
        <v>0</v>
      </c>
      <c r="H722" s="3">
        <v>1</v>
      </c>
      <c r="I722" s="3">
        <v>0</v>
      </c>
      <c r="J722" s="17">
        <f t="shared" si="11"/>
        <v>6.3560729378708389</v>
      </c>
    </row>
    <row r="723" spans="1:10" x14ac:dyDescent="0.2">
      <c r="A723" s="2">
        <v>722</v>
      </c>
      <c r="B723" s="16">
        <v>2145.096</v>
      </c>
      <c r="C723" s="16">
        <v>70500</v>
      </c>
      <c r="D723" s="1">
        <v>24</v>
      </c>
      <c r="E723" s="3">
        <v>0</v>
      </c>
      <c r="F723" s="1">
        <v>2</v>
      </c>
      <c r="G723" s="3">
        <v>1</v>
      </c>
      <c r="H723" s="3">
        <v>1</v>
      </c>
      <c r="I723" s="3">
        <v>1</v>
      </c>
      <c r="J723" s="17">
        <f t="shared" si="11"/>
        <v>7.6709395856053861</v>
      </c>
    </row>
    <row r="724" spans="1:10" x14ac:dyDescent="0.2">
      <c r="A724" s="2">
        <v>723</v>
      </c>
      <c r="B724" s="16">
        <v>416.51100000000002</v>
      </c>
      <c r="C724" s="16">
        <v>21200</v>
      </c>
      <c r="D724" s="1">
        <v>12</v>
      </c>
      <c r="E724" s="3">
        <v>0</v>
      </c>
      <c r="F724" s="1">
        <v>1</v>
      </c>
      <c r="G724" s="3">
        <v>1</v>
      </c>
      <c r="H724" s="3">
        <v>0</v>
      </c>
      <c r="I724" s="3">
        <v>0</v>
      </c>
      <c r="J724" s="17">
        <f t="shared" si="11"/>
        <v>6.03191287182237</v>
      </c>
    </row>
    <row r="725" spans="1:10" x14ac:dyDescent="0.2">
      <c r="A725" s="2">
        <v>724</v>
      </c>
      <c r="B725" s="16">
        <v>1789.884</v>
      </c>
      <c r="C725" s="16">
        <v>42600</v>
      </c>
      <c r="D725" s="1">
        <v>24</v>
      </c>
      <c r="E725" s="3">
        <v>3</v>
      </c>
      <c r="F725" s="1">
        <v>3</v>
      </c>
      <c r="G725" s="3">
        <v>0</v>
      </c>
      <c r="H725" s="3">
        <v>0</v>
      </c>
      <c r="I725" s="3">
        <v>0</v>
      </c>
      <c r="J725" s="17">
        <f t="shared" si="11"/>
        <v>7.4899060922656266</v>
      </c>
    </row>
    <row r="726" spans="1:10" x14ac:dyDescent="0.2">
      <c r="A726" s="2">
        <v>725</v>
      </c>
      <c r="B726" s="16">
        <v>3063.491</v>
      </c>
      <c r="C726" s="16">
        <v>118500</v>
      </c>
      <c r="D726" s="1">
        <v>24</v>
      </c>
      <c r="E726" s="3">
        <v>3</v>
      </c>
      <c r="F726" s="1">
        <v>2</v>
      </c>
      <c r="G726" s="3">
        <v>1</v>
      </c>
      <c r="H726" s="3">
        <v>1</v>
      </c>
      <c r="I726" s="3">
        <v>1</v>
      </c>
      <c r="J726" s="17">
        <f t="shared" si="11"/>
        <v>8.0273103943451698</v>
      </c>
    </row>
    <row r="727" spans="1:10" x14ac:dyDescent="0.2">
      <c r="A727" s="2">
        <v>726</v>
      </c>
      <c r="B727" s="16">
        <v>136.34800000000001</v>
      </c>
      <c r="C727" s="16">
        <v>15600</v>
      </c>
      <c r="D727" s="1">
        <v>6</v>
      </c>
      <c r="E727" s="3">
        <v>1</v>
      </c>
      <c r="F727" s="1">
        <v>1</v>
      </c>
      <c r="G727" s="3">
        <v>0</v>
      </c>
      <c r="H727" s="3">
        <v>1</v>
      </c>
      <c r="I727" s="3">
        <v>0</v>
      </c>
      <c r="J727" s="17">
        <f t="shared" si="11"/>
        <v>4.9152104410505393</v>
      </c>
    </row>
    <row r="728" spans="1:10" x14ac:dyDescent="0.2">
      <c r="A728" s="2">
        <v>727</v>
      </c>
      <c r="B728" s="16">
        <v>445.74</v>
      </c>
      <c r="C728" s="16">
        <v>27200</v>
      </c>
      <c r="D728" s="1">
        <v>18</v>
      </c>
      <c r="E728" s="3">
        <v>1</v>
      </c>
      <c r="F728" s="1">
        <v>1</v>
      </c>
      <c r="G728" s="3">
        <v>0</v>
      </c>
      <c r="H728" s="3">
        <v>2</v>
      </c>
      <c r="I728" s="3">
        <v>0</v>
      </c>
      <c r="J728" s="17">
        <f t="shared" si="11"/>
        <v>6.0997358223917697</v>
      </c>
    </row>
    <row r="729" spans="1:10" x14ac:dyDescent="0.2">
      <c r="A729" s="2">
        <v>728</v>
      </c>
      <c r="B729" s="16">
        <v>494.38499999999999</v>
      </c>
      <c r="C729" s="16">
        <v>26100</v>
      </c>
      <c r="D729" s="1">
        <v>6</v>
      </c>
      <c r="E729" s="3">
        <v>0</v>
      </c>
      <c r="F729" s="1">
        <v>1</v>
      </c>
      <c r="G729" s="3">
        <v>1</v>
      </c>
      <c r="H729" s="3">
        <v>1</v>
      </c>
      <c r="I729" s="3">
        <v>0</v>
      </c>
      <c r="J729" s="17">
        <f t="shared" si="11"/>
        <v>6.2033145658773945</v>
      </c>
    </row>
    <row r="730" spans="1:10" x14ac:dyDescent="0.2">
      <c r="A730" s="2">
        <v>729</v>
      </c>
      <c r="B730" s="16">
        <v>963.50300000000004</v>
      </c>
      <c r="C730" s="16">
        <v>55900</v>
      </c>
      <c r="D730" s="1">
        <v>12</v>
      </c>
      <c r="E730" s="3">
        <v>2</v>
      </c>
      <c r="F730" s="1">
        <v>2</v>
      </c>
      <c r="G730" s="3">
        <v>1</v>
      </c>
      <c r="H730" s="3">
        <v>0</v>
      </c>
      <c r="I730" s="3">
        <v>0</v>
      </c>
      <c r="J730" s="17">
        <f t="shared" si="11"/>
        <v>6.8705756014977313</v>
      </c>
    </row>
    <row r="731" spans="1:10" x14ac:dyDescent="0.2">
      <c r="A731" s="2">
        <v>730</v>
      </c>
      <c r="B731" s="16">
        <v>277.85399999999998</v>
      </c>
      <c r="C731" s="16">
        <v>27400</v>
      </c>
      <c r="D731" s="1">
        <v>6</v>
      </c>
      <c r="E731" s="3">
        <v>1</v>
      </c>
      <c r="F731" s="1">
        <v>1</v>
      </c>
      <c r="G731" s="3">
        <v>1</v>
      </c>
      <c r="H731" s="3">
        <v>1</v>
      </c>
      <c r="I731" s="3">
        <v>1</v>
      </c>
      <c r="J731" s="17">
        <f t="shared" si="11"/>
        <v>5.6270957958792787</v>
      </c>
    </row>
    <row r="732" spans="1:10" x14ac:dyDescent="0.2">
      <c r="A732" s="2">
        <v>731</v>
      </c>
      <c r="B732" s="16">
        <v>3043.7649999999999</v>
      </c>
      <c r="C732" s="16">
        <v>59000</v>
      </c>
      <c r="D732" s="1">
        <v>24</v>
      </c>
      <c r="E732" s="3">
        <v>3</v>
      </c>
      <c r="F732" s="1">
        <v>2</v>
      </c>
      <c r="G732" s="3">
        <v>1</v>
      </c>
      <c r="H732" s="3">
        <v>0</v>
      </c>
      <c r="I732" s="3">
        <v>0</v>
      </c>
      <c r="J732" s="17">
        <f t="shared" si="11"/>
        <v>8.0208505149501743</v>
      </c>
    </row>
    <row r="733" spans="1:10" x14ac:dyDescent="0.2">
      <c r="A733" s="2">
        <v>732</v>
      </c>
      <c r="B733" s="16">
        <v>652.57500000000005</v>
      </c>
      <c r="C733" s="16">
        <v>37100</v>
      </c>
      <c r="D733" s="1">
        <v>24</v>
      </c>
      <c r="E733" s="3">
        <v>1</v>
      </c>
      <c r="F733" s="1">
        <v>1</v>
      </c>
      <c r="G733" s="3">
        <v>0</v>
      </c>
      <c r="H733" s="3">
        <v>2</v>
      </c>
      <c r="I733" s="3">
        <v>1</v>
      </c>
      <c r="J733" s="17">
        <f t="shared" si="11"/>
        <v>6.4809260751201982</v>
      </c>
    </row>
    <row r="734" spans="1:10" x14ac:dyDescent="0.2">
      <c r="A734" s="2">
        <v>733</v>
      </c>
      <c r="B734" s="16">
        <v>3293.1570000000002</v>
      </c>
      <c r="C734" s="16">
        <v>62000</v>
      </c>
      <c r="D734" s="1">
        <v>24</v>
      </c>
      <c r="E734" s="3">
        <v>3</v>
      </c>
      <c r="F734" s="1">
        <v>3</v>
      </c>
      <c r="G734" s="3">
        <v>1</v>
      </c>
      <c r="H734" s="3">
        <v>0</v>
      </c>
      <c r="I734" s="3">
        <v>0</v>
      </c>
      <c r="J734" s="17">
        <f t="shared" si="11"/>
        <v>8.099601958130231</v>
      </c>
    </row>
    <row r="735" spans="1:10" x14ac:dyDescent="0.2">
      <c r="A735" s="2">
        <v>734</v>
      </c>
      <c r="B735" s="16">
        <v>3688.4450000000002</v>
      </c>
      <c r="C735" s="16">
        <v>68000</v>
      </c>
      <c r="D735" s="1">
        <v>24</v>
      </c>
      <c r="E735" s="3">
        <v>3</v>
      </c>
      <c r="F735" s="1">
        <v>1</v>
      </c>
      <c r="G735" s="3">
        <v>0</v>
      </c>
      <c r="H735" s="3">
        <v>0</v>
      </c>
      <c r="I735" s="3">
        <v>1</v>
      </c>
      <c r="J735" s="17">
        <f t="shared" si="11"/>
        <v>8.2129602390026655</v>
      </c>
    </row>
    <row r="736" spans="1:10" x14ac:dyDescent="0.2">
      <c r="A736" s="2">
        <v>735</v>
      </c>
      <c r="B736" s="16">
        <v>37.807000000000002</v>
      </c>
      <c r="C736" s="16">
        <v>15000</v>
      </c>
      <c r="D736" s="1">
        <v>6</v>
      </c>
      <c r="E736" s="3">
        <v>1</v>
      </c>
      <c r="F736" s="1">
        <v>1</v>
      </c>
      <c r="G736" s="3">
        <v>1</v>
      </c>
      <c r="H736" s="3">
        <v>3</v>
      </c>
      <c r="I736" s="3">
        <v>0</v>
      </c>
      <c r="J736" s="17">
        <f t="shared" si="11"/>
        <v>3.6324942706660672</v>
      </c>
    </row>
    <row r="737" spans="1:10" x14ac:dyDescent="0.2">
      <c r="A737" s="2">
        <v>736</v>
      </c>
      <c r="B737" s="16">
        <v>1202.643</v>
      </c>
      <c r="C737" s="16">
        <v>45400</v>
      </c>
      <c r="D737" s="1">
        <v>24</v>
      </c>
      <c r="E737" s="3">
        <v>2</v>
      </c>
      <c r="F737" s="1">
        <v>2</v>
      </c>
      <c r="G737" s="3">
        <v>0</v>
      </c>
      <c r="H737" s="3">
        <v>3</v>
      </c>
      <c r="I737" s="3">
        <v>1</v>
      </c>
      <c r="J737" s="17">
        <f t="shared" si="11"/>
        <v>7.0922769138285409</v>
      </c>
    </row>
    <row r="738" spans="1:10" x14ac:dyDescent="0.2">
      <c r="A738" s="2">
        <v>737</v>
      </c>
      <c r="B738" s="16">
        <v>1607.4649999999999</v>
      </c>
      <c r="C738" s="16">
        <v>56600</v>
      </c>
      <c r="D738" s="1">
        <v>24</v>
      </c>
      <c r="E738" s="3">
        <v>0</v>
      </c>
      <c r="F738" s="1">
        <v>3</v>
      </c>
      <c r="G738" s="3">
        <v>1</v>
      </c>
      <c r="H738" s="3">
        <v>0</v>
      </c>
      <c r="I738" s="3">
        <v>1</v>
      </c>
      <c r="J738" s="17">
        <f t="shared" si="11"/>
        <v>7.3824136829353941</v>
      </c>
    </row>
    <row r="739" spans="1:10" x14ac:dyDescent="0.2">
      <c r="A739" s="2">
        <v>738</v>
      </c>
      <c r="B739" s="16">
        <v>316.86</v>
      </c>
      <c r="C739" s="16">
        <v>16300</v>
      </c>
      <c r="D739" s="1">
        <v>6</v>
      </c>
      <c r="E739" s="3">
        <v>1</v>
      </c>
      <c r="F739" s="1">
        <v>3</v>
      </c>
      <c r="G739" s="3">
        <v>0</v>
      </c>
      <c r="H739" s="3">
        <v>0</v>
      </c>
      <c r="I739" s="3">
        <v>0</v>
      </c>
      <c r="J739" s="17">
        <f t="shared" si="11"/>
        <v>5.7584600359468965</v>
      </c>
    </row>
    <row r="740" spans="1:10" x14ac:dyDescent="0.2">
      <c r="A740" s="2">
        <v>739</v>
      </c>
      <c r="B740" s="16">
        <v>1321.529</v>
      </c>
      <c r="C740" s="16">
        <v>45600</v>
      </c>
      <c r="D740" s="1">
        <v>12</v>
      </c>
      <c r="E740" s="3">
        <v>3</v>
      </c>
      <c r="F740" s="1">
        <v>2</v>
      </c>
      <c r="G740" s="3">
        <v>0</v>
      </c>
      <c r="H740" s="3">
        <v>0</v>
      </c>
      <c r="I740" s="3">
        <v>0</v>
      </c>
      <c r="J740" s="17">
        <f t="shared" si="11"/>
        <v>7.1865446785633038</v>
      </c>
    </row>
    <row r="741" spans="1:10" x14ac:dyDescent="0.2">
      <c r="A741" s="2">
        <v>740</v>
      </c>
      <c r="B741" s="16">
        <v>250.249</v>
      </c>
      <c r="C741" s="16">
        <v>14200</v>
      </c>
      <c r="D741" s="1">
        <v>6</v>
      </c>
      <c r="E741" s="3">
        <v>1</v>
      </c>
      <c r="F741" s="1">
        <v>1</v>
      </c>
      <c r="G741" s="3">
        <v>1</v>
      </c>
      <c r="H741" s="3">
        <v>0</v>
      </c>
      <c r="I741" s="3">
        <v>0</v>
      </c>
      <c r="J741" s="17">
        <f t="shared" si="11"/>
        <v>5.5224564221833496</v>
      </c>
    </row>
    <row r="742" spans="1:10" x14ac:dyDescent="0.2">
      <c r="A742" s="2">
        <v>741</v>
      </c>
      <c r="B742" s="16">
        <v>714.55499999999995</v>
      </c>
      <c r="C742" s="16">
        <v>72200</v>
      </c>
      <c r="D742" s="1">
        <v>18</v>
      </c>
      <c r="E742" s="3">
        <v>2</v>
      </c>
      <c r="F742" s="1">
        <v>2</v>
      </c>
      <c r="G742" s="3">
        <v>0</v>
      </c>
      <c r="H742" s="3">
        <v>2</v>
      </c>
      <c r="I742" s="3">
        <v>1</v>
      </c>
      <c r="J742" s="17">
        <f t="shared" si="11"/>
        <v>6.57165997131428</v>
      </c>
    </row>
    <row r="743" spans="1:10" x14ac:dyDescent="0.2">
      <c r="A743" s="2">
        <v>742</v>
      </c>
      <c r="B743" s="16">
        <v>1999.546</v>
      </c>
      <c r="C743" s="16">
        <v>126500</v>
      </c>
      <c r="D743" s="1">
        <v>18</v>
      </c>
      <c r="E743" s="3">
        <v>3</v>
      </c>
      <c r="F743" s="1">
        <v>2</v>
      </c>
      <c r="G743" s="3">
        <v>1</v>
      </c>
      <c r="H743" s="3">
        <v>2</v>
      </c>
      <c r="I743" s="3">
        <v>1</v>
      </c>
      <c r="J743" s="17">
        <f t="shared" si="11"/>
        <v>7.6006754337736826</v>
      </c>
    </row>
    <row r="744" spans="1:10" x14ac:dyDescent="0.2">
      <c r="A744" s="2">
        <v>743</v>
      </c>
      <c r="B744" s="16">
        <v>1702.4380000000001</v>
      </c>
      <c r="C744" s="16">
        <v>70200</v>
      </c>
      <c r="D744" s="1">
        <v>12</v>
      </c>
      <c r="E744" s="3">
        <v>3</v>
      </c>
      <c r="F744" s="1">
        <v>2</v>
      </c>
      <c r="G744" s="3">
        <v>1</v>
      </c>
      <c r="H744" s="3">
        <v>0</v>
      </c>
      <c r="I744" s="3">
        <v>0</v>
      </c>
      <c r="J744" s="17">
        <f t="shared" si="11"/>
        <v>7.439816620326777</v>
      </c>
    </row>
    <row r="745" spans="1:10" x14ac:dyDescent="0.2">
      <c r="A745" s="2">
        <v>744</v>
      </c>
      <c r="B745" s="16">
        <v>295.70800000000003</v>
      </c>
      <c r="C745" s="16">
        <v>13500</v>
      </c>
      <c r="D745" s="1">
        <v>18</v>
      </c>
      <c r="E745" s="3">
        <v>1</v>
      </c>
      <c r="F745" s="1">
        <v>1</v>
      </c>
      <c r="G745" s="3">
        <v>0</v>
      </c>
      <c r="H745" s="3">
        <v>0</v>
      </c>
      <c r="I745" s="3">
        <v>0</v>
      </c>
      <c r="J745" s="17">
        <f t="shared" si="11"/>
        <v>5.6893724809395412</v>
      </c>
    </row>
    <row r="746" spans="1:10" x14ac:dyDescent="0.2">
      <c r="A746" s="2">
        <v>745</v>
      </c>
      <c r="B746" s="16">
        <v>2630.9369999999999</v>
      </c>
      <c r="C746" s="16">
        <v>118800</v>
      </c>
      <c r="D746" s="1">
        <v>12</v>
      </c>
      <c r="E746" s="3">
        <v>3</v>
      </c>
      <c r="F746" s="1">
        <v>2</v>
      </c>
      <c r="G746" s="3">
        <v>1</v>
      </c>
      <c r="H746" s="3">
        <v>0</v>
      </c>
      <c r="I746" s="3">
        <v>1</v>
      </c>
      <c r="J746" s="17">
        <f t="shared" si="11"/>
        <v>7.875095335485641</v>
      </c>
    </row>
    <row r="747" spans="1:10" x14ac:dyDescent="0.2">
      <c r="A747" s="2">
        <v>746</v>
      </c>
      <c r="B747" s="16">
        <v>291.73899999999998</v>
      </c>
      <c r="C747" s="16">
        <v>39000</v>
      </c>
      <c r="D747" s="1">
        <v>6</v>
      </c>
      <c r="E747" s="3">
        <v>1</v>
      </c>
      <c r="F747" s="1">
        <v>2</v>
      </c>
      <c r="G747" s="3">
        <v>0</v>
      </c>
      <c r="H747" s="3">
        <v>3</v>
      </c>
      <c r="I747" s="3">
        <v>0</v>
      </c>
      <c r="J747" s="17">
        <f t="shared" si="11"/>
        <v>5.675859566942588</v>
      </c>
    </row>
    <row r="748" spans="1:10" x14ac:dyDescent="0.2">
      <c r="A748" s="2">
        <v>747</v>
      </c>
      <c r="B748" s="16">
        <v>1001.207</v>
      </c>
      <c r="C748" s="16">
        <v>140700</v>
      </c>
      <c r="D748" s="1">
        <v>12</v>
      </c>
      <c r="E748" s="3">
        <v>2</v>
      </c>
      <c r="F748" s="1">
        <v>2</v>
      </c>
      <c r="G748" s="3">
        <v>1</v>
      </c>
      <c r="H748" s="3">
        <v>3</v>
      </c>
      <c r="I748" s="3">
        <v>1</v>
      </c>
      <c r="J748" s="17">
        <f t="shared" si="11"/>
        <v>6.9089615511432463</v>
      </c>
    </row>
    <row r="749" spans="1:10" x14ac:dyDescent="0.2">
      <c r="A749" s="2">
        <v>748</v>
      </c>
      <c r="B749" s="16">
        <v>1081.867</v>
      </c>
      <c r="C749" s="16">
        <v>51600</v>
      </c>
      <c r="D749" s="1">
        <v>12</v>
      </c>
      <c r="E749" s="3">
        <v>0</v>
      </c>
      <c r="F749" s="1">
        <v>1</v>
      </c>
      <c r="G749" s="3">
        <v>1</v>
      </c>
      <c r="H749" s="3">
        <v>0</v>
      </c>
      <c r="I749" s="3">
        <v>1</v>
      </c>
      <c r="J749" s="17">
        <f t="shared" si="11"/>
        <v>6.9864435313335207</v>
      </c>
    </row>
    <row r="750" spans="1:10" x14ac:dyDescent="0.2">
      <c r="A750" s="2">
        <v>749</v>
      </c>
      <c r="B750" s="16">
        <v>572.76499999999999</v>
      </c>
      <c r="C750" s="16">
        <v>39700</v>
      </c>
      <c r="D750" s="1">
        <v>12</v>
      </c>
      <c r="E750" s="3">
        <v>2</v>
      </c>
      <c r="F750" s="1">
        <v>3</v>
      </c>
      <c r="G750" s="3">
        <v>0</v>
      </c>
      <c r="H750" s="3">
        <v>0</v>
      </c>
      <c r="I750" s="3">
        <v>1</v>
      </c>
      <c r="J750" s="17">
        <f t="shared" si="11"/>
        <v>6.3504755104275947</v>
      </c>
    </row>
    <row r="751" spans="1:10" x14ac:dyDescent="0.2">
      <c r="A751" s="2">
        <v>750</v>
      </c>
      <c r="B751" s="16">
        <v>862.88300000000004</v>
      </c>
      <c r="C751" s="16">
        <v>90500</v>
      </c>
      <c r="D751" s="1">
        <v>6</v>
      </c>
      <c r="E751" s="3">
        <v>3</v>
      </c>
      <c r="F751" s="1">
        <v>3</v>
      </c>
      <c r="G751" s="3">
        <v>0</v>
      </c>
      <c r="H751" s="3">
        <v>0</v>
      </c>
      <c r="I751" s="3">
        <v>1</v>
      </c>
      <c r="J751" s="17">
        <f t="shared" si="11"/>
        <v>6.7602791083119662</v>
      </c>
    </row>
    <row r="752" spans="1:10" x14ac:dyDescent="0.2">
      <c r="A752" s="2">
        <v>751</v>
      </c>
      <c r="B752" s="16">
        <v>2183.422</v>
      </c>
      <c r="C752" s="16">
        <v>90200</v>
      </c>
      <c r="D752" s="1">
        <v>18</v>
      </c>
      <c r="E752" s="3">
        <v>3</v>
      </c>
      <c r="F752" s="1">
        <v>3</v>
      </c>
      <c r="G752" s="3">
        <v>1</v>
      </c>
      <c r="H752" s="3">
        <v>0</v>
      </c>
      <c r="I752" s="3">
        <v>1</v>
      </c>
      <c r="J752" s="17">
        <f t="shared" si="11"/>
        <v>7.6886486498236195</v>
      </c>
    </row>
    <row r="753" spans="1:10" x14ac:dyDescent="0.2">
      <c r="A753" s="2">
        <v>752</v>
      </c>
      <c r="B753" s="16">
        <v>2551.12</v>
      </c>
      <c r="C753" s="16">
        <v>101700</v>
      </c>
      <c r="D753" s="1">
        <v>24</v>
      </c>
      <c r="E753" s="3">
        <v>0</v>
      </c>
      <c r="F753" s="1">
        <v>2</v>
      </c>
      <c r="G753" s="3">
        <v>0</v>
      </c>
      <c r="H753" s="3">
        <v>1</v>
      </c>
      <c r="I753" s="3">
        <v>1</v>
      </c>
      <c r="J753" s="17">
        <f t="shared" si="11"/>
        <v>7.8442877574117702</v>
      </c>
    </row>
    <row r="754" spans="1:10" x14ac:dyDescent="0.2">
      <c r="A754" s="2">
        <v>753</v>
      </c>
      <c r="B754" s="16">
        <v>219.80799999999999</v>
      </c>
      <c r="C754" s="16">
        <v>24400</v>
      </c>
      <c r="D754" s="1">
        <v>6</v>
      </c>
      <c r="E754" s="3">
        <v>1</v>
      </c>
      <c r="F754" s="1">
        <v>1</v>
      </c>
      <c r="G754" s="3">
        <v>0</v>
      </c>
      <c r="H754" s="3">
        <v>1</v>
      </c>
      <c r="I754" s="3">
        <v>0</v>
      </c>
      <c r="J754" s="17">
        <f t="shared" si="11"/>
        <v>5.3927544380314707</v>
      </c>
    </row>
    <row r="755" spans="1:10" x14ac:dyDescent="0.2">
      <c r="A755" s="2">
        <v>754</v>
      </c>
      <c r="B755" s="16">
        <v>1623.712</v>
      </c>
      <c r="C755" s="16">
        <v>45500</v>
      </c>
      <c r="D755" s="1">
        <v>18</v>
      </c>
      <c r="E755" s="3">
        <v>0</v>
      </c>
      <c r="F755" s="1">
        <v>2</v>
      </c>
      <c r="G755" s="3">
        <v>0</v>
      </c>
      <c r="H755" s="3">
        <v>1</v>
      </c>
      <c r="I755" s="3">
        <v>0</v>
      </c>
      <c r="J755" s="17">
        <f t="shared" si="11"/>
        <v>7.3924701650935658</v>
      </c>
    </row>
    <row r="756" spans="1:10" x14ac:dyDescent="0.2">
      <c r="A756" s="2">
        <v>755</v>
      </c>
      <c r="B756" s="16">
        <v>541.34400000000005</v>
      </c>
      <c r="C756" s="16">
        <v>42700</v>
      </c>
      <c r="D756" s="1">
        <v>6</v>
      </c>
      <c r="E756" s="3">
        <v>2</v>
      </c>
      <c r="F756" s="1">
        <v>2</v>
      </c>
      <c r="G756" s="3">
        <v>1</v>
      </c>
      <c r="H756" s="3">
        <v>0</v>
      </c>
      <c r="I756" s="3">
        <v>1</v>
      </c>
      <c r="J756" s="17">
        <f t="shared" si="11"/>
        <v>6.2940549362928815</v>
      </c>
    </row>
    <row r="757" spans="1:10" x14ac:dyDescent="0.2">
      <c r="A757" s="2">
        <v>756</v>
      </c>
      <c r="B757" s="16">
        <v>580.42999999999995</v>
      </c>
      <c r="C757" s="16">
        <v>82300</v>
      </c>
      <c r="D757" s="1">
        <v>12</v>
      </c>
      <c r="E757" s="3">
        <v>2</v>
      </c>
      <c r="F757" s="1">
        <v>2</v>
      </c>
      <c r="G757" s="3">
        <v>0</v>
      </c>
      <c r="H757" s="3">
        <v>2</v>
      </c>
      <c r="I757" s="3">
        <v>1</v>
      </c>
      <c r="J757" s="17">
        <f t="shared" si="11"/>
        <v>6.3637692081649249</v>
      </c>
    </row>
    <row r="758" spans="1:10" x14ac:dyDescent="0.2">
      <c r="A758" s="2">
        <v>757</v>
      </c>
      <c r="B758" s="16">
        <v>859.60500000000002</v>
      </c>
      <c r="C758" s="16">
        <v>31900</v>
      </c>
      <c r="D758" s="1">
        <v>12</v>
      </c>
      <c r="E758" s="3">
        <v>0</v>
      </c>
      <c r="F758" s="1">
        <v>1</v>
      </c>
      <c r="G758" s="3">
        <v>0</v>
      </c>
      <c r="H758" s="3">
        <v>0</v>
      </c>
      <c r="I758" s="3">
        <v>0</v>
      </c>
      <c r="J758" s="17">
        <f t="shared" si="11"/>
        <v>6.7564729814103499</v>
      </c>
    </row>
    <row r="759" spans="1:10" x14ac:dyDescent="0.2">
      <c r="A759" s="2">
        <v>758</v>
      </c>
      <c r="B759" s="16">
        <v>450.91500000000002</v>
      </c>
      <c r="C759" s="16">
        <v>25300</v>
      </c>
      <c r="D759" s="1">
        <v>6</v>
      </c>
      <c r="E759" s="3">
        <v>0</v>
      </c>
      <c r="F759" s="1">
        <v>2</v>
      </c>
      <c r="G759" s="3">
        <v>0</v>
      </c>
      <c r="H759" s="3">
        <v>1</v>
      </c>
      <c r="I759" s="3">
        <v>0</v>
      </c>
      <c r="J759" s="17">
        <f t="shared" si="11"/>
        <v>6.1112788516734451</v>
      </c>
    </row>
    <row r="760" spans="1:10" x14ac:dyDescent="0.2">
      <c r="A760" s="2">
        <v>759</v>
      </c>
      <c r="B760" s="16">
        <v>788.19500000000005</v>
      </c>
      <c r="C760" s="16">
        <v>55900</v>
      </c>
      <c r="D760" s="1">
        <v>6</v>
      </c>
      <c r="E760" s="3">
        <v>0</v>
      </c>
      <c r="F760" s="1">
        <v>1</v>
      </c>
      <c r="G760" s="3">
        <v>0</v>
      </c>
      <c r="H760" s="3">
        <v>1</v>
      </c>
      <c r="I760" s="3">
        <v>1</v>
      </c>
      <c r="J760" s="17">
        <f t="shared" si="11"/>
        <v>6.6697455211731604</v>
      </c>
    </row>
    <row r="761" spans="1:10" x14ac:dyDescent="0.2">
      <c r="A761" s="2">
        <v>760</v>
      </c>
      <c r="B761" s="16">
        <v>1090.085</v>
      </c>
      <c r="C761" s="16">
        <v>47900</v>
      </c>
      <c r="D761" s="1">
        <v>12</v>
      </c>
      <c r="E761" s="3">
        <v>0</v>
      </c>
      <c r="F761" s="1">
        <v>2</v>
      </c>
      <c r="G761" s="3">
        <v>0</v>
      </c>
      <c r="H761" s="3">
        <v>0</v>
      </c>
      <c r="I761" s="3">
        <v>0</v>
      </c>
      <c r="J761" s="17">
        <f t="shared" si="11"/>
        <v>6.9940109538341551</v>
      </c>
    </row>
    <row r="762" spans="1:10" x14ac:dyDescent="0.2">
      <c r="A762" s="2">
        <v>761</v>
      </c>
      <c r="B762" s="16">
        <v>544.16</v>
      </c>
      <c r="C762" s="16">
        <v>66300</v>
      </c>
      <c r="D762" s="1">
        <v>12</v>
      </c>
      <c r="E762" s="3">
        <v>2</v>
      </c>
      <c r="F762" s="1">
        <v>2</v>
      </c>
      <c r="G762" s="3">
        <v>0</v>
      </c>
      <c r="H762" s="3">
        <v>2</v>
      </c>
      <c r="I762" s="3">
        <v>1</v>
      </c>
      <c r="J762" s="17">
        <f t="shared" si="11"/>
        <v>6.299243321258885</v>
      </c>
    </row>
    <row r="763" spans="1:10" x14ac:dyDescent="0.2">
      <c r="A763" s="2">
        <v>762</v>
      </c>
      <c r="B763" s="16">
        <v>2502.3490000000002</v>
      </c>
      <c r="C763" s="16">
        <v>118300</v>
      </c>
      <c r="D763" s="1">
        <v>12</v>
      </c>
      <c r="E763" s="3">
        <v>3</v>
      </c>
      <c r="F763" s="1">
        <v>2</v>
      </c>
      <c r="G763" s="3">
        <v>0</v>
      </c>
      <c r="H763" s="3">
        <v>1</v>
      </c>
      <c r="I763" s="3">
        <v>1</v>
      </c>
      <c r="J763" s="17">
        <f t="shared" si="11"/>
        <v>7.8249851697085253</v>
      </c>
    </row>
    <row r="764" spans="1:10" x14ac:dyDescent="0.2">
      <c r="A764" s="2">
        <v>763</v>
      </c>
      <c r="B764" s="16">
        <v>567.75099999999998</v>
      </c>
      <c r="C764" s="16">
        <v>77100</v>
      </c>
      <c r="D764" s="1">
        <v>6</v>
      </c>
      <c r="E764" s="3">
        <v>2</v>
      </c>
      <c r="F764" s="1">
        <v>2</v>
      </c>
      <c r="G764" s="3">
        <v>1</v>
      </c>
      <c r="H764" s="3">
        <v>2</v>
      </c>
      <c r="I764" s="3">
        <v>1</v>
      </c>
      <c r="J764" s="17">
        <f t="shared" si="11"/>
        <v>6.3416829423227341</v>
      </c>
    </row>
    <row r="765" spans="1:10" x14ac:dyDescent="0.2">
      <c r="A765" s="2">
        <v>764</v>
      </c>
      <c r="B765" s="16">
        <v>181.75299999999999</v>
      </c>
      <c r="C765" s="16">
        <v>28400</v>
      </c>
      <c r="D765" s="1">
        <v>18</v>
      </c>
      <c r="E765" s="3">
        <v>1</v>
      </c>
      <c r="F765" s="1">
        <v>1</v>
      </c>
      <c r="G765" s="3">
        <v>1</v>
      </c>
      <c r="H765" s="3">
        <v>3</v>
      </c>
      <c r="I765" s="3">
        <v>0</v>
      </c>
      <c r="J765" s="17">
        <f t="shared" si="11"/>
        <v>5.2026486224672244</v>
      </c>
    </row>
    <row r="766" spans="1:10" x14ac:dyDescent="0.2">
      <c r="A766" s="2">
        <v>765</v>
      </c>
      <c r="B766" s="16">
        <v>1753.394</v>
      </c>
      <c r="C766" s="16">
        <v>42200</v>
      </c>
      <c r="D766" s="1">
        <v>18</v>
      </c>
      <c r="E766" s="3">
        <v>0</v>
      </c>
      <c r="F766" s="1">
        <v>2</v>
      </c>
      <c r="G766" s="3">
        <v>0</v>
      </c>
      <c r="H766" s="3">
        <v>0</v>
      </c>
      <c r="I766" s="3">
        <v>0</v>
      </c>
      <c r="J766" s="17">
        <f t="shared" si="11"/>
        <v>7.4693086172255096</v>
      </c>
    </row>
    <row r="767" spans="1:10" x14ac:dyDescent="0.2">
      <c r="A767" s="2">
        <v>766</v>
      </c>
      <c r="B767" s="16">
        <v>615.70699999999999</v>
      </c>
      <c r="C767" s="16">
        <v>31900</v>
      </c>
      <c r="D767" s="1">
        <v>6</v>
      </c>
      <c r="E767" s="3">
        <v>2</v>
      </c>
      <c r="F767" s="1">
        <v>1</v>
      </c>
      <c r="G767" s="3">
        <v>1</v>
      </c>
      <c r="H767" s="3">
        <v>0</v>
      </c>
      <c r="I767" s="3">
        <v>0</v>
      </c>
      <c r="J767" s="17">
        <f t="shared" si="11"/>
        <v>6.4227712010258342</v>
      </c>
    </row>
    <row r="768" spans="1:10" x14ac:dyDescent="0.2">
      <c r="A768" s="2">
        <v>767</v>
      </c>
      <c r="B768" s="16">
        <v>1425.7809999999999</v>
      </c>
      <c r="C768" s="16">
        <v>59100</v>
      </c>
      <c r="D768" s="1">
        <v>6</v>
      </c>
      <c r="E768" s="3">
        <v>0</v>
      </c>
      <c r="F768" s="1">
        <v>2</v>
      </c>
      <c r="G768" s="3">
        <v>0</v>
      </c>
      <c r="H768" s="3">
        <v>1</v>
      </c>
      <c r="I768" s="3">
        <v>1</v>
      </c>
      <c r="J768" s="17">
        <f t="shared" si="11"/>
        <v>7.262475012742585</v>
      </c>
    </row>
    <row r="769" spans="1:10" x14ac:dyDescent="0.2">
      <c r="A769" s="2">
        <v>768</v>
      </c>
      <c r="B769" s="16">
        <v>1041.5039999999999</v>
      </c>
      <c r="C769" s="16">
        <v>72200</v>
      </c>
      <c r="D769" s="1">
        <v>18</v>
      </c>
      <c r="E769" s="3">
        <v>2</v>
      </c>
      <c r="F769" s="1">
        <v>2</v>
      </c>
      <c r="G769" s="3">
        <v>1</v>
      </c>
      <c r="H769" s="3">
        <v>3</v>
      </c>
      <c r="I769" s="3">
        <v>1</v>
      </c>
      <c r="J769" s="17">
        <f t="shared" si="11"/>
        <v>6.94842110130815</v>
      </c>
    </row>
    <row r="770" spans="1:10" x14ac:dyDescent="0.2">
      <c r="A770" s="2">
        <v>769</v>
      </c>
      <c r="B770" s="16">
        <v>408.63799999999998</v>
      </c>
      <c r="C770" s="16">
        <v>60500</v>
      </c>
      <c r="D770" s="1">
        <v>6</v>
      </c>
      <c r="E770" s="3">
        <v>1</v>
      </c>
      <c r="F770" s="1">
        <v>2</v>
      </c>
      <c r="G770" s="3">
        <v>0</v>
      </c>
      <c r="H770" s="3">
        <v>2</v>
      </c>
      <c r="I770" s="3">
        <v>1</v>
      </c>
      <c r="J770" s="17">
        <f t="shared" si="11"/>
        <v>6.0128296785487203</v>
      </c>
    </row>
    <row r="771" spans="1:10" x14ac:dyDescent="0.2">
      <c r="A771" s="2">
        <v>770</v>
      </c>
      <c r="B771" s="16">
        <v>730.67</v>
      </c>
      <c r="C771" s="16">
        <v>36700</v>
      </c>
      <c r="D771" s="1">
        <v>12</v>
      </c>
      <c r="E771" s="3">
        <v>2</v>
      </c>
      <c r="F771" s="1">
        <v>1</v>
      </c>
      <c r="G771" s="3">
        <v>1</v>
      </c>
      <c r="H771" s="3">
        <v>0</v>
      </c>
      <c r="I771" s="3">
        <v>1</v>
      </c>
      <c r="J771" s="17">
        <f t="shared" ref="J771:J834" si="12">LN(B771)</f>
        <v>6.5939619214331859</v>
      </c>
    </row>
    <row r="772" spans="1:10" x14ac:dyDescent="0.2">
      <c r="A772" s="2">
        <v>771</v>
      </c>
      <c r="B772" s="16">
        <v>2448.2089999999998</v>
      </c>
      <c r="C772" s="16">
        <v>88700</v>
      </c>
      <c r="D772" s="1">
        <v>18</v>
      </c>
      <c r="E772" s="3">
        <v>0</v>
      </c>
      <c r="F772" s="1">
        <v>2</v>
      </c>
      <c r="G772" s="3">
        <v>1</v>
      </c>
      <c r="H772" s="3">
        <v>1</v>
      </c>
      <c r="I772" s="3">
        <v>1</v>
      </c>
      <c r="J772" s="17">
        <f t="shared" si="12"/>
        <v>7.8031120158049028</v>
      </c>
    </row>
    <row r="773" spans="1:10" x14ac:dyDescent="0.2">
      <c r="A773" s="2">
        <v>772</v>
      </c>
      <c r="B773" s="16">
        <v>1257.383</v>
      </c>
      <c r="C773" s="16">
        <v>51200</v>
      </c>
      <c r="D773" s="1">
        <v>18</v>
      </c>
      <c r="E773" s="3">
        <v>2</v>
      </c>
      <c r="F773" s="1">
        <v>2</v>
      </c>
      <c r="G773" s="3">
        <v>0</v>
      </c>
      <c r="H773" s="3">
        <v>0</v>
      </c>
      <c r="I773" s="3">
        <v>0</v>
      </c>
      <c r="J773" s="17">
        <f t="shared" si="12"/>
        <v>7.1367878558957392</v>
      </c>
    </row>
    <row r="774" spans="1:10" x14ac:dyDescent="0.2">
      <c r="A774" s="2">
        <v>773</v>
      </c>
      <c r="B774" s="16">
        <v>700.50199999999995</v>
      </c>
      <c r="C774" s="16">
        <v>60300</v>
      </c>
      <c r="D774" s="1">
        <v>6</v>
      </c>
      <c r="E774" s="3">
        <v>3</v>
      </c>
      <c r="F774" s="1">
        <v>2</v>
      </c>
      <c r="G774" s="3">
        <v>1</v>
      </c>
      <c r="H774" s="3">
        <v>0</v>
      </c>
      <c r="I774" s="3">
        <v>0</v>
      </c>
      <c r="J774" s="17">
        <f t="shared" si="12"/>
        <v>6.551797220876483</v>
      </c>
    </row>
    <row r="775" spans="1:10" x14ac:dyDescent="0.2">
      <c r="A775" s="2">
        <v>774</v>
      </c>
      <c r="B775" s="16">
        <v>556.24</v>
      </c>
      <c r="C775" s="16">
        <v>29200</v>
      </c>
      <c r="D775" s="1">
        <v>12</v>
      </c>
      <c r="E775" s="3">
        <v>1</v>
      </c>
      <c r="F775" s="1">
        <v>3</v>
      </c>
      <c r="G775" s="3">
        <v>0</v>
      </c>
      <c r="H775" s="3">
        <v>0</v>
      </c>
      <c r="I775" s="3">
        <v>0</v>
      </c>
      <c r="J775" s="17">
        <f t="shared" si="12"/>
        <v>6.3211998557907627</v>
      </c>
    </row>
    <row r="776" spans="1:10" x14ac:dyDescent="0.2">
      <c r="A776" s="2">
        <v>775</v>
      </c>
      <c r="B776" s="16">
        <v>1575.424</v>
      </c>
      <c r="C776" s="16">
        <v>79600</v>
      </c>
      <c r="D776" s="1">
        <v>6</v>
      </c>
      <c r="E776" s="3">
        <v>0</v>
      </c>
      <c r="F776" s="1">
        <v>2</v>
      </c>
      <c r="G776" s="3">
        <v>1</v>
      </c>
      <c r="H776" s="3">
        <v>2</v>
      </c>
      <c r="I776" s="3">
        <v>1</v>
      </c>
      <c r="J776" s="17">
        <f t="shared" si="12"/>
        <v>7.3622797213794122</v>
      </c>
    </row>
    <row r="777" spans="1:10" x14ac:dyDescent="0.2">
      <c r="A777" s="2">
        <v>776</v>
      </c>
      <c r="B777" s="16">
        <v>670.50800000000004</v>
      </c>
      <c r="C777" s="16">
        <v>79000</v>
      </c>
      <c r="D777" s="1">
        <v>18</v>
      </c>
      <c r="E777" s="3">
        <v>2</v>
      </c>
      <c r="F777" s="1">
        <v>2</v>
      </c>
      <c r="G777" s="3">
        <v>1</v>
      </c>
      <c r="H777" s="3">
        <v>2</v>
      </c>
      <c r="I777" s="3">
        <v>1</v>
      </c>
      <c r="J777" s="17">
        <f t="shared" si="12"/>
        <v>6.5080356340450365</v>
      </c>
    </row>
    <row r="778" spans="1:10" x14ac:dyDescent="0.2">
      <c r="A778" s="2">
        <v>777</v>
      </c>
      <c r="B778" s="16">
        <v>586.62699999999995</v>
      </c>
      <c r="C778" s="16">
        <v>36600</v>
      </c>
      <c r="D778" s="1">
        <v>6</v>
      </c>
      <c r="E778" s="3">
        <v>0</v>
      </c>
      <c r="F778" s="1">
        <v>1</v>
      </c>
      <c r="G778" s="3">
        <v>1</v>
      </c>
      <c r="H778" s="3">
        <v>0</v>
      </c>
      <c r="I778" s="3">
        <v>1</v>
      </c>
      <c r="J778" s="17">
        <f t="shared" si="12"/>
        <v>6.3743891834418189</v>
      </c>
    </row>
    <row r="779" spans="1:10" x14ac:dyDescent="0.2">
      <c r="A779" s="2">
        <v>778</v>
      </c>
      <c r="B779" s="16">
        <v>522.63900000000001</v>
      </c>
      <c r="C779" s="16">
        <v>34200</v>
      </c>
      <c r="D779" s="1">
        <v>18</v>
      </c>
      <c r="E779" s="3">
        <v>1</v>
      </c>
      <c r="F779" s="1">
        <v>2</v>
      </c>
      <c r="G779" s="3">
        <v>1</v>
      </c>
      <c r="H779" s="3">
        <v>1</v>
      </c>
      <c r="I779" s="3">
        <v>0</v>
      </c>
      <c r="J779" s="17">
        <f t="shared" si="12"/>
        <v>6.2588909771677379</v>
      </c>
    </row>
    <row r="780" spans="1:10" x14ac:dyDescent="0.2">
      <c r="A780" s="2">
        <v>779</v>
      </c>
      <c r="B780" s="16">
        <v>563.43299999999999</v>
      </c>
      <c r="C780" s="16">
        <v>19400</v>
      </c>
      <c r="D780" s="1">
        <v>6</v>
      </c>
      <c r="E780" s="3">
        <v>1</v>
      </c>
      <c r="F780" s="1">
        <v>1</v>
      </c>
      <c r="G780" s="3">
        <v>1</v>
      </c>
      <c r="H780" s="3">
        <v>0</v>
      </c>
      <c r="I780" s="3">
        <v>0</v>
      </c>
      <c r="J780" s="17">
        <f t="shared" si="12"/>
        <v>6.3340484266768904</v>
      </c>
    </row>
    <row r="781" spans="1:10" x14ac:dyDescent="0.2">
      <c r="A781" s="2">
        <v>780</v>
      </c>
      <c r="B781" s="16">
        <v>1713.0730000000001</v>
      </c>
      <c r="C781" s="16">
        <v>86400</v>
      </c>
      <c r="D781" s="1">
        <v>12</v>
      </c>
      <c r="E781" s="3">
        <v>3</v>
      </c>
      <c r="F781" s="1">
        <v>2</v>
      </c>
      <c r="G781" s="3">
        <v>0</v>
      </c>
      <c r="H781" s="3">
        <v>1</v>
      </c>
      <c r="I781" s="3">
        <v>1</v>
      </c>
      <c r="J781" s="17">
        <f t="shared" si="12"/>
        <v>7.4460441127109185</v>
      </c>
    </row>
    <row r="782" spans="1:10" x14ac:dyDescent="0.2">
      <c r="A782" s="2">
        <v>781</v>
      </c>
      <c r="B782" s="16">
        <v>156.56700000000001</v>
      </c>
      <c r="C782" s="16">
        <v>11500</v>
      </c>
      <c r="D782" s="1">
        <v>6</v>
      </c>
      <c r="E782" s="3">
        <v>0</v>
      </c>
      <c r="F782" s="1">
        <v>1</v>
      </c>
      <c r="G782" s="3">
        <v>0</v>
      </c>
      <c r="H782" s="3">
        <v>3</v>
      </c>
      <c r="I782" s="3">
        <v>0</v>
      </c>
      <c r="J782" s="17">
        <f t="shared" si="12"/>
        <v>5.0534840333810962</v>
      </c>
    </row>
    <row r="783" spans="1:10" x14ac:dyDescent="0.2">
      <c r="A783" s="2">
        <v>782</v>
      </c>
      <c r="B783" s="16">
        <v>362.221</v>
      </c>
      <c r="C783" s="16">
        <v>24000</v>
      </c>
      <c r="D783" s="1">
        <v>6</v>
      </c>
      <c r="E783" s="3">
        <v>0</v>
      </c>
      <c r="F783" s="1">
        <v>1</v>
      </c>
      <c r="G783" s="3">
        <v>0</v>
      </c>
      <c r="H783" s="3">
        <v>2</v>
      </c>
      <c r="I783" s="3">
        <v>0</v>
      </c>
      <c r="J783" s="17">
        <f t="shared" si="12"/>
        <v>5.8922545227857128</v>
      </c>
    </row>
    <row r="784" spans="1:10" x14ac:dyDescent="0.2">
      <c r="A784" s="2">
        <v>783</v>
      </c>
      <c r="B784" s="16">
        <v>5877.7340000000004</v>
      </c>
      <c r="C784" s="16">
        <v>123000</v>
      </c>
      <c r="D784" s="1">
        <v>24</v>
      </c>
      <c r="E784" s="3">
        <v>3</v>
      </c>
      <c r="F784" s="1">
        <v>2</v>
      </c>
      <c r="G784" s="3">
        <v>1</v>
      </c>
      <c r="H784" s="3">
        <v>1</v>
      </c>
      <c r="I784" s="3">
        <v>1</v>
      </c>
      <c r="J784" s="17">
        <f t="shared" si="12"/>
        <v>8.6789265924673114</v>
      </c>
    </row>
    <row r="785" spans="1:10" x14ac:dyDescent="0.2">
      <c r="A785" s="2">
        <v>784</v>
      </c>
      <c r="B785" s="16">
        <v>1845.7750000000001</v>
      </c>
      <c r="C785" s="16">
        <v>71900</v>
      </c>
      <c r="D785" s="1">
        <v>18</v>
      </c>
      <c r="E785" s="3">
        <v>3</v>
      </c>
      <c r="F785" s="1">
        <v>2</v>
      </c>
      <c r="G785" s="3">
        <v>0</v>
      </c>
      <c r="H785" s="3">
        <v>0</v>
      </c>
      <c r="I785" s="3">
        <v>1</v>
      </c>
      <c r="J785" s="17">
        <f t="shared" si="12"/>
        <v>7.520654522477102</v>
      </c>
    </row>
    <row r="786" spans="1:10" x14ac:dyDescent="0.2">
      <c r="A786" s="2">
        <v>785</v>
      </c>
      <c r="B786" s="16">
        <v>1684.72</v>
      </c>
      <c r="C786" s="16">
        <v>70900</v>
      </c>
      <c r="D786" s="1">
        <v>24</v>
      </c>
      <c r="E786" s="3">
        <v>3</v>
      </c>
      <c r="F786" s="1">
        <v>3</v>
      </c>
      <c r="G786" s="3">
        <v>0</v>
      </c>
      <c r="H786" s="3">
        <v>0</v>
      </c>
      <c r="I786" s="3">
        <v>1</v>
      </c>
      <c r="J786" s="17">
        <f t="shared" si="12"/>
        <v>7.4293546568715225</v>
      </c>
    </row>
    <row r="787" spans="1:10" x14ac:dyDescent="0.2">
      <c r="A787" s="2">
        <v>786</v>
      </c>
      <c r="B787" s="16">
        <v>450.07799999999997</v>
      </c>
      <c r="C787" s="16">
        <v>20300</v>
      </c>
      <c r="D787" s="1">
        <v>24</v>
      </c>
      <c r="E787" s="3">
        <v>1</v>
      </c>
      <c r="F787" s="1">
        <v>1</v>
      </c>
      <c r="G787" s="3">
        <v>1</v>
      </c>
      <c r="H787" s="3">
        <v>2</v>
      </c>
      <c r="I787" s="3">
        <v>0</v>
      </c>
      <c r="J787" s="17">
        <f t="shared" si="12"/>
        <v>6.109420901077212</v>
      </c>
    </row>
    <row r="788" spans="1:10" x14ac:dyDescent="0.2">
      <c r="A788" s="2">
        <v>787</v>
      </c>
      <c r="B788" s="16">
        <v>1668.443</v>
      </c>
      <c r="C788" s="16">
        <v>52100</v>
      </c>
      <c r="D788" s="1">
        <v>12</v>
      </c>
      <c r="E788" s="3">
        <v>0</v>
      </c>
      <c r="F788" s="1">
        <v>2</v>
      </c>
      <c r="G788" s="3">
        <v>1</v>
      </c>
      <c r="H788" s="3">
        <v>0</v>
      </c>
      <c r="I788" s="3">
        <v>0</v>
      </c>
      <c r="J788" s="17">
        <f t="shared" si="12"/>
        <v>7.419646135186543</v>
      </c>
    </row>
    <row r="789" spans="1:10" x14ac:dyDescent="0.2">
      <c r="A789" s="2">
        <v>788</v>
      </c>
      <c r="B789" s="16">
        <v>281.31400000000002</v>
      </c>
      <c r="C789" s="16">
        <v>16900</v>
      </c>
      <c r="D789" s="1">
        <v>6</v>
      </c>
      <c r="E789" s="3">
        <v>0</v>
      </c>
      <c r="F789" s="1">
        <v>1</v>
      </c>
      <c r="G789" s="3">
        <v>0</v>
      </c>
      <c r="H789" s="3">
        <v>2</v>
      </c>
      <c r="I789" s="3">
        <v>0</v>
      </c>
      <c r="J789" s="17">
        <f t="shared" si="12"/>
        <v>5.6394714831873474</v>
      </c>
    </row>
    <row r="790" spans="1:10" x14ac:dyDescent="0.2">
      <c r="A790" s="2">
        <v>789</v>
      </c>
      <c r="B790" s="16">
        <v>3081.5630000000001</v>
      </c>
      <c r="C790" s="16">
        <v>96800</v>
      </c>
      <c r="D790" s="1">
        <v>24</v>
      </c>
      <c r="E790" s="3">
        <v>0</v>
      </c>
      <c r="F790" s="1">
        <v>2</v>
      </c>
      <c r="G790" s="3">
        <v>0</v>
      </c>
      <c r="H790" s="3">
        <v>3</v>
      </c>
      <c r="I790" s="3">
        <v>1</v>
      </c>
      <c r="J790" s="17">
        <f t="shared" si="12"/>
        <v>8.0331922147819839</v>
      </c>
    </row>
    <row r="791" spans="1:10" x14ac:dyDescent="0.2">
      <c r="A791" s="2">
        <v>790</v>
      </c>
      <c r="B791" s="16">
        <v>1161.8689999999999</v>
      </c>
      <c r="C791" s="16">
        <v>55000</v>
      </c>
      <c r="D791" s="1">
        <v>12</v>
      </c>
      <c r="E791" s="3">
        <v>0</v>
      </c>
      <c r="F791" s="1">
        <v>1</v>
      </c>
      <c r="G791" s="3">
        <v>1</v>
      </c>
      <c r="H791" s="3">
        <v>0</v>
      </c>
      <c r="I791" s="3">
        <v>1</v>
      </c>
      <c r="J791" s="17">
        <f t="shared" si="12"/>
        <v>7.057785194395672</v>
      </c>
    </row>
    <row r="792" spans="1:10" x14ac:dyDescent="0.2">
      <c r="A792" s="2">
        <v>791</v>
      </c>
      <c r="B792" s="16">
        <v>295.74900000000002</v>
      </c>
      <c r="C792" s="16">
        <v>20900</v>
      </c>
      <c r="D792" s="1">
        <v>6</v>
      </c>
      <c r="E792" s="3">
        <v>0</v>
      </c>
      <c r="F792" s="1">
        <v>1</v>
      </c>
      <c r="G792" s="3">
        <v>1</v>
      </c>
      <c r="H792" s="3">
        <v>0</v>
      </c>
      <c r="I792" s="3">
        <v>0</v>
      </c>
      <c r="J792" s="17">
        <f t="shared" si="12"/>
        <v>5.6895111216186294</v>
      </c>
    </row>
    <row r="793" spans="1:10" x14ac:dyDescent="0.2">
      <c r="A793" s="2">
        <v>792</v>
      </c>
      <c r="B793" s="16">
        <v>2465.7530000000002</v>
      </c>
      <c r="C793" s="16">
        <v>102400</v>
      </c>
      <c r="D793" s="1">
        <v>12</v>
      </c>
      <c r="E793" s="3">
        <v>0</v>
      </c>
      <c r="F793" s="1">
        <v>2</v>
      </c>
      <c r="G793" s="3">
        <v>1</v>
      </c>
      <c r="H793" s="3">
        <v>1</v>
      </c>
      <c r="I793" s="3">
        <v>1</v>
      </c>
      <c r="J793" s="17">
        <f t="shared" si="12"/>
        <v>7.8102525165017189</v>
      </c>
    </row>
    <row r="794" spans="1:10" x14ac:dyDescent="0.2">
      <c r="A794" s="2">
        <v>793</v>
      </c>
      <c r="B794" s="16">
        <v>1803.115</v>
      </c>
      <c r="C794" s="16">
        <v>53800</v>
      </c>
      <c r="D794" s="1">
        <v>12</v>
      </c>
      <c r="E794" s="3">
        <v>3</v>
      </c>
      <c r="F794" s="1">
        <v>2</v>
      </c>
      <c r="G794" s="3">
        <v>1</v>
      </c>
      <c r="H794" s="3">
        <v>0</v>
      </c>
      <c r="I794" s="3">
        <v>0</v>
      </c>
      <c r="J794" s="17">
        <f t="shared" si="12"/>
        <v>7.4972710037538759</v>
      </c>
    </row>
    <row r="795" spans="1:10" x14ac:dyDescent="0.2">
      <c r="A795" s="2">
        <v>794</v>
      </c>
      <c r="B795" s="16">
        <v>1413.7339999999999</v>
      </c>
      <c r="C795" s="16">
        <v>98400</v>
      </c>
      <c r="D795" s="1">
        <v>12</v>
      </c>
      <c r="E795" s="3">
        <v>3</v>
      </c>
      <c r="F795" s="1">
        <v>2</v>
      </c>
      <c r="G795" s="3">
        <v>1</v>
      </c>
      <c r="H795" s="3">
        <v>0</v>
      </c>
      <c r="I795" s="3">
        <v>1</v>
      </c>
      <c r="J795" s="17">
        <f t="shared" si="12"/>
        <v>7.2539897099480735</v>
      </c>
    </row>
    <row r="796" spans="1:10" x14ac:dyDescent="0.2">
      <c r="A796" s="2">
        <v>795</v>
      </c>
      <c r="B796" s="16">
        <v>231.59399999999999</v>
      </c>
      <c r="C796" s="16">
        <v>40700</v>
      </c>
      <c r="D796" s="1">
        <v>18</v>
      </c>
      <c r="E796" s="3">
        <v>1</v>
      </c>
      <c r="F796" s="1">
        <v>2</v>
      </c>
      <c r="G796" s="3">
        <v>0</v>
      </c>
      <c r="H796" s="3">
        <v>3</v>
      </c>
      <c r="I796" s="3">
        <v>0</v>
      </c>
      <c r="J796" s="17">
        <f t="shared" si="12"/>
        <v>5.4449858386275034</v>
      </c>
    </row>
    <row r="797" spans="1:10" x14ac:dyDescent="0.2">
      <c r="A797" s="2">
        <v>796</v>
      </c>
      <c r="B797" s="16">
        <v>1581.61</v>
      </c>
      <c r="C797" s="16">
        <v>83700</v>
      </c>
      <c r="D797" s="1">
        <v>18</v>
      </c>
      <c r="E797" s="3">
        <v>3</v>
      </c>
      <c r="F797" s="1">
        <v>3</v>
      </c>
      <c r="G797" s="3">
        <v>0</v>
      </c>
      <c r="H797" s="3">
        <v>0</v>
      </c>
      <c r="I797" s="3">
        <v>1</v>
      </c>
      <c r="J797" s="17">
        <f t="shared" si="12"/>
        <v>7.3661985945475976</v>
      </c>
    </row>
    <row r="798" spans="1:10" x14ac:dyDescent="0.2">
      <c r="A798" s="2">
        <v>797</v>
      </c>
      <c r="B798" s="16">
        <v>4557.7539999999999</v>
      </c>
      <c r="C798" s="16">
        <v>134500</v>
      </c>
      <c r="D798" s="1">
        <v>24</v>
      </c>
      <c r="E798" s="3">
        <v>3</v>
      </c>
      <c r="F798" s="1">
        <v>3</v>
      </c>
      <c r="G798" s="3">
        <v>1</v>
      </c>
      <c r="H798" s="3">
        <v>0</v>
      </c>
      <c r="I798" s="3">
        <v>1</v>
      </c>
      <c r="J798" s="17">
        <f t="shared" si="12"/>
        <v>8.4245852373092109</v>
      </c>
    </row>
    <row r="799" spans="1:10" x14ac:dyDescent="0.2">
      <c r="A799" s="2">
        <v>798</v>
      </c>
      <c r="B799" s="16">
        <v>1152.1030000000001</v>
      </c>
      <c r="C799" s="16">
        <v>74400</v>
      </c>
      <c r="D799" s="1">
        <v>12</v>
      </c>
      <c r="E799" s="3">
        <v>3</v>
      </c>
      <c r="F799" s="1">
        <v>2</v>
      </c>
      <c r="G799" s="3">
        <v>1</v>
      </c>
      <c r="H799" s="3">
        <v>0</v>
      </c>
      <c r="I799" s="3">
        <v>0</v>
      </c>
      <c r="J799" s="17">
        <f t="shared" si="12"/>
        <v>7.0493442469812475</v>
      </c>
    </row>
    <row r="800" spans="1:10" x14ac:dyDescent="0.2">
      <c r="A800" s="2">
        <v>799</v>
      </c>
      <c r="B800" s="16">
        <v>2065.4650000000001</v>
      </c>
      <c r="C800" s="16">
        <v>111800</v>
      </c>
      <c r="D800" s="1">
        <v>18</v>
      </c>
      <c r="E800" s="3">
        <v>3</v>
      </c>
      <c r="F800" s="1">
        <v>2</v>
      </c>
      <c r="G800" s="3">
        <v>1</v>
      </c>
      <c r="H800" s="3">
        <v>3</v>
      </c>
      <c r="I800" s="3">
        <v>1</v>
      </c>
      <c r="J800" s="17">
        <f t="shared" si="12"/>
        <v>7.6331106616436255</v>
      </c>
    </row>
    <row r="801" spans="1:10" x14ac:dyDescent="0.2">
      <c r="A801" s="2">
        <v>800</v>
      </c>
      <c r="B801" s="16">
        <v>609.62400000000002</v>
      </c>
      <c r="C801" s="16">
        <v>39600</v>
      </c>
      <c r="D801" s="1">
        <v>12</v>
      </c>
      <c r="E801" s="3">
        <v>2</v>
      </c>
      <c r="F801" s="1">
        <v>3</v>
      </c>
      <c r="G801" s="3">
        <v>0</v>
      </c>
      <c r="H801" s="3">
        <v>0</v>
      </c>
      <c r="I801" s="3">
        <v>0</v>
      </c>
      <c r="J801" s="17">
        <f t="shared" si="12"/>
        <v>6.4128423736761953</v>
      </c>
    </row>
    <row r="802" spans="1:10" x14ac:dyDescent="0.2">
      <c r="A802" s="2">
        <v>801</v>
      </c>
      <c r="B802" s="16">
        <v>1641.8589999999999</v>
      </c>
      <c r="C802" s="16">
        <v>64200</v>
      </c>
      <c r="D802" s="1">
        <v>18</v>
      </c>
      <c r="E802" s="3">
        <v>3</v>
      </c>
      <c r="F802" s="1">
        <v>2</v>
      </c>
      <c r="G802" s="3">
        <v>1</v>
      </c>
      <c r="H802" s="3">
        <v>0</v>
      </c>
      <c r="I802" s="3">
        <v>0</v>
      </c>
      <c r="J802" s="17">
        <f t="shared" si="12"/>
        <v>7.4035844154360984</v>
      </c>
    </row>
    <row r="803" spans="1:10" x14ac:dyDescent="0.2">
      <c r="A803" s="2">
        <v>802</v>
      </c>
      <c r="B803" s="16">
        <v>613.32600000000002</v>
      </c>
      <c r="C803" s="16">
        <v>40000</v>
      </c>
      <c r="D803" s="1">
        <v>6</v>
      </c>
      <c r="E803" s="3">
        <v>0</v>
      </c>
      <c r="F803" s="1">
        <v>1</v>
      </c>
      <c r="G803" s="3">
        <v>0</v>
      </c>
      <c r="H803" s="3">
        <v>0</v>
      </c>
      <c r="I803" s="3">
        <v>1</v>
      </c>
      <c r="J803" s="17">
        <f t="shared" si="12"/>
        <v>6.4188966053417031</v>
      </c>
    </row>
    <row r="804" spans="1:10" x14ac:dyDescent="0.2">
      <c r="A804" s="2">
        <v>803</v>
      </c>
      <c r="B804" s="16">
        <v>1913.32</v>
      </c>
      <c r="C804" s="16">
        <v>64400</v>
      </c>
      <c r="D804" s="1">
        <v>24</v>
      </c>
      <c r="E804" s="3">
        <v>2</v>
      </c>
      <c r="F804" s="1">
        <v>2</v>
      </c>
      <c r="G804" s="3">
        <v>0</v>
      </c>
      <c r="H804" s="3">
        <v>3</v>
      </c>
      <c r="I804" s="3">
        <v>0</v>
      </c>
      <c r="J804" s="17">
        <f t="shared" si="12"/>
        <v>7.556595231980106</v>
      </c>
    </row>
    <row r="805" spans="1:10" x14ac:dyDescent="0.2">
      <c r="A805" s="2">
        <v>804</v>
      </c>
      <c r="B805" s="16">
        <v>1041.4090000000001</v>
      </c>
      <c r="C805" s="16">
        <v>79900</v>
      </c>
      <c r="D805" s="1">
        <v>12</v>
      </c>
      <c r="E805" s="3">
        <v>2</v>
      </c>
      <c r="F805" s="1">
        <v>2</v>
      </c>
      <c r="G805" s="3">
        <v>0</v>
      </c>
      <c r="H805" s="3">
        <v>1</v>
      </c>
      <c r="I805" s="3">
        <v>1</v>
      </c>
      <c r="J805" s="17">
        <f t="shared" si="12"/>
        <v>6.9483298829038613</v>
      </c>
    </row>
    <row r="806" spans="1:10" x14ac:dyDescent="0.2">
      <c r="A806" s="2">
        <v>805</v>
      </c>
      <c r="B806" s="16">
        <v>1853.2809999999999</v>
      </c>
      <c r="C806" s="16">
        <v>77300</v>
      </c>
      <c r="D806" s="1">
        <v>18</v>
      </c>
      <c r="E806" s="3">
        <v>3</v>
      </c>
      <c r="F806" s="1">
        <v>3</v>
      </c>
      <c r="G806" s="3">
        <v>1</v>
      </c>
      <c r="H806" s="3">
        <v>0</v>
      </c>
      <c r="I806" s="3">
        <v>1</v>
      </c>
      <c r="J806" s="17">
        <f t="shared" si="12"/>
        <v>7.5247128607677629</v>
      </c>
    </row>
    <row r="807" spans="1:10" x14ac:dyDescent="0.2">
      <c r="A807" s="2">
        <v>806</v>
      </c>
      <c r="B807" s="16">
        <v>2033.9570000000001</v>
      </c>
      <c r="C807" s="16">
        <v>98500</v>
      </c>
      <c r="D807" s="1">
        <v>18</v>
      </c>
      <c r="E807" s="3">
        <v>3</v>
      </c>
      <c r="F807" s="1">
        <v>2</v>
      </c>
      <c r="G807" s="3">
        <v>1</v>
      </c>
      <c r="H807" s="3">
        <v>0</v>
      </c>
      <c r="I807" s="3">
        <v>1</v>
      </c>
      <c r="J807" s="17">
        <f t="shared" si="12"/>
        <v>7.6177384357754034</v>
      </c>
    </row>
    <row r="808" spans="1:10" x14ac:dyDescent="0.2">
      <c r="A808" s="2">
        <v>807</v>
      </c>
      <c r="B808" s="16">
        <v>1425.9690000000001</v>
      </c>
      <c r="C808" s="16">
        <v>93500</v>
      </c>
      <c r="D808" s="1">
        <v>18</v>
      </c>
      <c r="E808" s="3">
        <v>3</v>
      </c>
      <c r="F808" s="1">
        <v>2</v>
      </c>
      <c r="G808" s="3">
        <v>0</v>
      </c>
      <c r="H808" s="3">
        <v>1</v>
      </c>
      <c r="I808" s="3">
        <v>1</v>
      </c>
      <c r="J808" s="17">
        <f t="shared" si="12"/>
        <v>7.2626068616075079</v>
      </c>
    </row>
    <row r="809" spans="1:10" x14ac:dyDescent="0.2">
      <c r="A809" s="2">
        <v>808</v>
      </c>
      <c r="B809" s="16">
        <v>1195</v>
      </c>
      <c r="C809" s="16">
        <v>49500</v>
      </c>
      <c r="D809" s="1">
        <v>12</v>
      </c>
      <c r="E809" s="3">
        <v>2</v>
      </c>
      <c r="F809" s="1">
        <v>2</v>
      </c>
      <c r="G809" s="3">
        <v>0</v>
      </c>
      <c r="H809" s="3">
        <v>2</v>
      </c>
      <c r="I809" s="3">
        <v>0</v>
      </c>
      <c r="J809" s="17">
        <f t="shared" si="12"/>
        <v>7.0859014643656106</v>
      </c>
    </row>
    <row r="810" spans="1:10" x14ac:dyDescent="0.2">
      <c r="A810" s="2">
        <v>809</v>
      </c>
      <c r="B810" s="16">
        <v>1821.011</v>
      </c>
      <c r="C810" s="16">
        <v>127000</v>
      </c>
      <c r="D810" s="1">
        <v>12</v>
      </c>
      <c r="E810" s="3">
        <v>0</v>
      </c>
      <c r="F810" s="1">
        <v>2</v>
      </c>
      <c r="G810" s="3">
        <v>1</v>
      </c>
      <c r="H810" s="3">
        <v>0</v>
      </c>
      <c r="I810" s="3">
        <v>1</v>
      </c>
      <c r="J810" s="17">
        <f t="shared" si="12"/>
        <v>7.5071471203463762</v>
      </c>
    </row>
    <row r="811" spans="1:10" x14ac:dyDescent="0.2">
      <c r="A811" s="2">
        <v>810</v>
      </c>
      <c r="B811" s="16">
        <v>808.93100000000004</v>
      </c>
      <c r="C811" s="16">
        <v>95100</v>
      </c>
      <c r="D811" s="1">
        <v>12</v>
      </c>
      <c r="E811" s="3">
        <v>2</v>
      </c>
      <c r="F811" s="1">
        <v>2</v>
      </c>
      <c r="G811" s="3">
        <v>1</v>
      </c>
      <c r="H811" s="3">
        <v>2</v>
      </c>
      <c r="I811" s="3">
        <v>1</v>
      </c>
      <c r="J811" s="17">
        <f t="shared" si="12"/>
        <v>6.6957136229389755</v>
      </c>
    </row>
    <row r="812" spans="1:10" x14ac:dyDescent="0.2">
      <c r="A812" s="2">
        <v>811</v>
      </c>
      <c r="B812" s="16">
        <v>662.41499999999996</v>
      </c>
      <c r="C812" s="16">
        <v>18400</v>
      </c>
      <c r="D812" s="1">
        <v>12</v>
      </c>
      <c r="E812" s="3">
        <v>1</v>
      </c>
      <c r="F812" s="1">
        <v>1</v>
      </c>
      <c r="G812" s="3">
        <v>0</v>
      </c>
      <c r="H812" s="3">
        <v>1</v>
      </c>
      <c r="I812" s="3">
        <v>0</v>
      </c>
      <c r="J812" s="17">
        <f t="shared" si="12"/>
        <v>6.4958922477421934</v>
      </c>
    </row>
    <row r="813" spans="1:10" x14ac:dyDescent="0.2">
      <c r="A813" s="2">
        <v>812</v>
      </c>
      <c r="B813" s="16">
        <v>159.60400000000001</v>
      </c>
      <c r="C813" s="16">
        <v>13500</v>
      </c>
      <c r="D813" s="1">
        <v>12</v>
      </c>
      <c r="E813" s="3">
        <v>1</v>
      </c>
      <c r="F813" s="1">
        <v>1</v>
      </c>
      <c r="G813" s="3">
        <v>0</v>
      </c>
      <c r="H813" s="3">
        <v>2</v>
      </c>
      <c r="I813" s="3">
        <v>0</v>
      </c>
      <c r="J813" s="17">
        <f t="shared" si="12"/>
        <v>5.0726957473582868</v>
      </c>
    </row>
    <row r="814" spans="1:10" x14ac:dyDescent="0.2">
      <c r="A814" s="2">
        <v>813</v>
      </c>
      <c r="B814" s="16">
        <v>605.54100000000005</v>
      </c>
      <c r="C814" s="16">
        <v>43800</v>
      </c>
      <c r="D814" s="1">
        <v>12</v>
      </c>
      <c r="E814" s="3">
        <v>2</v>
      </c>
      <c r="F814" s="1">
        <v>2</v>
      </c>
      <c r="G814" s="3">
        <v>1</v>
      </c>
      <c r="H814" s="3">
        <v>0</v>
      </c>
      <c r="I814" s="3">
        <v>0</v>
      </c>
      <c r="J814" s="17">
        <f t="shared" si="12"/>
        <v>6.4061222733349368</v>
      </c>
    </row>
    <row r="815" spans="1:10" x14ac:dyDescent="0.2">
      <c r="A815" s="2">
        <v>814</v>
      </c>
      <c r="B815" s="16">
        <v>1087.79</v>
      </c>
      <c r="C815" s="16">
        <v>66300</v>
      </c>
      <c r="D815" s="1">
        <v>12</v>
      </c>
      <c r="E815" s="3">
        <v>3</v>
      </c>
      <c r="F815" s="1">
        <v>3</v>
      </c>
      <c r="G815" s="3">
        <v>1</v>
      </c>
      <c r="H815" s="3">
        <v>0</v>
      </c>
      <c r="I815" s="3">
        <v>1</v>
      </c>
      <c r="J815" s="17">
        <f t="shared" si="12"/>
        <v>6.9919033940802704</v>
      </c>
    </row>
    <row r="816" spans="1:10" x14ac:dyDescent="0.2">
      <c r="A816" s="2">
        <v>815</v>
      </c>
      <c r="B816" s="16">
        <v>170.48099999999999</v>
      </c>
      <c r="C816" s="16">
        <v>18800</v>
      </c>
      <c r="D816" s="1">
        <v>18</v>
      </c>
      <c r="E816" s="3">
        <v>1</v>
      </c>
      <c r="F816" s="1">
        <v>1</v>
      </c>
      <c r="G816" s="3">
        <v>0</v>
      </c>
      <c r="H816" s="3">
        <v>2</v>
      </c>
      <c r="I816" s="3">
        <v>0</v>
      </c>
      <c r="J816" s="17">
        <f t="shared" si="12"/>
        <v>5.1386238535638666</v>
      </c>
    </row>
    <row r="817" spans="1:10" x14ac:dyDescent="0.2">
      <c r="A817" s="2">
        <v>816</v>
      </c>
      <c r="B817" s="16">
        <v>1060.307</v>
      </c>
      <c r="C817" s="16">
        <v>53900</v>
      </c>
      <c r="D817" s="1">
        <v>12</v>
      </c>
      <c r="E817" s="3">
        <v>2</v>
      </c>
      <c r="F817" s="1">
        <v>2</v>
      </c>
      <c r="G817" s="3">
        <v>1</v>
      </c>
      <c r="H817" s="3">
        <v>0</v>
      </c>
      <c r="I817" s="3">
        <v>0</v>
      </c>
      <c r="J817" s="17">
        <f t="shared" si="12"/>
        <v>6.9663137678150813</v>
      </c>
    </row>
    <row r="818" spans="1:10" x14ac:dyDescent="0.2">
      <c r="A818" s="2">
        <v>817</v>
      </c>
      <c r="B818" s="16">
        <v>711.90800000000002</v>
      </c>
      <c r="C818" s="16">
        <v>45800</v>
      </c>
      <c r="D818" s="1">
        <v>6</v>
      </c>
      <c r="E818" s="3">
        <v>0</v>
      </c>
      <c r="F818" s="1">
        <v>2</v>
      </c>
      <c r="G818" s="3">
        <v>1</v>
      </c>
      <c r="H818" s="3">
        <v>0</v>
      </c>
      <c r="I818" s="3">
        <v>0</v>
      </c>
      <c r="J818" s="17">
        <f t="shared" si="12"/>
        <v>6.5679486895800485</v>
      </c>
    </row>
    <row r="819" spans="1:10" x14ac:dyDescent="0.2">
      <c r="A819" s="2">
        <v>818</v>
      </c>
      <c r="B819" s="16">
        <v>427.68299999999999</v>
      </c>
      <c r="C819" s="16">
        <v>19000</v>
      </c>
      <c r="D819" s="1">
        <v>12</v>
      </c>
      <c r="E819" s="3">
        <v>0</v>
      </c>
      <c r="F819" s="1">
        <v>1</v>
      </c>
      <c r="G819" s="3">
        <v>1</v>
      </c>
      <c r="H819" s="3">
        <v>0</v>
      </c>
      <c r="I819" s="3">
        <v>0</v>
      </c>
      <c r="J819" s="17">
        <f t="shared" si="12"/>
        <v>6.0583822669563547</v>
      </c>
    </row>
    <row r="820" spans="1:10" x14ac:dyDescent="0.2">
      <c r="A820" s="2">
        <v>819</v>
      </c>
      <c r="B820" s="16">
        <v>138.626</v>
      </c>
      <c r="C820" s="16">
        <v>25500</v>
      </c>
      <c r="D820" s="1">
        <v>6</v>
      </c>
      <c r="E820" s="3">
        <v>1</v>
      </c>
      <c r="F820" s="1">
        <v>1</v>
      </c>
      <c r="G820" s="3">
        <v>0</v>
      </c>
      <c r="H820" s="3">
        <v>2</v>
      </c>
      <c r="I820" s="3">
        <v>1</v>
      </c>
      <c r="J820" s="17">
        <f t="shared" si="12"/>
        <v>4.9317796593505543</v>
      </c>
    </row>
    <row r="821" spans="1:10" x14ac:dyDescent="0.2">
      <c r="A821" s="2">
        <v>820</v>
      </c>
      <c r="B821" s="16">
        <v>2205.806</v>
      </c>
      <c r="C821" s="16">
        <v>64600</v>
      </c>
      <c r="D821" s="1">
        <v>18</v>
      </c>
      <c r="E821" s="3">
        <v>3</v>
      </c>
      <c r="F821" s="1">
        <v>3</v>
      </c>
      <c r="G821" s="3">
        <v>0</v>
      </c>
      <c r="H821" s="3">
        <v>0</v>
      </c>
      <c r="I821" s="3">
        <v>1</v>
      </c>
      <c r="J821" s="17">
        <f t="shared" si="12"/>
        <v>7.6988482539698975</v>
      </c>
    </row>
    <row r="822" spans="1:10" x14ac:dyDescent="0.2">
      <c r="A822" s="2">
        <v>821</v>
      </c>
      <c r="B822" s="16">
        <v>1307.874</v>
      </c>
      <c r="C822" s="16">
        <v>82100</v>
      </c>
      <c r="D822" s="1">
        <v>18</v>
      </c>
      <c r="E822" s="3">
        <v>3</v>
      </c>
      <c r="F822" s="1">
        <v>2</v>
      </c>
      <c r="G822" s="3">
        <v>1</v>
      </c>
      <c r="H822" s="3">
        <v>1</v>
      </c>
      <c r="I822" s="3">
        <v>1</v>
      </c>
      <c r="J822" s="17">
        <f t="shared" si="12"/>
        <v>7.1761581971018558</v>
      </c>
    </row>
    <row r="823" spans="1:10" x14ac:dyDescent="0.2">
      <c r="A823" s="2">
        <v>822</v>
      </c>
      <c r="B823" s="16">
        <v>694.45500000000004</v>
      </c>
      <c r="C823" s="16">
        <v>51400</v>
      </c>
      <c r="D823" s="1">
        <v>6</v>
      </c>
      <c r="E823" s="3">
        <v>0</v>
      </c>
      <c r="F823" s="1">
        <v>3</v>
      </c>
      <c r="G823" s="3">
        <v>1</v>
      </c>
      <c r="H823" s="3">
        <v>0</v>
      </c>
      <c r="I823" s="3">
        <v>0</v>
      </c>
      <c r="J823" s="17">
        <f t="shared" si="12"/>
        <v>6.5431273652787088</v>
      </c>
    </row>
    <row r="824" spans="1:10" x14ac:dyDescent="0.2">
      <c r="A824" s="2">
        <v>823</v>
      </c>
      <c r="B824" s="16">
        <v>2296.453</v>
      </c>
      <c r="C824" s="16">
        <v>65400</v>
      </c>
      <c r="D824" s="1">
        <v>12</v>
      </c>
      <c r="E824" s="3">
        <v>3</v>
      </c>
      <c r="F824" s="1">
        <v>2</v>
      </c>
      <c r="G824" s="3">
        <v>1</v>
      </c>
      <c r="H824" s="3">
        <v>0</v>
      </c>
      <c r="I824" s="3">
        <v>0</v>
      </c>
      <c r="J824" s="17">
        <f t="shared" si="12"/>
        <v>7.7391210376300084</v>
      </c>
    </row>
    <row r="825" spans="1:10" x14ac:dyDescent="0.2">
      <c r="A825" s="2">
        <v>824</v>
      </c>
      <c r="B825" s="16">
        <v>1430.491</v>
      </c>
      <c r="C825" s="16">
        <v>60100</v>
      </c>
      <c r="D825" s="1">
        <v>18</v>
      </c>
      <c r="E825" s="3">
        <v>3</v>
      </c>
      <c r="F825" s="1">
        <v>2</v>
      </c>
      <c r="G825" s="3">
        <v>0</v>
      </c>
      <c r="H825" s="3">
        <v>1</v>
      </c>
      <c r="I825" s="3">
        <v>1</v>
      </c>
      <c r="J825" s="17">
        <f t="shared" si="12"/>
        <v>7.2657730209639073</v>
      </c>
    </row>
    <row r="826" spans="1:10" x14ac:dyDescent="0.2">
      <c r="A826" s="2">
        <v>825</v>
      </c>
      <c r="B826" s="16">
        <v>2004.491</v>
      </c>
      <c r="C826" s="16">
        <v>77600</v>
      </c>
      <c r="D826" s="1">
        <v>18</v>
      </c>
      <c r="E826" s="3">
        <v>3</v>
      </c>
      <c r="F826" s="1">
        <v>3</v>
      </c>
      <c r="G826" s="3">
        <v>0</v>
      </c>
      <c r="H826" s="3">
        <v>0</v>
      </c>
      <c r="I826" s="3">
        <v>1</v>
      </c>
      <c r="J826" s="17">
        <f t="shared" si="12"/>
        <v>7.6031454421747515</v>
      </c>
    </row>
    <row r="827" spans="1:10" x14ac:dyDescent="0.2">
      <c r="A827" s="2">
        <v>826</v>
      </c>
      <c r="B827" s="16">
        <v>1432.328</v>
      </c>
      <c r="C827" s="16">
        <v>69700</v>
      </c>
      <c r="D827" s="1">
        <v>12</v>
      </c>
      <c r="E827" s="3">
        <v>2</v>
      </c>
      <c r="F827" s="1">
        <v>1</v>
      </c>
      <c r="G827" s="3">
        <v>1</v>
      </c>
      <c r="H827" s="3">
        <v>1</v>
      </c>
      <c r="I827" s="3">
        <v>1</v>
      </c>
      <c r="J827" s="17">
        <f t="shared" si="12"/>
        <v>7.2670563715719103</v>
      </c>
    </row>
    <row r="828" spans="1:10" x14ac:dyDescent="0.2">
      <c r="A828" s="2">
        <v>827</v>
      </c>
      <c r="B828" s="16">
        <v>410.64499999999998</v>
      </c>
      <c r="C828" s="16">
        <v>17300</v>
      </c>
      <c r="D828" s="1">
        <v>6</v>
      </c>
      <c r="E828" s="3">
        <v>1</v>
      </c>
      <c r="F828" s="1">
        <v>1</v>
      </c>
      <c r="G828" s="3">
        <v>0</v>
      </c>
      <c r="H828" s="3">
        <v>0</v>
      </c>
      <c r="I828" s="3">
        <v>0</v>
      </c>
      <c r="J828" s="17">
        <f t="shared" si="12"/>
        <v>6.0177290942932515</v>
      </c>
    </row>
    <row r="829" spans="1:10" x14ac:dyDescent="0.2">
      <c r="A829" s="2">
        <v>828</v>
      </c>
      <c r="B829" s="16">
        <v>1180.9770000000001</v>
      </c>
      <c r="C829" s="16">
        <v>66500</v>
      </c>
      <c r="D829" s="1">
        <v>24</v>
      </c>
      <c r="E829" s="3">
        <v>0</v>
      </c>
      <c r="F829" s="1">
        <v>2</v>
      </c>
      <c r="G829" s="3">
        <v>0</v>
      </c>
      <c r="H829" s="3">
        <v>1</v>
      </c>
      <c r="I829" s="3">
        <v>1</v>
      </c>
      <c r="J829" s="17">
        <f t="shared" si="12"/>
        <v>7.0740973409865529</v>
      </c>
    </row>
    <row r="830" spans="1:10" x14ac:dyDescent="0.2">
      <c r="A830" s="2">
        <v>829</v>
      </c>
      <c r="B830" s="16">
        <v>549.53700000000003</v>
      </c>
      <c r="C830" s="16">
        <v>20700</v>
      </c>
      <c r="D830" s="1">
        <v>12</v>
      </c>
      <c r="E830" s="3">
        <v>1</v>
      </c>
      <c r="F830" s="1">
        <v>1</v>
      </c>
      <c r="G830" s="3">
        <v>0</v>
      </c>
      <c r="H830" s="3">
        <v>1</v>
      </c>
      <c r="I830" s="3">
        <v>0</v>
      </c>
      <c r="J830" s="17">
        <f t="shared" si="12"/>
        <v>6.3090761055167937</v>
      </c>
    </row>
    <row r="831" spans="1:10" x14ac:dyDescent="0.2">
      <c r="A831" s="2">
        <v>830</v>
      </c>
      <c r="B831" s="16">
        <v>314.02800000000002</v>
      </c>
      <c r="C831" s="16">
        <v>13100</v>
      </c>
      <c r="D831" s="1">
        <v>18</v>
      </c>
      <c r="E831" s="3">
        <v>0</v>
      </c>
      <c r="F831" s="1">
        <v>1</v>
      </c>
      <c r="G831" s="3">
        <v>0</v>
      </c>
      <c r="H831" s="3">
        <v>0</v>
      </c>
      <c r="I831" s="3">
        <v>0</v>
      </c>
      <c r="J831" s="17">
        <f t="shared" si="12"/>
        <v>5.7494821539071914</v>
      </c>
    </row>
    <row r="832" spans="1:10" x14ac:dyDescent="0.2">
      <c r="A832" s="2">
        <v>831</v>
      </c>
      <c r="B832" s="16">
        <v>983.21</v>
      </c>
      <c r="C832" s="16">
        <v>77700</v>
      </c>
      <c r="D832" s="1">
        <v>6</v>
      </c>
      <c r="E832" s="3">
        <v>0</v>
      </c>
      <c r="F832" s="1">
        <v>2</v>
      </c>
      <c r="G832" s="3">
        <v>1</v>
      </c>
      <c r="H832" s="3">
        <v>0</v>
      </c>
      <c r="I832" s="3">
        <v>1</v>
      </c>
      <c r="J832" s="17">
        <f t="shared" si="12"/>
        <v>6.8908227290707282</v>
      </c>
    </row>
    <row r="833" spans="1:10" x14ac:dyDescent="0.2">
      <c r="A833" s="2">
        <v>832</v>
      </c>
      <c r="B833" s="16">
        <v>1016.741</v>
      </c>
      <c r="C833" s="16">
        <v>65800</v>
      </c>
      <c r="D833" s="1">
        <v>12</v>
      </c>
      <c r="E833" s="3">
        <v>0</v>
      </c>
      <c r="F833" s="1">
        <v>2</v>
      </c>
      <c r="G833" s="3">
        <v>1</v>
      </c>
      <c r="H833" s="3">
        <v>1</v>
      </c>
      <c r="I833" s="3">
        <v>1</v>
      </c>
      <c r="J833" s="17">
        <f t="shared" si="12"/>
        <v>6.9243576930146924</v>
      </c>
    </row>
    <row r="834" spans="1:10" x14ac:dyDescent="0.2">
      <c r="A834" s="2">
        <v>833</v>
      </c>
      <c r="B834" s="16">
        <v>676.76499999999999</v>
      </c>
      <c r="C834" s="16">
        <v>21300</v>
      </c>
      <c r="D834" s="1">
        <v>24</v>
      </c>
      <c r="E834" s="3">
        <v>1</v>
      </c>
      <c r="F834" s="1">
        <v>1</v>
      </c>
      <c r="G834" s="3">
        <v>1</v>
      </c>
      <c r="H834" s="3">
        <v>0</v>
      </c>
      <c r="I834" s="3">
        <v>0</v>
      </c>
      <c r="J834" s="17">
        <f t="shared" si="12"/>
        <v>6.5173240930068106</v>
      </c>
    </row>
    <row r="835" spans="1:10" x14ac:dyDescent="0.2">
      <c r="A835" s="2">
        <v>834</v>
      </c>
      <c r="B835" s="16">
        <v>535.46299999999997</v>
      </c>
      <c r="C835" s="16">
        <v>19700</v>
      </c>
      <c r="D835" s="1">
        <v>6</v>
      </c>
      <c r="E835" s="3">
        <v>1</v>
      </c>
      <c r="F835" s="1">
        <v>3</v>
      </c>
      <c r="G835" s="3">
        <v>0</v>
      </c>
      <c r="H835" s="3">
        <v>0</v>
      </c>
      <c r="I835" s="3">
        <v>0</v>
      </c>
      <c r="J835" s="17">
        <f t="shared" ref="J835:J898" si="13">LN(B835)</f>
        <v>6.2831317931962936</v>
      </c>
    </row>
    <row r="836" spans="1:10" x14ac:dyDescent="0.2">
      <c r="A836" s="2">
        <v>835</v>
      </c>
      <c r="B836" s="16">
        <v>395.15699999999998</v>
      </c>
      <c r="C836" s="16">
        <v>17900</v>
      </c>
      <c r="D836" s="1">
        <v>18</v>
      </c>
      <c r="E836" s="3">
        <v>0</v>
      </c>
      <c r="F836" s="1">
        <v>1</v>
      </c>
      <c r="G836" s="3">
        <v>1</v>
      </c>
      <c r="H836" s="3">
        <v>0</v>
      </c>
      <c r="I836" s="3">
        <v>0</v>
      </c>
      <c r="J836" s="17">
        <f t="shared" si="13"/>
        <v>5.9792831542859304</v>
      </c>
    </row>
    <row r="837" spans="1:10" x14ac:dyDescent="0.2">
      <c r="A837" s="2">
        <v>836</v>
      </c>
      <c r="B837" s="16">
        <v>2975.17</v>
      </c>
      <c r="C837" s="16">
        <v>116100</v>
      </c>
      <c r="D837" s="1">
        <v>24</v>
      </c>
      <c r="E837" s="3">
        <v>3</v>
      </c>
      <c r="F837" s="1">
        <v>3</v>
      </c>
      <c r="G837" s="3">
        <v>1</v>
      </c>
      <c r="H837" s="3">
        <v>1</v>
      </c>
      <c r="I837" s="3">
        <v>1</v>
      </c>
      <c r="J837" s="17">
        <f t="shared" si="13"/>
        <v>7.9980564592042818</v>
      </c>
    </row>
    <row r="838" spans="1:10" x14ac:dyDescent="0.2">
      <c r="A838" s="2">
        <v>837</v>
      </c>
      <c r="B838" s="16">
        <v>1554.1210000000001</v>
      </c>
      <c r="C838" s="16">
        <v>113000</v>
      </c>
      <c r="D838" s="1">
        <v>18</v>
      </c>
      <c r="E838" s="3">
        <v>2</v>
      </c>
      <c r="F838" s="1">
        <v>2</v>
      </c>
      <c r="G838" s="3">
        <v>1</v>
      </c>
      <c r="H838" s="3">
        <v>2</v>
      </c>
      <c r="I838" s="3">
        <v>1</v>
      </c>
      <c r="J838" s="17">
        <f t="shared" si="13"/>
        <v>7.3486653914742455</v>
      </c>
    </row>
    <row r="839" spans="1:10" x14ac:dyDescent="0.2">
      <c r="A839" s="2">
        <v>838</v>
      </c>
      <c r="B839" s="16">
        <v>590.98099999999999</v>
      </c>
      <c r="C839" s="16">
        <v>25300</v>
      </c>
      <c r="D839" s="1">
        <v>12</v>
      </c>
      <c r="E839" s="3">
        <v>2</v>
      </c>
      <c r="F839" s="1">
        <v>1</v>
      </c>
      <c r="G839" s="3">
        <v>1</v>
      </c>
      <c r="H839" s="3">
        <v>0</v>
      </c>
      <c r="I839" s="3">
        <v>0</v>
      </c>
      <c r="J839" s="17">
        <f t="shared" si="13"/>
        <v>6.3817838679891423</v>
      </c>
    </row>
    <row r="840" spans="1:10" x14ac:dyDescent="0.2">
      <c r="A840" s="2">
        <v>839</v>
      </c>
      <c r="B840" s="16">
        <v>349.137</v>
      </c>
      <c r="C840" s="16">
        <v>13600</v>
      </c>
      <c r="D840" s="1">
        <v>18</v>
      </c>
      <c r="E840" s="3">
        <v>0</v>
      </c>
      <c r="F840" s="1">
        <v>1</v>
      </c>
      <c r="G840" s="3">
        <v>0</v>
      </c>
      <c r="H840" s="3">
        <v>1</v>
      </c>
      <c r="I840" s="3">
        <v>0</v>
      </c>
      <c r="J840" s="17">
        <f t="shared" si="13"/>
        <v>5.8554643953180436</v>
      </c>
    </row>
    <row r="841" spans="1:10" x14ac:dyDescent="0.2">
      <c r="A841" s="2">
        <v>840</v>
      </c>
      <c r="B841" s="16">
        <v>1279.9490000000001</v>
      </c>
      <c r="C841" s="16">
        <v>97500</v>
      </c>
      <c r="D841" s="1">
        <v>12</v>
      </c>
      <c r="E841" s="3">
        <v>3</v>
      </c>
      <c r="F841" s="1">
        <v>2</v>
      </c>
      <c r="G841" s="3">
        <v>0</v>
      </c>
      <c r="H841" s="3">
        <v>1</v>
      </c>
      <c r="I841" s="3">
        <v>1</v>
      </c>
      <c r="J841" s="17">
        <f t="shared" si="13"/>
        <v>7.1545755123698793</v>
      </c>
    </row>
    <row r="842" spans="1:10" x14ac:dyDescent="0.2">
      <c r="A842" s="2">
        <v>841</v>
      </c>
      <c r="B842" s="16">
        <v>1304.252</v>
      </c>
      <c r="C842" s="16">
        <v>68400</v>
      </c>
      <c r="D842" s="1">
        <v>12</v>
      </c>
      <c r="E842" s="3">
        <v>3</v>
      </c>
      <c r="F842" s="1">
        <v>2</v>
      </c>
      <c r="G842" s="3">
        <v>0</v>
      </c>
      <c r="H842" s="3">
        <v>0</v>
      </c>
      <c r="I842" s="3">
        <v>0</v>
      </c>
      <c r="J842" s="17">
        <f t="shared" si="13"/>
        <v>7.1733849753496681</v>
      </c>
    </row>
    <row r="843" spans="1:10" x14ac:dyDescent="0.2">
      <c r="A843" s="2">
        <v>842</v>
      </c>
      <c r="B843" s="16">
        <v>2840.2179999999998</v>
      </c>
      <c r="C843" s="16">
        <v>131500</v>
      </c>
      <c r="D843" s="1">
        <v>6</v>
      </c>
      <c r="E843" s="3">
        <v>0</v>
      </c>
      <c r="F843" s="1">
        <v>2</v>
      </c>
      <c r="G843" s="3">
        <v>0</v>
      </c>
      <c r="H843" s="3">
        <v>3</v>
      </c>
      <c r="I843" s="3">
        <v>1</v>
      </c>
      <c r="J843" s="17">
        <f t="shared" si="13"/>
        <v>7.9516360887726902</v>
      </c>
    </row>
    <row r="844" spans="1:10" x14ac:dyDescent="0.2">
      <c r="A844" s="2">
        <v>843</v>
      </c>
      <c r="B844" s="16">
        <v>395.31900000000002</v>
      </c>
      <c r="C844" s="16">
        <v>19600</v>
      </c>
      <c r="D844" s="1">
        <v>12</v>
      </c>
      <c r="E844" s="3">
        <v>1</v>
      </c>
      <c r="F844" s="1">
        <v>1</v>
      </c>
      <c r="G844" s="3">
        <v>1</v>
      </c>
      <c r="H844" s="3">
        <v>0</v>
      </c>
      <c r="I844" s="3">
        <v>0</v>
      </c>
      <c r="J844" s="17">
        <f t="shared" si="13"/>
        <v>5.9796930339085073</v>
      </c>
    </row>
    <row r="845" spans="1:10" x14ac:dyDescent="0.2">
      <c r="A845" s="2">
        <v>844</v>
      </c>
      <c r="B845" s="16">
        <v>1025.3440000000001</v>
      </c>
      <c r="C845" s="16">
        <v>51000</v>
      </c>
      <c r="D845" s="1">
        <v>12</v>
      </c>
      <c r="E845" s="3">
        <v>2</v>
      </c>
      <c r="F845" s="1">
        <v>3</v>
      </c>
      <c r="G845" s="3">
        <v>0</v>
      </c>
      <c r="H845" s="3">
        <v>0</v>
      </c>
      <c r="I845" s="3">
        <v>1</v>
      </c>
      <c r="J845" s="17">
        <f t="shared" si="13"/>
        <v>6.9327834450242491</v>
      </c>
    </row>
    <row r="846" spans="1:10" x14ac:dyDescent="0.2">
      <c r="A846" s="2">
        <v>845</v>
      </c>
      <c r="B846" s="16">
        <v>1271.71</v>
      </c>
      <c r="C846" s="16">
        <v>47200</v>
      </c>
      <c r="D846" s="1">
        <v>12</v>
      </c>
      <c r="E846" s="3">
        <v>2</v>
      </c>
      <c r="F846" s="1">
        <v>1</v>
      </c>
      <c r="G846" s="3">
        <v>0</v>
      </c>
      <c r="H846" s="3">
        <v>1</v>
      </c>
      <c r="I846" s="3">
        <v>1</v>
      </c>
      <c r="J846" s="17">
        <f t="shared" si="13"/>
        <v>7.148117730485601</v>
      </c>
    </row>
    <row r="847" spans="1:10" x14ac:dyDescent="0.2">
      <c r="A847" s="2">
        <v>846</v>
      </c>
      <c r="B847" s="16">
        <v>1218.01</v>
      </c>
      <c r="C847" s="16">
        <v>36700</v>
      </c>
      <c r="D847" s="1">
        <v>24</v>
      </c>
      <c r="E847" s="3">
        <v>2</v>
      </c>
      <c r="F847" s="1">
        <v>2</v>
      </c>
      <c r="G847" s="3">
        <v>1</v>
      </c>
      <c r="H847" s="3">
        <v>1</v>
      </c>
      <c r="I847" s="3">
        <v>0</v>
      </c>
      <c r="J847" s="17">
        <f t="shared" si="13"/>
        <v>7.1049736584167631</v>
      </c>
    </row>
    <row r="848" spans="1:10" x14ac:dyDescent="0.2">
      <c r="A848" s="2">
        <v>847</v>
      </c>
      <c r="B848" s="16">
        <v>1721.248</v>
      </c>
      <c r="C848" s="16">
        <v>83900</v>
      </c>
      <c r="D848" s="1">
        <v>24</v>
      </c>
      <c r="E848" s="3">
        <v>3</v>
      </c>
      <c r="F848" s="1">
        <v>2</v>
      </c>
      <c r="G848" s="3">
        <v>1</v>
      </c>
      <c r="H848" s="3">
        <v>0</v>
      </c>
      <c r="I848" s="3">
        <v>1</v>
      </c>
      <c r="J848" s="17">
        <f t="shared" si="13"/>
        <v>7.4508048880959299</v>
      </c>
    </row>
    <row r="849" spans="1:10" x14ac:dyDescent="0.2">
      <c r="A849" s="2">
        <v>848</v>
      </c>
      <c r="B849" s="16">
        <v>2233.0770000000002</v>
      </c>
      <c r="C849" s="16">
        <v>78900</v>
      </c>
      <c r="D849" s="1">
        <v>18</v>
      </c>
      <c r="E849" s="3">
        <v>3</v>
      </c>
      <c r="F849" s="1">
        <v>3</v>
      </c>
      <c r="G849" s="3">
        <v>0</v>
      </c>
      <c r="H849" s="3">
        <v>0</v>
      </c>
      <c r="I849" s="3">
        <v>1</v>
      </c>
      <c r="J849" s="17">
        <f t="shared" si="13"/>
        <v>7.7111357340042623</v>
      </c>
    </row>
    <row r="850" spans="1:10" x14ac:dyDescent="0.2">
      <c r="A850" s="2">
        <v>849</v>
      </c>
      <c r="B850" s="16">
        <v>991.90499999999997</v>
      </c>
      <c r="C850" s="16">
        <v>48400</v>
      </c>
      <c r="D850" s="1">
        <v>12</v>
      </c>
      <c r="E850" s="3">
        <v>2</v>
      </c>
      <c r="F850" s="1">
        <v>2</v>
      </c>
      <c r="G850" s="3">
        <v>0</v>
      </c>
      <c r="H850" s="3">
        <v>0</v>
      </c>
      <c r="I850" s="3">
        <v>0</v>
      </c>
      <c r="J850" s="17">
        <f t="shared" si="13"/>
        <v>6.8996273365699716</v>
      </c>
    </row>
    <row r="851" spans="1:10" x14ac:dyDescent="0.2">
      <c r="A851" s="2">
        <v>850</v>
      </c>
      <c r="B851" s="16">
        <v>2119.13</v>
      </c>
      <c r="C851" s="16">
        <v>62200</v>
      </c>
      <c r="D851" s="1">
        <v>24</v>
      </c>
      <c r="E851" s="3">
        <v>0</v>
      </c>
      <c r="F851" s="1">
        <v>2</v>
      </c>
      <c r="G851" s="3">
        <v>0</v>
      </c>
      <c r="H851" s="3">
        <v>3</v>
      </c>
      <c r="I851" s="3">
        <v>1</v>
      </c>
      <c r="J851" s="17">
        <f t="shared" si="13"/>
        <v>7.6587609060797348</v>
      </c>
    </row>
    <row r="852" spans="1:10" x14ac:dyDescent="0.2">
      <c r="A852" s="2">
        <v>851</v>
      </c>
      <c r="B852" s="16">
        <v>632.35599999999999</v>
      </c>
      <c r="C852" s="16">
        <v>37000</v>
      </c>
      <c r="D852" s="1">
        <v>6</v>
      </c>
      <c r="E852" s="3">
        <v>0</v>
      </c>
      <c r="F852" s="1">
        <v>3</v>
      </c>
      <c r="G852" s="3">
        <v>0</v>
      </c>
      <c r="H852" s="3">
        <v>1</v>
      </c>
      <c r="I852" s="3">
        <v>0</v>
      </c>
      <c r="J852" s="17">
        <f t="shared" si="13"/>
        <v>6.449452526697196</v>
      </c>
    </row>
    <row r="853" spans="1:10" x14ac:dyDescent="0.2">
      <c r="A853" s="2">
        <v>852</v>
      </c>
      <c r="B853" s="16">
        <v>857.57500000000005</v>
      </c>
      <c r="C853" s="16">
        <v>77600</v>
      </c>
      <c r="D853" s="1">
        <v>12</v>
      </c>
      <c r="E853" s="3">
        <v>2</v>
      </c>
      <c r="F853" s="1">
        <v>2</v>
      </c>
      <c r="G853" s="3">
        <v>0</v>
      </c>
      <c r="H853" s="3">
        <v>3</v>
      </c>
      <c r="I853" s="3">
        <v>1</v>
      </c>
      <c r="J853" s="17">
        <f t="shared" si="13"/>
        <v>6.7541086387722329</v>
      </c>
    </row>
    <row r="854" spans="1:10" x14ac:dyDescent="0.2">
      <c r="A854" s="2">
        <v>853</v>
      </c>
      <c r="B854" s="16">
        <v>303.45400000000001</v>
      </c>
      <c r="C854" s="16">
        <v>18400</v>
      </c>
      <c r="D854" s="1">
        <v>6</v>
      </c>
      <c r="E854" s="3">
        <v>1</v>
      </c>
      <c r="F854" s="1">
        <v>1</v>
      </c>
      <c r="G854" s="3">
        <v>0</v>
      </c>
      <c r="H854" s="3">
        <v>1</v>
      </c>
      <c r="I854" s="3">
        <v>0</v>
      </c>
      <c r="J854" s="17">
        <f t="shared" si="13"/>
        <v>5.7152300339382709</v>
      </c>
    </row>
    <row r="855" spans="1:10" x14ac:dyDescent="0.2">
      <c r="A855" s="2">
        <v>854</v>
      </c>
      <c r="B855" s="16">
        <v>213.261</v>
      </c>
      <c r="C855" s="16">
        <v>10200</v>
      </c>
      <c r="D855" s="1">
        <v>18</v>
      </c>
      <c r="E855" s="3">
        <v>1</v>
      </c>
      <c r="F855" s="1">
        <v>1</v>
      </c>
      <c r="G855" s="3">
        <v>0</v>
      </c>
      <c r="H855" s="3">
        <v>2</v>
      </c>
      <c r="I855" s="3">
        <v>0</v>
      </c>
      <c r="J855" s="17">
        <f t="shared" si="13"/>
        <v>5.3625167676909218</v>
      </c>
    </row>
    <row r="856" spans="1:10" x14ac:dyDescent="0.2">
      <c r="A856" s="2">
        <v>855</v>
      </c>
      <c r="B856" s="16">
        <v>1908.8679999999999</v>
      </c>
      <c r="C856" s="16">
        <v>52200</v>
      </c>
      <c r="D856" s="1">
        <v>24</v>
      </c>
      <c r="E856" s="3">
        <v>3</v>
      </c>
      <c r="F856" s="1">
        <v>2</v>
      </c>
      <c r="G856" s="3">
        <v>1</v>
      </c>
      <c r="H856" s="3">
        <v>0</v>
      </c>
      <c r="I856" s="3">
        <v>0</v>
      </c>
      <c r="J856" s="17">
        <f t="shared" si="13"/>
        <v>7.554265675185226</v>
      </c>
    </row>
    <row r="857" spans="1:10" x14ac:dyDescent="0.2">
      <c r="A857" s="2">
        <v>856</v>
      </c>
      <c r="B857" s="16">
        <v>1849.49</v>
      </c>
      <c r="C857" s="16">
        <v>108000</v>
      </c>
      <c r="D857" s="1">
        <v>24</v>
      </c>
      <c r="E857" s="3">
        <v>3</v>
      </c>
      <c r="F857" s="1">
        <v>2</v>
      </c>
      <c r="G857" s="3">
        <v>1</v>
      </c>
      <c r="H857" s="3">
        <v>3</v>
      </c>
      <c r="I857" s="3">
        <v>1</v>
      </c>
      <c r="J857" s="17">
        <f t="shared" si="13"/>
        <v>7.5226652043911706</v>
      </c>
    </row>
    <row r="858" spans="1:10" x14ac:dyDescent="0.2">
      <c r="A858" s="2">
        <v>857</v>
      </c>
      <c r="B858" s="16">
        <v>2238.2280000000001</v>
      </c>
      <c r="C858" s="16">
        <v>102800</v>
      </c>
      <c r="D858" s="1">
        <v>18</v>
      </c>
      <c r="E858" s="3">
        <v>3</v>
      </c>
      <c r="F858" s="1">
        <v>2</v>
      </c>
      <c r="G858" s="3">
        <v>0</v>
      </c>
      <c r="H858" s="3">
        <v>2</v>
      </c>
      <c r="I858" s="3">
        <v>1</v>
      </c>
      <c r="J858" s="17">
        <f t="shared" si="13"/>
        <v>7.7134397603583977</v>
      </c>
    </row>
    <row r="859" spans="1:10" x14ac:dyDescent="0.2">
      <c r="A859" s="2">
        <v>858</v>
      </c>
      <c r="B859" s="16">
        <v>1477.1410000000001</v>
      </c>
      <c r="C859" s="16">
        <v>69100</v>
      </c>
      <c r="D859" s="1">
        <v>12</v>
      </c>
      <c r="E859" s="3">
        <v>3</v>
      </c>
      <c r="F859" s="1">
        <v>3</v>
      </c>
      <c r="G859" s="3">
        <v>1</v>
      </c>
      <c r="H859" s="3">
        <v>0</v>
      </c>
      <c r="I859" s="3">
        <v>0</v>
      </c>
      <c r="J859" s="17">
        <f t="shared" si="13"/>
        <v>7.2978637417529315</v>
      </c>
    </row>
    <row r="860" spans="1:10" x14ac:dyDescent="0.2">
      <c r="A860" s="2">
        <v>859</v>
      </c>
      <c r="B860" s="16">
        <v>242.12899999999999</v>
      </c>
      <c r="C860" s="16">
        <v>25900</v>
      </c>
      <c r="D860" s="1">
        <v>6</v>
      </c>
      <c r="E860" s="3">
        <v>1</v>
      </c>
      <c r="F860" s="1">
        <v>1</v>
      </c>
      <c r="G860" s="3">
        <v>0</v>
      </c>
      <c r="H860" s="3">
        <v>1</v>
      </c>
      <c r="I860" s="3">
        <v>1</v>
      </c>
      <c r="J860" s="17">
        <f t="shared" si="13"/>
        <v>5.4894706419830595</v>
      </c>
    </row>
    <row r="861" spans="1:10" x14ac:dyDescent="0.2">
      <c r="A861" s="2">
        <v>860</v>
      </c>
      <c r="B861" s="16">
        <v>489.20800000000003</v>
      </c>
      <c r="C861" s="16">
        <v>45800</v>
      </c>
      <c r="D861" s="1">
        <v>6</v>
      </c>
      <c r="E861" s="3">
        <v>2</v>
      </c>
      <c r="F861" s="1">
        <v>1</v>
      </c>
      <c r="G861" s="3">
        <v>1</v>
      </c>
      <c r="H861" s="3">
        <v>0</v>
      </c>
      <c r="I861" s="3">
        <v>1</v>
      </c>
      <c r="J861" s="17">
        <f t="shared" si="13"/>
        <v>6.1927877569090679</v>
      </c>
    </row>
    <row r="862" spans="1:10" x14ac:dyDescent="0.2">
      <c r="A862" s="2">
        <v>861</v>
      </c>
      <c r="B862" s="16">
        <v>3103.7020000000002</v>
      </c>
      <c r="C862" s="16">
        <v>100100</v>
      </c>
      <c r="D862" s="1">
        <v>12</v>
      </c>
      <c r="E862" s="3">
        <v>3</v>
      </c>
      <c r="F862" s="1">
        <v>3</v>
      </c>
      <c r="G862" s="3">
        <v>0</v>
      </c>
      <c r="H862" s="3">
        <v>0</v>
      </c>
      <c r="I862" s="3">
        <v>1</v>
      </c>
      <c r="J862" s="17">
        <f t="shared" si="13"/>
        <v>8.0403508715396796</v>
      </c>
    </row>
    <row r="863" spans="1:10" x14ac:dyDescent="0.2">
      <c r="A863" s="2">
        <v>862</v>
      </c>
      <c r="B863" s="16">
        <v>359.71199999999999</v>
      </c>
      <c r="C863" s="16">
        <v>16300</v>
      </c>
      <c r="D863" s="1">
        <v>12</v>
      </c>
      <c r="E863" s="3">
        <v>0</v>
      </c>
      <c r="F863" s="1">
        <v>1</v>
      </c>
      <c r="G863" s="3">
        <v>0</v>
      </c>
      <c r="H863" s="3">
        <v>0</v>
      </c>
      <c r="I863" s="3">
        <v>0</v>
      </c>
      <c r="J863" s="17">
        <f t="shared" si="13"/>
        <v>5.8853037112793869</v>
      </c>
    </row>
    <row r="864" spans="1:10" x14ac:dyDescent="0.2">
      <c r="A864" s="2">
        <v>863</v>
      </c>
      <c r="B864" s="16">
        <v>1276.2529999999999</v>
      </c>
      <c r="C864" s="16">
        <v>32700</v>
      </c>
      <c r="D864" s="1">
        <v>18</v>
      </c>
      <c r="E864" s="3">
        <v>0</v>
      </c>
      <c r="F864" s="1">
        <v>1</v>
      </c>
      <c r="G864" s="3">
        <v>0</v>
      </c>
      <c r="H864" s="3">
        <v>1</v>
      </c>
      <c r="I864" s="3">
        <v>1</v>
      </c>
      <c r="J864" s="17">
        <f t="shared" si="13"/>
        <v>7.151683720112743</v>
      </c>
    </row>
    <row r="865" spans="1:10" x14ac:dyDescent="0.2">
      <c r="A865" s="2">
        <v>864</v>
      </c>
      <c r="B865" s="16">
        <v>272.80399999999997</v>
      </c>
      <c r="C865" s="16">
        <v>32700</v>
      </c>
      <c r="D865" s="1">
        <v>6</v>
      </c>
      <c r="E865" s="3">
        <v>1</v>
      </c>
      <c r="F865" s="1">
        <v>2</v>
      </c>
      <c r="G865" s="3">
        <v>0</v>
      </c>
      <c r="H865" s="3">
        <v>2</v>
      </c>
      <c r="I865" s="3">
        <v>0</v>
      </c>
      <c r="J865" s="17">
        <f t="shared" si="13"/>
        <v>5.6087535886184083</v>
      </c>
    </row>
    <row r="866" spans="1:10" x14ac:dyDescent="0.2">
      <c r="A866" s="2">
        <v>865</v>
      </c>
      <c r="B866" s="16">
        <v>1197.9090000000001</v>
      </c>
      <c r="C866" s="16">
        <v>71600</v>
      </c>
      <c r="D866" s="1">
        <v>12</v>
      </c>
      <c r="E866" s="3">
        <v>0</v>
      </c>
      <c r="F866" s="1">
        <v>2</v>
      </c>
      <c r="G866" s="3">
        <v>1</v>
      </c>
      <c r="H866" s="3">
        <v>1</v>
      </c>
      <c r="I866" s="3">
        <v>1</v>
      </c>
      <c r="J866" s="17">
        <f t="shared" si="13"/>
        <v>7.0883328158570711</v>
      </c>
    </row>
    <row r="867" spans="1:10" x14ac:dyDescent="0.2">
      <c r="A867" s="2">
        <v>866</v>
      </c>
      <c r="B867" s="16">
        <v>458.62599999999998</v>
      </c>
      <c r="C867" s="16">
        <v>26700</v>
      </c>
      <c r="D867" s="1">
        <v>12</v>
      </c>
      <c r="E867" s="3">
        <v>0</v>
      </c>
      <c r="F867" s="1">
        <v>1</v>
      </c>
      <c r="G867" s="3">
        <v>0</v>
      </c>
      <c r="H867" s="3">
        <v>1</v>
      </c>
      <c r="I867" s="3">
        <v>0</v>
      </c>
      <c r="J867" s="17">
        <f t="shared" si="13"/>
        <v>6.1282350631037037</v>
      </c>
    </row>
    <row r="868" spans="1:10" x14ac:dyDescent="0.2">
      <c r="A868" s="2">
        <v>867</v>
      </c>
      <c r="B868" s="16">
        <v>470.38200000000001</v>
      </c>
      <c r="C868" s="16">
        <v>16300</v>
      </c>
      <c r="D868" s="1">
        <v>12</v>
      </c>
      <c r="E868" s="3">
        <v>0</v>
      </c>
      <c r="F868" s="1">
        <v>1</v>
      </c>
      <c r="G868" s="3">
        <v>0</v>
      </c>
      <c r="H868" s="3">
        <v>1</v>
      </c>
      <c r="I868" s="3">
        <v>0</v>
      </c>
      <c r="J868" s="17">
        <f t="shared" si="13"/>
        <v>6.153545130546159</v>
      </c>
    </row>
    <row r="869" spans="1:10" x14ac:dyDescent="0.2">
      <c r="A869" s="2">
        <v>868</v>
      </c>
      <c r="B869" s="16">
        <v>754.24099999999999</v>
      </c>
      <c r="C869" s="16">
        <v>45500</v>
      </c>
      <c r="D869" s="1">
        <v>6</v>
      </c>
      <c r="E869" s="3">
        <v>2</v>
      </c>
      <c r="F869" s="1">
        <v>1</v>
      </c>
      <c r="G869" s="3">
        <v>1</v>
      </c>
      <c r="H869" s="3">
        <v>0</v>
      </c>
      <c r="I869" s="3">
        <v>1</v>
      </c>
      <c r="J869" s="17">
        <f t="shared" si="13"/>
        <v>6.6257119455848166</v>
      </c>
    </row>
    <row r="870" spans="1:10" x14ac:dyDescent="0.2">
      <c r="A870" s="2">
        <v>869</v>
      </c>
      <c r="B870" s="16">
        <v>606.67200000000003</v>
      </c>
      <c r="C870" s="16">
        <v>33200</v>
      </c>
      <c r="D870" s="1">
        <v>12</v>
      </c>
      <c r="E870" s="3">
        <v>2</v>
      </c>
      <c r="F870" s="1">
        <v>1</v>
      </c>
      <c r="G870" s="3">
        <v>0</v>
      </c>
      <c r="H870" s="3">
        <v>2</v>
      </c>
      <c r="I870" s="3">
        <v>0</v>
      </c>
      <c r="J870" s="17">
        <f t="shared" si="13"/>
        <v>6.4079882825728802</v>
      </c>
    </row>
    <row r="871" spans="1:10" x14ac:dyDescent="0.2">
      <c r="A871" s="2">
        <v>870</v>
      </c>
      <c r="B871" s="16">
        <v>252.16399999999999</v>
      </c>
      <c r="C871" s="16">
        <v>72900</v>
      </c>
      <c r="D871" s="1">
        <v>6</v>
      </c>
      <c r="E871" s="3">
        <v>1</v>
      </c>
      <c r="F871" s="1">
        <v>2</v>
      </c>
      <c r="G871" s="3">
        <v>0</v>
      </c>
      <c r="H871" s="3">
        <v>3</v>
      </c>
      <c r="I871" s="3">
        <v>1</v>
      </c>
      <c r="J871" s="17">
        <f t="shared" si="13"/>
        <v>5.5300796694878613</v>
      </c>
    </row>
    <row r="872" spans="1:10" x14ac:dyDescent="0.2">
      <c r="A872" s="2">
        <v>871</v>
      </c>
      <c r="B872" s="16">
        <v>1231.328</v>
      </c>
      <c r="C872" s="16">
        <v>96700</v>
      </c>
      <c r="D872" s="1">
        <v>12</v>
      </c>
      <c r="E872" s="3">
        <v>2</v>
      </c>
      <c r="F872" s="1">
        <v>2</v>
      </c>
      <c r="G872" s="3">
        <v>0</v>
      </c>
      <c r="H872" s="3">
        <v>2</v>
      </c>
      <c r="I872" s="3">
        <v>1</v>
      </c>
      <c r="J872" s="17">
        <f t="shared" si="13"/>
        <v>7.1158485407335634</v>
      </c>
    </row>
    <row r="873" spans="1:10" x14ac:dyDescent="0.2">
      <c r="A873" s="2">
        <v>872</v>
      </c>
      <c r="B873" s="16">
        <v>247.334</v>
      </c>
      <c r="C873" s="16">
        <v>16900</v>
      </c>
      <c r="D873" s="1">
        <v>6</v>
      </c>
      <c r="E873" s="3">
        <v>1</v>
      </c>
      <c r="F873" s="1">
        <v>1</v>
      </c>
      <c r="G873" s="3">
        <v>0</v>
      </c>
      <c r="H873" s="3">
        <v>1</v>
      </c>
      <c r="I873" s="3">
        <v>0</v>
      </c>
      <c r="J873" s="17">
        <f t="shared" si="13"/>
        <v>5.510739649913428</v>
      </c>
    </row>
    <row r="874" spans="1:10" x14ac:dyDescent="0.2">
      <c r="A874" s="2">
        <v>873</v>
      </c>
      <c r="B874" s="16">
        <v>926.47900000000004</v>
      </c>
      <c r="C874" s="16">
        <v>52800</v>
      </c>
      <c r="D874" s="1">
        <v>12</v>
      </c>
      <c r="E874" s="3">
        <v>2</v>
      </c>
      <c r="F874" s="1">
        <v>2</v>
      </c>
      <c r="G874" s="3">
        <v>1</v>
      </c>
      <c r="H874" s="3">
        <v>2</v>
      </c>
      <c r="I874" s="3">
        <v>1</v>
      </c>
      <c r="J874" s="17">
        <f t="shared" si="13"/>
        <v>6.8313913795214249</v>
      </c>
    </row>
    <row r="875" spans="1:10" x14ac:dyDescent="0.2">
      <c r="A875" s="2">
        <v>874</v>
      </c>
      <c r="B875" s="16">
        <v>339.63900000000001</v>
      </c>
      <c r="C875" s="16">
        <v>60500</v>
      </c>
      <c r="D875" s="1">
        <v>12</v>
      </c>
      <c r="E875" s="3">
        <v>1</v>
      </c>
      <c r="F875" s="1">
        <v>2</v>
      </c>
      <c r="G875" s="3">
        <v>1</v>
      </c>
      <c r="H875" s="3">
        <v>3</v>
      </c>
      <c r="I875" s="3">
        <v>1</v>
      </c>
      <c r="J875" s="17">
        <f t="shared" si="13"/>
        <v>5.8278832888328695</v>
      </c>
    </row>
    <row r="876" spans="1:10" x14ac:dyDescent="0.2">
      <c r="A876" s="2">
        <v>875</v>
      </c>
      <c r="B876" s="16">
        <v>1119.8019999999999</v>
      </c>
      <c r="C876" s="16">
        <v>26700</v>
      </c>
      <c r="D876" s="1">
        <v>24</v>
      </c>
      <c r="E876" s="3">
        <v>1</v>
      </c>
      <c r="F876" s="1">
        <v>3</v>
      </c>
      <c r="G876" s="3">
        <v>0</v>
      </c>
      <c r="H876" s="3">
        <v>0</v>
      </c>
      <c r="I876" s="3">
        <v>1</v>
      </c>
      <c r="J876" s="17">
        <f t="shared" si="13"/>
        <v>7.0209071629464184</v>
      </c>
    </row>
    <row r="877" spans="1:10" x14ac:dyDescent="0.2">
      <c r="A877" s="2">
        <v>876</v>
      </c>
      <c r="B877" s="16">
        <v>1317.7329999999999</v>
      </c>
      <c r="C877" s="16">
        <v>63600</v>
      </c>
      <c r="D877" s="1">
        <v>6</v>
      </c>
      <c r="E877" s="3">
        <v>3</v>
      </c>
      <c r="F877" s="1">
        <v>2</v>
      </c>
      <c r="G877" s="3">
        <v>1</v>
      </c>
      <c r="H877" s="3">
        <v>0</v>
      </c>
      <c r="I877" s="3">
        <v>0</v>
      </c>
      <c r="J877" s="17">
        <f t="shared" si="13"/>
        <v>7.1836681148742594</v>
      </c>
    </row>
    <row r="878" spans="1:10" x14ac:dyDescent="0.2">
      <c r="A878" s="2">
        <v>877</v>
      </c>
      <c r="B878" s="16">
        <v>437.14600000000002</v>
      </c>
      <c r="C878" s="16">
        <v>27100</v>
      </c>
      <c r="D878" s="1">
        <v>24</v>
      </c>
      <c r="E878" s="3">
        <v>1</v>
      </c>
      <c r="F878" s="1">
        <v>1</v>
      </c>
      <c r="G878" s="3">
        <v>0</v>
      </c>
      <c r="H878" s="3">
        <v>2</v>
      </c>
      <c r="I878" s="3">
        <v>0</v>
      </c>
      <c r="J878" s="17">
        <f t="shared" si="13"/>
        <v>6.080267235407752</v>
      </c>
    </row>
    <row r="879" spans="1:10" x14ac:dyDescent="0.2">
      <c r="A879" s="2">
        <v>878</v>
      </c>
      <c r="B879" s="16">
        <v>243.38499999999999</v>
      </c>
      <c r="C879" s="16">
        <v>27200</v>
      </c>
      <c r="D879" s="1">
        <v>24</v>
      </c>
      <c r="E879" s="3">
        <v>1</v>
      </c>
      <c r="F879" s="1">
        <v>2</v>
      </c>
      <c r="G879" s="3">
        <v>0</v>
      </c>
      <c r="H879" s="3">
        <v>3</v>
      </c>
      <c r="I879" s="3">
        <v>0</v>
      </c>
      <c r="J879" s="17">
        <f t="shared" si="13"/>
        <v>5.4946445517028879</v>
      </c>
    </row>
    <row r="880" spans="1:10" x14ac:dyDescent="0.2">
      <c r="A880" s="2">
        <v>879</v>
      </c>
      <c r="B880" s="16">
        <v>2445.67</v>
      </c>
      <c r="C880" s="16">
        <v>87700</v>
      </c>
      <c r="D880" s="1">
        <v>24</v>
      </c>
      <c r="E880" s="3">
        <v>0</v>
      </c>
      <c r="F880" s="1">
        <v>2</v>
      </c>
      <c r="G880" s="3">
        <v>0</v>
      </c>
      <c r="H880" s="3">
        <v>3</v>
      </c>
      <c r="I880" s="3">
        <v>1</v>
      </c>
      <c r="J880" s="17">
        <f t="shared" si="13"/>
        <v>7.8020743929998417</v>
      </c>
    </row>
    <row r="881" spans="1:10" x14ac:dyDescent="0.2">
      <c r="A881" s="2">
        <v>880</v>
      </c>
      <c r="B881" s="16">
        <v>1699.212</v>
      </c>
      <c r="C881" s="16">
        <v>68700</v>
      </c>
      <c r="D881" s="1">
        <v>24</v>
      </c>
      <c r="E881" s="3">
        <v>0</v>
      </c>
      <c r="F881" s="1">
        <v>2</v>
      </c>
      <c r="G881" s="3">
        <v>1</v>
      </c>
      <c r="H881" s="3">
        <v>1</v>
      </c>
      <c r="I881" s="3">
        <v>0</v>
      </c>
      <c r="J881" s="17">
        <f t="shared" si="13"/>
        <v>7.4379198931695756</v>
      </c>
    </row>
    <row r="882" spans="1:10" x14ac:dyDescent="0.2">
      <c r="A882" s="2">
        <v>881</v>
      </c>
      <c r="B882" s="16">
        <v>1363.5909999999999</v>
      </c>
      <c r="C882" s="16">
        <v>60200</v>
      </c>
      <c r="D882" s="1">
        <v>12</v>
      </c>
      <c r="E882" s="3">
        <v>0</v>
      </c>
      <c r="F882" s="1">
        <v>2</v>
      </c>
      <c r="G882" s="3">
        <v>1</v>
      </c>
      <c r="H882" s="3">
        <v>3</v>
      </c>
      <c r="I882" s="3">
        <v>0</v>
      </c>
      <c r="J882" s="17">
        <f t="shared" si="13"/>
        <v>7.2178769400659624</v>
      </c>
    </row>
    <row r="883" spans="1:10" x14ac:dyDescent="0.2">
      <c r="A883" s="2">
        <v>882</v>
      </c>
      <c r="B883" s="16">
        <v>639.60900000000004</v>
      </c>
      <c r="C883" s="16">
        <v>47300</v>
      </c>
      <c r="D883" s="1">
        <v>6</v>
      </c>
      <c r="E883" s="3">
        <v>0</v>
      </c>
      <c r="F883" s="1">
        <v>1</v>
      </c>
      <c r="G883" s="3">
        <v>0</v>
      </c>
      <c r="H883" s="3">
        <v>0</v>
      </c>
      <c r="I883" s="3">
        <v>1</v>
      </c>
      <c r="J883" s="17">
        <f t="shared" si="13"/>
        <v>6.460857052155359</v>
      </c>
    </row>
    <row r="884" spans="1:10" x14ac:dyDescent="0.2">
      <c r="A884" s="2">
        <v>883</v>
      </c>
      <c r="B884" s="16">
        <v>974.51199999999994</v>
      </c>
      <c r="C884" s="16">
        <v>61000</v>
      </c>
      <c r="D884" s="1">
        <v>6</v>
      </c>
      <c r="E884" s="3">
        <v>3</v>
      </c>
      <c r="F884" s="1">
        <v>3</v>
      </c>
      <c r="G884" s="3">
        <v>1</v>
      </c>
      <c r="H884" s="3">
        <v>0</v>
      </c>
      <c r="I884" s="3">
        <v>0</v>
      </c>
      <c r="J884" s="17">
        <f t="shared" si="13"/>
        <v>6.8819368328789823</v>
      </c>
    </row>
    <row r="885" spans="1:10" x14ac:dyDescent="0.2">
      <c r="A885" s="2">
        <v>884</v>
      </c>
      <c r="B885" s="16">
        <v>1654.133</v>
      </c>
      <c r="C885" s="16">
        <v>84200</v>
      </c>
      <c r="D885" s="1">
        <v>24</v>
      </c>
      <c r="E885" s="3">
        <v>3</v>
      </c>
      <c r="F885" s="1">
        <v>2</v>
      </c>
      <c r="G885" s="3">
        <v>1</v>
      </c>
      <c r="H885" s="3">
        <v>0</v>
      </c>
      <c r="I885" s="3">
        <v>1</v>
      </c>
      <c r="J885" s="17">
        <f t="shared" si="13"/>
        <v>7.4110322834753823</v>
      </c>
    </row>
    <row r="886" spans="1:10" x14ac:dyDescent="0.2">
      <c r="A886" s="2">
        <v>885</v>
      </c>
      <c r="B886" s="16">
        <v>2229.7489999999998</v>
      </c>
      <c r="C886" s="16">
        <v>86900</v>
      </c>
      <c r="D886" s="1">
        <v>18</v>
      </c>
      <c r="E886" s="3">
        <v>3</v>
      </c>
      <c r="F886" s="1">
        <v>2</v>
      </c>
      <c r="G886" s="3">
        <v>0</v>
      </c>
      <c r="H886" s="3">
        <v>0</v>
      </c>
      <c r="I886" s="3">
        <v>1</v>
      </c>
      <c r="J886" s="17">
        <f t="shared" si="13"/>
        <v>7.7096443020654446</v>
      </c>
    </row>
    <row r="887" spans="1:10" x14ac:dyDescent="0.2">
      <c r="A887" s="2">
        <v>886</v>
      </c>
      <c r="B887" s="16">
        <v>707.7</v>
      </c>
      <c r="C887" s="16">
        <v>21700</v>
      </c>
      <c r="D887" s="1">
        <v>24</v>
      </c>
      <c r="E887" s="3">
        <v>0</v>
      </c>
      <c r="F887" s="1">
        <v>1</v>
      </c>
      <c r="G887" s="3">
        <v>0</v>
      </c>
      <c r="H887" s="3">
        <v>3</v>
      </c>
      <c r="I887" s="3">
        <v>0</v>
      </c>
      <c r="J887" s="17">
        <f t="shared" si="13"/>
        <v>6.5620202750817391</v>
      </c>
    </row>
    <row r="888" spans="1:10" x14ac:dyDescent="0.2">
      <c r="A888" s="2">
        <v>887</v>
      </c>
      <c r="B888" s="16">
        <v>245.00800000000001</v>
      </c>
      <c r="C888" s="16">
        <v>17600</v>
      </c>
      <c r="D888" s="1">
        <v>6</v>
      </c>
      <c r="E888" s="3">
        <v>0</v>
      </c>
      <c r="F888" s="1">
        <v>1</v>
      </c>
      <c r="G888" s="3">
        <v>1</v>
      </c>
      <c r="H888" s="3">
        <v>0</v>
      </c>
      <c r="I888" s="3">
        <v>0</v>
      </c>
      <c r="J888" s="17">
        <f t="shared" si="13"/>
        <v>5.5012908630728523</v>
      </c>
    </row>
    <row r="889" spans="1:10" x14ac:dyDescent="0.2">
      <c r="A889" s="2">
        <v>888</v>
      </c>
      <c r="B889" s="16">
        <v>1070.54</v>
      </c>
      <c r="C889" s="16">
        <v>50100</v>
      </c>
      <c r="D889" s="1">
        <v>18</v>
      </c>
      <c r="E889" s="3">
        <v>3</v>
      </c>
      <c r="F889" s="1">
        <v>2</v>
      </c>
      <c r="G889" s="3">
        <v>1</v>
      </c>
      <c r="H889" s="3">
        <v>1</v>
      </c>
      <c r="I889" s="3">
        <v>0</v>
      </c>
      <c r="J889" s="17">
        <f t="shared" si="13"/>
        <v>6.975918473048611</v>
      </c>
    </row>
    <row r="890" spans="1:10" x14ac:dyDescent="0.2">
      <c r="A890" s="2">
        <v>889</v>
      </c>
      <c r="B890" s="16">
        <v>826.84799999999996</v>
      </c>
      <c r="C890" s="16">
        <v>42700</v>
      </c>
      <c r="D890" s="1">
        <v>12</v>
      </c>
      <c r="E890" s="3">
        <v>2</v>
      </c>
      <c r="F890" s="1">
        <v>2</v>
      </c>
      <c r="G890" s="3">
        <v>0</v>
      </c>
      <c r="H890" s="3">
        <v>0</v>
      </c>
      <c r="I890" s="3">
        <v>0</v>
      </c>
      <c r="J890" s="17">
        <f t="shared" si="13"/>
        <v>6.7176208812748728</v>
      </c>
    </row>
    <row r="891" spans="1:10" x14ac:dyDescent="0.2">
      <c r="A891" s="2">
        <v>890</v>
      </c>
      <c r="B891" s="16">
        <v>300.73599999999999</v>
      </c>
      <c r="C891" s="16">
        <v>41800</v>
      </c>
      <c r="D891" s="1">
        <v>24</v>
      </c>
      <c r="E891" s="3">
        <v>1</v>
      </c>
      <c r="F891" s="1">
        <v>2</v>
      </c>
      <c r="G891" s="3">
        <v>1</v>
      </c>
      <c r="H891" s="3">
        <v>3</v>
      </c>
      <c r="I891" s="3">
        <v>0</v>
      </c>
      <c r="J891" s="17">
        <f t="shared" si="13"/>
        <v>5.7062328034803507</v>
      </c>
    </row>
    <row r="892" spans="1:10" x14ac:dyDescent="0.2">
      <c r="A892" s="2">
        <v>891</v>
      </c>
      <c r="B892" s="16">
        <v>1560.11</v>
      </c>
      <c r="C892" s="16">
        <v>53600</v>
      </c>
      <c r="D892" s="1">
        <v>24</v>
      </c>
      <c r="E892" s="3">
        <v>2</v>
      </c>
      <c r="F892" s="1">
        <v>1</v>
      </c>
      <c r="G892" s="3">
        <v>1</v>
      </c>
      <c r="H892" s="3">
        <v>3</v>
      </c>
      <c r="I892" s="3">
        <v>1</v>
      </c>
      <c r="J892" s="17">
        <f t="shared" si="13"/>
        <v>7.3525116105781834</v>
      </c>
    </row>
    <row r="893" spans="1:10" x14ac:dyDescent="0.2">
      <c r="A893" s="2">
        <v>892</v>
      </c>
      <c r="B893" s="16">
        <v>1159.2170000000001</v>
      </c>
      <c r="C893" s="16">
        <v>96900</v>
      </c>
      <c r="D893" s="1">
        <v>6</v>
      </c>
      <c r="E893" s="3">
        <v>3</v>
      </c>
      <c r="F893" s="1">
        <v>2</v>
      </c>
      <c r="G893" s="3">
        <v>1</v>
      </c>
      <c r="H893" s="3">
        <v>0</v>
      </c>
      <c r="I893" s="3">
        <v>1</v>
      </c>
      <c r="J893" s="17">
        <f t="shared" si="13"/>
        <v>7.0555000561853429</v>
      </c>
    </row>
    <row r="894" spans="1:10" x14ac:dyDescent="0.2">
      <c r="A894" s="2">
        <v>893</v>
      </c>
      <c r="B894" s="16">
        <v>361.78899999999999</v>
      </c>
      <c r="C894" s="16">
        <v>10200</v>
      </c>
      <c r="D894" s="1">
        <v>24</v>
      </c>
      <c r="E894" s="3">
        <v>0</v>
      </c>
      <c r="F894" s="1">
        <v>1</v>
      </c>
      <c r="G894" s="3">
        <v>1</v>
      </c>
      <c r="H894" s="3">
        <v>0</v>
      </c>
      <c r="I894" s="3">
        <v>0</v>
      </c>
      <c r="J894" s="17">
        <f t="shared" si="13"/>
        <v>5.8910611689611319</v>
      </c>
    </row>
    <row r="895" spans="1:10" x14ac:dyDescent="0.2">
      <c r="A895" s="2">
        <v>894</v>
      </c>
      <c r="B895" s="16">
        <v>1523.3789999999999</v>
      </c>
      <c r="C895" s="16">
        <v>49000</v>
      </c>
      <c r="D895" s="1">
        <v>18</v>
      </c>
      <c r="E895" s="3">
        <v>3</v>
      </c>
      <c r="F895" s="1">
        <v>2</v>
      </c>
      <c r="G895" s="3">
        <v>1</v>
      </c>
      <c r="H895" s="3">
        <v>0</v>
      </c>
      <c r="I895" s="3">
        <v>0</v>
      </c>
      <c r="J895" s="17">
        <f t="shared" si="13"/>
        <v>7.3286861728889674</v>
      </c>
    </row>
    <row r="896" spans="1:10" x14ac:dyDescent="0.2">
      <c r="A896" s="2">
        <v>895</v>
      </c>
      <c r="B896" s="16">
        <v>1413.2239999999999</v>
      </c>
      <c r="C896" s="16">
        <v>74500</v>
      </c>
      <c r="D896" s="1">
        <v>18</v>
      </c>
      <c r="E896" s="3">
        <v>0</v>
      </c>
      <c r="F896" s="1">
        <v>3</v>
      </c>
      <c r="G896" s="3">
        <v>1</v>
      </c>
      <c r="H896" s="3">
        <v>0</v>
      </c>
      <c r="I896" s="3">
        <v>1</v>
      </c>
      <c r="J896" s="17">
        <f t="shared" si="13"/>
        <v>7.2536288980750054</v>
      </c>
    </row>
    <row r="897" spans="1:10" x14ac:dyDescent="0.2">
      <c r="A897" s="2">
        <v>896</v>
      </c>
      <c r="B897" s="16">
        <v>209.422</v>
      </c>
      <c r="C897" s="16">
        <v>19800</v>
      </c>
      <c r="D897" s="1">
        <v>12</v>
      </c>
      <c r="E897" s="3">
        <v>1</v>
      </c>
      <c r="F897" s="1">
        <v>1</v>
      </c>
      <c r="G897" s="3">
        <v>1</v>
      </c>
      <c r="H897" s="3">
        <v>2</v>
      </c>
      <c r="I897" s="3">
        <v>0</v>
      </c>
      <c r="J897" s="17">
        <f t="shared" si="13"/>
        <v>5.344351354999942</v>
      </c>
    </row>
    <row r="898" spans="1:10" x14ac:dyDescent="0.2">
      <c r="A898" s="2">
        <v>897</v>
      </c>
      <c r="B898" s="16">
        <v>191.18299999999999</v>
      </c>
      <c r="C898" s="16">
        <v>13900</v>
      </c>
      <c r="D898" s="1">
        <v>6</v>
      </c>
      <c r="E898" s="3">
        <v>1</v>
      </c>
      <c r="F898" s="1">
        <v>3</v>
      </c>
      <c r="G898" s="3">
        <v>0</v>
      </c>
      <c r="H898" s="3">
        <v>0</v>
      </c>
      <c r="I898" s="3">
        <v>0</v>
      </c>
      <c r="J898" s="17">
        <f t="shared" si="13"/>
        <v>5.2532310845304915</v>
      </c>
    </row>
    <row r="899" spans="1:10" x14ac:dyDescent="0.2">
      <c r="A899" s="2">
        <v>898</v>
      </c>
      <c r="B899" s="16">
        <v>1050.981</v>
      </c>
      <c r="C899" s="16">
        <v>42300</v>
      </c>
      <c r="D899" s="1">
        <v>24</v>
      </c>
      <c r="E899" s="3">
        <v>2</v>
      </c>
      <c r="F899" s="1">
        <v>2</v>
      </c>
      <c r="G899" s="3">
        <v>1</v>
      </c>
      <c r="H899" s="3">
        <v>0</v>
      </c>
      <c r="I899" s="3">
        <v>0</v>
      </c>
      <c r="J899" s="17">
        <f t="shared" ref="J899:J962" si="14">LN(B899)</f>
        <v>6.957479292692609</v>
      </c>
    </row>
    <row r="900" spans="1:10" x14ac:dyDescent="0.2">
      <c r="A900" s="2">
        <v>899</v>
      </c>
      <c r="B900" s="16">
        <v>668.87300000000005</v>
      </c>
      <c r="C900" s="16">
        <v>52200</v>
      </c>
      <c r="D900" s="1">
        <v>12</v>
      </c>
      <c r="E900" s="3">
        <v>2</v>
      </c>
      <c r="F900" s="1">
        <v>3</v>
      </c>
      <c r="G900" s="3">
        <v>0</v>
      </c>
      <c r="H900" s="3">
        <v>1</v>
      </c>
      <c r="I900" s="3">
        <v>1</v>
      </c>
      <c r="J900" s="17">
        <f t="shared" si="14"/>
        <v>6.505594206531689</v>
      </c>
    </row>
    <row r="901" spans="1:10" x14ac:dyDescent="0.2">
      <c r="A901" s="2">
        <v>900</v>
      </c>
      <c r="B901" s="16">
        <v>689.98299999999995</v>
      </c>
      <c r="C901" s="16">
        <v>70900</v>
      </c>
      <c r="D901" s="1">
        <v>6</v>
      </c>
      <c r="E901" s="3">
        <v>0</v>
      </c>
      <c r="F901" s="1">
        <v>1</v>
      </c>
      <c r="G901" s="3">
        <v>0</v>
      </c>
      <c r="H901" s="3">
        <v>0</v>
      </c>
      <c r="I901" s="3">
        <v>1</v>
      </c>
      <c r="J901" s="17">
        <f t="shared" si="14"/>
        <v>6.5366669596066327</v>
      </c>
    </row>
    <row r="902" spans="1:10" x14ac:dyDescent="0.2">
      <c r="A902" s="2">
        <v>901</v>
      </c>
      <c r="B902" s="16">
        <v>491.18700000000001</v>
      </c>
      <c r="C902" s="16">
        <v>24400</v>
      </c>
      <c r="D902" s="1">
        <v>6</v>
      </c>
      <c r="E902" s="3">
        <v>1</v>
      </c>
      <c r="F902" s="1">
        <v>3</v>
      </c>
      <c r="G902" s="3">
        <v>0</v>
      </c>
      <c r="H902" s="3">
        <v>0</v>
      </c>
      <c r="I902" s="3">
        <v>0</v>
      </c>
      <c r="J902" s="17">
        <f t="shared" si="14"/>
        <v>6.1968249106846613</v>
      </c>
    </row>
    <row r="903" spans="1:10" x14ac:dyDescent="0.2">
      <c r="A903" s="2">
        <v>902</v>
      </c>
      <c r="B903" s="16">
        <v>1658.269</v>
      </c>
      <c r="C903" s="16">
        <v>68800</v>
      </c>
      <c r="D903" s="1">
        <v>6</v>
      </c>
      <c r="E903" s="3">
        <v>0</v>
      </c>
      <c r="F903" s="1">
        <v>2</v>
      </c>
      <c r="G903" s="3">
        <v>0</v>
      </c>
      <c r="H903" s="3">
        <v>0</v>
      </c>
      <c r="I903" s="3">
        <v>1</v>
      </c>
      <c r="J903" s="17">
        <f t="shared" si="14"/>
        <v>7.4135295662022287</v>
      </c>
    </row>
    <row r="904" spans="1:10" x14ac:dyDescent="0.2">
      <c r="A904" s="2">
        <v>903</v>
      </c>
      <c r="B904" s="16">
        <v>188.97800000000001</v>
      </c>
      <c r="C904" s="16">
        <v>10400</v>
      </c>
      <c r="D904" s="1">
        <v>18</v>
      </c>
      <c r="E904" s="3">
        <v>0</v>
      </c>
      <c r="F904" s="1">
        <v>1</v>
      </c>
      <c r="G904" s="3">
        <v>1</v>
      </c>
      <c r="H904" s="3">
        <v>0</v>
      </c>
      <c r="I904" s="3">
        <v>0</v>
      </c>
      <c r="J904" s="17">
        <f t="shared" si="14"/>
        <v>5.2416306061679885</v>
      </c>
    </row>
    <row r="905" spans="1:10" x14ac:dyDescent="0.2">
      <c r="A905" s="2">
        <v>904</v>
      </c>
      <c r="B905" s="16">
        <v>1904.52</v>
      </c>
      <c r="C905" s="16">
        <v>79200</v>
      </c>
      <c r="D905" s="1">
        <v>6</v>
      </c>
      <c r="E905" s="3">
        <v>3</v>
      </c>
      <c r="F905" s="1">
        <v>2</v>
      </c>
      <c r="G905" s="3">
        <v>1</v>
      </c>
      <c r="H905" s="3">
        <v>1</v>
      </c>
      <c r="I905" s="3">
        <v>1</v>
      </c>
      <c r="J905" s="17">
        <f t="shared" si="14"/>
        <v>7.5519852873074678</v>
      </c>
    </row>
    <row r="906" spans="1:10" x14ac:dyDescent="0.2">
      <c r="A906" s="2">
        <v>905</v>
      </c>
      <c r="B906" s="16">
        <v>303.065</v>
      </c>
      <c r="C906" s="16">
        <v>18000</v>
      </c>
      <c r="D906" s="1">
        <v>12</v>
      </c>
      <c r="E906" s="3">
        <v>1</v>
      </c>
      <c r="F906" s="1">
        <v>1</v>
      </c>
      <c r="G906" s="3">
        <v>1</v>
      </c>
      <c r="H906" s="3">
        <v>0</v>
      </c>
      <c r="I906" s="3">
        <v>0</v>
      </c>
      <c r="J906" s="17">
        <f t="shared" si="14"/>
        <v>5.7139473039550781</v>
      </c>
    </row>
    <row r="907" spans="1:10" x14ac:dyDescent="0.2">
      <c r="A907" s="2">
        <v>906</v>
      </c>
      <c r="B907" s="16">
        <v>1443.6089999999999</v>
      </c>
      <c r="C907" s="16">
        <v>43100</v>
      </c>
      <c r="D907" s="1">
        <v>24</v>
      </c>
      <c r="E907" s="3">
        <v>0</v>
      </c>
      <c r="F907" s="1">
        <v>2</v>
      </c>
      <c r="G907" s="3">
        <v>0</v>
      </c>
      <c r="H907" s="3">
        <v>0</v>
      </c>
      <c r="I907" s="3">
        <v>0</v>
      </c>
      <c r="J907" s="17">
        <f t="shared" si="14"/>
        <v>7.2749015071631646</v>
      </c>
    </row>
    <row r="908" spans="1:10" x14ac:dyDescent="0.2">
      <c r="A908" s="2">
        <v>907</v>
      </c>
      <c r="B908" s="16">
        <v>407.584</v>
      </c>
      <c r="C908" s="16">
        <v>27800</v>
      </c>
      <c r="D908" s="1">
        <v>12</v>
      </c>
      <c r="E908" s="3">
        <v>0</v>
      </c>
      <c r="F908" s="1">
        <v>1</v>
      </c>
      <c r="G908" s="3">
        <v>0</v>
      </c>
      <c r="H908" s="3">
        <v>3</v>
      </c>
      <c r="I908" s="3">
        <v>0</v>
      </c>
      <c r="J908" s="17">
        <f t="shared" si="14"/>
        <v>6.0102470464073487</v>
      </c>
    </row>
    <row r="909" spans="1:10" x14ac:dyDescent="0.2">
      <c r="A909" s="2">
        <v>908</v>
      </c>
      <c r="B909" s="16">
        <v>1634.374</v>
      </c>
      <c r="C909" s="16">
        <v>97200</v>
      </c>
      <c r="D909" s="1">
        <v>12</v>
      </c>
      <c r="E909" s="3">
        <v>0</v>
      </c>
      <c r="F909" s="1">
        <v>2</v>
      </c>
      <c r="G909" s="3">
        <v>1</v>
      </c>
      <c r="H909" s="3">
        <v>0</v>
      </c>
      <c r="I909" s="3">
        <v>1</v>
      </c>
      <c r="J909" s="17">
        <f t="shared" si="14"/>
        <v>7.3990151353984164</v>
      </c>
    </row>
    <row r="910" spans="1:10" x14ac:dyDescent="0.2">
      <c r="A910" s="2">
        <v>909</v>
      </c>
      <c r="B910" s="16">
        <v>542.1</v>
      </c>
      <c r="C910" s="16">
        <v>38600</v>
      </c>
      <c r="D910" s="1">
        <v>18</v>
      </c>
      <c r="E910" s="3">
        <v>1</v>
      </c>
      <c r="F910" s="1">
        <v>2</v>
      </c>
      <c r="G910" s="3">
        <v>1</v>
      </c>
      <c r="H910" s="3">
        <v>1</v>
      </c>
      <c r="I910" s="3">
        <v>0</v>
      </c>
      <c r="J910" s="17">
        <f t="shared" si="14"/>
        <v>6.2954504862662928</v>
      </c>
    </row>
    <row r="911" spans="1:10" x14ac:dyDescent="0.2">
      <c r="A911" s="2">
        <v>910</v>
      </c>
      <c r="B911" s="16">
        <v>1438.5229999999999</v>
      </c>
      <c r="C911" s="16">
        <v>55100</v>
      </c>
      <c r="D911" s="1">
        <v>18</v>
      </c>
      <c r="E911" s="3">
        <v>2</v>
      </c>
      <c r="F911" s="1">
        <v>1</v>
      </c>
      <c r="G911" s="3">
        <v>1</v>
      </c>
      <c r="H911" s="3">
        <v>0</v>
      </c>
      <c r="I911" s="3">
        <v>1</v>
      </c>
      <c r="J911" s="17">
        <f t="shared" si="14"/>
        <v>7.2713721717410849</v>
      </c>
    </row>
    <row r="912" spans="1:10" x14ac:dyDescent="0.2">
      <c r="A912" s="2">
        <v>911</v>
      </c>
      <c r="B912" s="16">
        <v>1403.374</v>
      </c>
      <c r="C912" s="16">
        <v>62800</v>
      </c>
      <c r="D912" s="1">
        <v>18</v>
      </c>
      <c r="E912" s="3">
        <v>3</v>
      </c>
      <c r="F912" s="1">
        <v>3</v>
      </c>
      <c r="G912" s="3">
        <v>0</v>
      </c>
      <c r="H912" s="3">
        <v>0</v>
      </c>
      <c r="I912" s="3">
        <v>1</v>
      </c>
      <c r="J912" s="17">
        <f t="shared" si="14"/>
        <v>7.2466346162107733</v>
      </c>
    </row>
    <row r="913" spans="1:10" x14ac:dyDescent="0.2">
      <c r="A913" s="2">
        <v>912</v>
      </c>
      <c r="B913" s="16">
        <v>636.28399999999999</v>
      </c>
      <c r="C913" s="16">
        <v>29200</v>
      </c>
      <c r="D913" s="1">
        <v>6</v>
      </c>
      <c r="E913" s="3">
        <v>0</v>
      </c>
      <c r="F913" s="1">
        <v>1</v>
      </c>
      <c r="G913" s="3">
        <v>0</v>
      </c>
      <c r="H913" s="3">
        <v>3</v>
      </c>
      <c r="I913" s="3">
        <v>0</v>
      </c>
      <c r="J913" s="17">
        <f t="shared" si="14"/>
        <v>6.4556450045509166</v>
      </c>
    </row>
    <row r="914" spans="1:10" x14ac:dyDescent="0.2">
      <c r="A914" s="2">
        <v>913</v>
      </c>
      <c r="B914" s="16">
        <v>333.14299999999997</v>
      </c>
      <c r="C914" s="16">
        <v>10200</v>
      </c>
      <c r="D914" s="1">
        <v>12</v>
      </c>
      <c r="E914" s="3">
        <v>0</v>
      </c>
      <c r="F914" s="1">
        <v>1</v>
      </c>
      <c r="G914" s="3">
        <v>1</v>
      </c>
      <c r="H914" s="3">
        <v>2</v>
      </c>
      <c r="I914" s="3">
        <v>0</v>
      </c>
      <c r="J914" s="17">
        <f t="shared" si="14"/>
        <v>5.8085718272314439</v>
      </c>
    </row>
    <row r="915" spans="1:10" x14ac:dyDescent="0.2">
      <c r="A915" s="2">
        <v>914</v>
      </c>
      <c r="B915" s="16">
        <v>193.82599999999999</v>
      </c>
      <c r="C915" s="16">
        <v>14300</v>
      </c>
      <c r="D915" s="1">
        <v>6</v>
      </c>
      <c r="E915" s="3">
        <v>1</v>
      </c>
      <c r="F915" s="1">
        <v>1</v>
      </c>
      <c r="G915" s="3">
        <v>0</v>
      </c>
      <c r="H915" s="3">
        <v>2</v>
      </c>
      <c r="I915" s="3">
        <v>0</v>
      </c>
      <c r="J915" s="17">
        <f t="shared" si="14"/>
        <v>5.2669608493848905</v>
      </c>
    </row>
    <row r="916" spans="1:10" x14ac:dyDescent="0.2">
      <c r="A916" s="2">
        <v>915</v>
      </c>
      <c r="B916" s="16">
        <v>784.70100000000002</v>
      </c>
      <c r="C916" s="16">
        <v>70000</v>
      </c>
      <c r="D916" s="1">
        <v>6</v>
      </c>
      <c r="E916" s="3">
        <v>3</v>
      </c>
      <c r="F916" s="1">
        <v>2</v>
      </c>
      <c r="G916" s="3">
        <v>1</v>
      </c>
      <c r="H916" s="3">
        <v>0</v>
      </c>
      <c r="I916" s="3">
        <v>0</v>
      </c>
      <c r="J916" s="17">
        <f t="shared" si="14"/>
        <v>6.6653027535049869</v>
      </c>
    </row>
    <row r="917" spans="1:10" x14ac:dyDescent="0.2">
      <c r="A917" s="2">
        <v>916</v>
      </c>
      <c r="B917" s="16">
        <v>1165.0630000000001</v>
      </c>
      <c r="C917" s="16">
        <v>79900</v>
      </c>
      <c r="D917" s="1">
        <v>18</v>
      </c>
      <c r="E917" s="3">
        <v>2</v>
      </c>
      <c r="F917" s="1">
        <v>2</v>
      </c>
      <c r="G917" s="3">
        <v>0</v>
      </c>
      <c r="H917" s="3">
        <v>1</v>
      </c>
      <c r="I917" s="3">
        <v>1</v>
      </c>
      <c r="J917" s="17">
        <f t="shared" si="14"/>
        <v>7.0605304417908981</v>
      </c>
    </row>
    <row r="918" spans="1:10" x14ac:dyDescent="0.2">
      <c r="A918" s="2">
        <v>917</v>
      </c>
      <c r="B918" s="16">
        <v>201.82900000000001</v>
      </c>
      <c r="C918" s="16">
        <v>12500</v>
      </c>
      <c r="D918" s="1">
        <v>6</v>
      </c>
      <c r="E918" s="3">
        <v>1</v>
      </c>
      <c r="F918" s="1">
        <v>1</v>
      </c>
      <c r="G918" s="3">
        <v>0</v>
      </c>
      <c r="H918" s="3">
        <v>1</v>
      </c>
      <c r="I918" s="3">
        <v>0</v>
      </c>
      <c r="J918" s="17">
        <f t="shared" si="14"/>
        <v>5.307420804234936</v>
      </c>
    </row>
    <row r="919" spans="1:10" x14ac:dyDescent="0.2">
      <c r="A919" s="2">
        <v>918</v>
      </c>
      <c r="B919" s="16">
        <v>953.85299999999995</v>
      </c>
      <c r="C919" s="16">
        <v>84200</v>
      </c>
      <c r="D919" s="1">
        <v>24</v>
      </c>
      <c r="E919" s="3">
        <v>2</v>
      </c>
      <c r="F919" s="1">
        <v>2</v>
      </c>
      <c r="G919" s="3">
        <v>0</v>
      </c>
      <c r="H919" s="3">
        <v>2</v>
      </c>
      <c r="I919" s="3">
        <v>1</v>
      </c>
      <c r="J919" s="17">
        <f t="shared" si="14"/>
        <v>6.8605095715251885</v>
      </c>
    </row>
    <row r="920" spans="1:10" x14ac:dyDescent="0.2">
      <c r="A920" s="2">
        <v>919</v>
      </c>
      <c r="B920" s="16">
        <v>384.94600000000003</v>
      </c>
      <c r="C920" s="16">
        <v>14600</v>
      </c>
      <c r="D920" s="1">
        <v>24</v>
      </c>
      <c r="E920" s="3">
        <v>1</v>
      </c>
      <c r="F920" s="1">
        <v>3</v>
      </c>
      <c r="G920" s="3">
        <v>0</v>
      </c>
      <c r="H920" s="3">
        <v>1</v>
      </c>
      <c r="I920" s="3">
        <v>0</v>
      </c>
      <c r="J920" s="17">
        <f t="shared" si="14"/>
        <v>5.9531030647102074</v>
      </c>
    </row>
    <row r="921" spans="1:10" x14ac:dyDescent="0.2">
      <c r="A921" s="2">
        <v>920</v>
      </c>
      <c r="B921" s="16">
        <v>363.46800000000002</v>
      </c>
      <c r="C921" s="16">
        <v>13800</v>
      </c>
      <c r="D921" s="1">
        <v>18</v>
      </c>
      <c r="E921" s="3">
        <v>1</v>
      </c>
      <c r="F921" s="1">
        <v>1</v>
      </c>
      <c r="G921" s="3">
        <v>0</v>
      </c>
      <c r="H921" s="3">
        <v>0</v>
      </c>
      <c r="I921" s="3">
        <v>1</v>
      </c>
      <c r="J921" s="17">
        <f t="shared" si="14"/>
        <v>5.8956912600860614</v>
      </c>
    </row>
    <row r="922" spans="1:10" x14ac:dyDescent="0.2">
      <c r="A922" s="2">
        <v>921</v>
      </c>
      <c r="B922" s="16">
        <v>2081.7939999999999</v>
      </c>
      <c r="C922" s="16">
        <v>72200</v>
      </c>
      <c r="D922" s="1">
        <v>12</v>
      </c>
      <c r="E922" s="3">
        <v>3</v>
      </c>
      <c r="F922" s="1">
        <v>2</v>
      </c>
      <c r="G922" s="3">
        <v>1</v>
      </c>
      <c r="H922" s="3">
        <v>1</v>
      </c>
      <c r="I922" s="3">
        <v>1</v>
      </c>
      <c r="J922" s="17">
        <f t="shared" si="14"/>
        <v>7.6409853009559736</v>
      </c>
    </row>
    <row r="923" spans="1:10" x14ac:dyDescent="0.2">
      <c r="A923" s="2">
        <v>922</v>
      </c>
      <c r="B923" s="16">
        <v>934.38599999999997</v>
      </c>
      <c r="C923" s="16">
        <v>49100</v>
      </c>
      <c r="D923" s="1">
        <v>6</v>
      </c>
      <c r="E923" s="3">
        <v>0</v>
      </c>
      <c r="F923" s="1">
        <v>2</v>
      </c>
      <c r="G923" s="3">
        <v>1</v>
      </c>
      <c r="H923" s="3">
        <v>0</v>
      </c>
      <c r="I923" s="3">
        <v>0</v>
      </c>
      <c r="J923" s="17">
        <f t="shared" si="14"/>
        <v>6.8398896290850058</v>
      </c>
    </row>
    <row r="924" spans="1:10" x14ac:dyDescent="0.2">
      <c r="A924" s="2">
        <v>923</v>
      </c>
      <c r="B924" s="16">
        <v>507.69</v>
      </c>
      <c r="C924" s="16">
        <v>53300</v>
      </c>
      <c r="D924" s="1">
        <v>6</v>
      </c>
      <c r="E924" s="3">
        <v>0</v>
      </c>
      <c r="F924" s="1">
        <v>2</v>
      </c>
      <c r="G924" s="3">
        <v>0</v>
      </c>
      <c r="H924" s="3">
        <v>3</v>
      </c>
      <c r="I924" s="3">
        <v>0</v>
      </c>
      <c r="J924" s="17">
        <f t="shared" si="14"/>
        <v>6.2298710250881042</v>
      </c>
    </row>
    <row r="925" spans="1:10" x14ac:dyDescent="0.2">
      <c r="A925" s="2">
        <v>924</v>
      </c>
      <c r="B925" s="16">
        <v>1553.3710000000001</v>
      </c>
      <c r="C925" s="16">
        <v>118600</v>
      </c>
      <c r="D925" s="1">
        <v>12</v>
      </c>
      <c r="E925" s="3">
        <v>0</v>
      </c>
      <c r="F925" s="1">
        <v>2</v>
      </c>
      <c r="G925" s="3">
        <v>1</v>
      </c>
      <c r="H925" s="3">
        <v>1</v>
      </c>
      <c r="I925" s="3">
        <v>1</v>
      </c>
      <c r="J925" s="17">
        <f t="shared" si="14"/>
        <v>7.3481826870846199</v>
      </c>
    </row>
    <row r="926" spans="1:10" x14ac:dyDescent="0.2">
      <c r="A926" s="2">
        <v>925</v>
      </c>
      <c r="B926" s="16">
        <v>687.09400000000005</v>
      </c>
      <c r="C926" s="16">
        <v>56900</v>
      </c>
      <c r="D926" s="1">
        <v>12</v>
      </c>
      <c r="E926" s="3">
        <v>1</v>
      </c>
      <c r="F926" s="1">
        <v>1</v>
      </c>
      <c r="G926" s="3">
        <v>1</v>
      </c>
      <c r="H926" s="3">
        <v>2</v>
      </c>
      <c r="I926" s="3">
        <v>1</v>
      </c>
      <c r="J926" s="17">
        <f t="shared" si="14"/>
        <v>6.5324711096455337</v>
      </c>
    </row>
    <row r="927" spans="1:10" x14ac:dyDescent="0.2">
      <c r="A927" s="2">
        <v>926</v>
      </c>
      <c r="B927" s="16">
        <v>1102.0840000000001</v>
      </c>
      <c r="C927" s="16">
        <v>109200</v>
      </c>
      <c r="D927" s="1">
        <v>24</v>
      </c>
      <c r="E927" s="3">
        <v>1</v>
      </c>
      <c r="F927" s="1">
        <v>2</v>
      </c>
      <c r="G927" s="3">
        <v>1</v>
      </c>
      <c r="H927" s="3">
        <v>3</v>
      </c>
      <c r="I927" s="3">
        <v>1</v>
      </c>
      <c r="J927" s="17">
        <f t="shared" si="14"/>
        <v>7.0049582118532507</v>
      </c>
    </row>
    <row r="928" spans="1:10" x14ac:dyDescent="0.2">
      <c r="A928" s="2">
        <v>927</v>
      </c>
      <c r="B928" s="16">
        <v>769.77300000000002</v>
      </c>
      <c r="C928" s="16">
        <v>23200</v>
      </c>
      <c r="D928" s="1">
        <v>24</v>
      </c>
      <c r="E928" s="3">
        <v>0</v>
      </c>
      <c r="F928" s="1">
        <v>1</v>
      </c>
      <c r="G928" s="3">
        <v>0</v>
      </c>
      <c r="H928" s="3">
        <v>3</v>
      </c>
      <c r="I928" s="3">
        <v>0</v>
      </c>
      <c r="J928" s="17">
        <f t="shared" si="14"/>
        <v>6.6460956661893302</v>
      </c>
    </row>
    <row r="929" spans="1:10" x14ac:dyDescent="0.2">
      <c r="A929" s="2">
        <v>928</v>
      </c>
      <c r="B929" s="16">
        <v>1161.732</v>
      </c>
      <c r="C929" s="16">
        <v>61500</v>
      </c>
      <c r="D929" s="1">
        <v>24</v>
      </c>
      <c r="E929" s="3">
        <v>2</v>
      </c>
      <c r="F929" s="1">
        <v>2</v>
      </c>
      <c r="G929" s="3">
        <v>0</v>
      </c>
      <c r="H929" s="3">
        <v>3</v>
      </c>
      <c r="I929" s="3">
        <v>1</v>
      </c>
      <c r="J929" s="17">
        <f t="shared" si="14"/>
        <v>7.0576672739780459</v>
      </c>
    </row>
    <row r="930" spans="1:10" x14ac:dyDescent="0.2">
      <c r="A930" s="2">
        <v>929</v>
      </c>
      <c r="B930" s="16">
        <v>425.71800000000002</v>
      </c>
      <c r="C930" s="16">
        <v>25600</v>
      </c>
      <c r="D930" s="1">
        <v>18</v>
      </c>
      <c r="E930" s="3">
        <v>0</v>
      </c>
      <c r="F930" s="1">
        <v>1</v>
      </c>
      <c r="G930" s="3">
        <v>0</v>
      </c>
      <c r="H930" s="3">
        <v>2</v>
      </c>
      <c r="I930" s="3">
        <v>0</v>
      </c>
      <c r="J930" s="17">
        <f t="shared" si="14"/>
        <v>6.0537771552382909</v>
      </c>
    </row>
    <row r="931" spans="1:10" x14ac:dyDescent="0.2">
      <c r="A931" s="2">
        <v>930</v>
      </c>
      <c r="B931" s="16">
        <v>377.952</v>
      </c>
      <c r="C931" s="16">
        <v>15000</v>
      </c>
      <c r="D931" s="1">
        <v>12</v>
      </c>
      <c r="E931" s="3">
        <v>1</v>
      </c>
      <c r="F931" s="1">
        <v>3</v>
      </c>
      <c r="G931" s="3">
        <v>0</v>
      </c>
      <c r="H931" s="3">
        <v>0</v>
      </c>
      <c r="I931" s="3">
        <v>0</v>
      </c>
      <c r="J931" s="17">
        <f t="shared" si="14"/>
        <v>5.9347672034294368</v>
      </c>
    </row>
    <row r="932" spans="1:10" x14ac:dyDescent="0.2">
      <c r="A932" s="2">
        <v>931</v>
      </c>
      <c r="B932" s="16">
        <v>1511.751</v>
      </c>
      <c r="C932" s="16">
        <v>168800</v>
      </c>
      <c r="D932" s="1">
        <v>6</v>
      </c>
      <c r="E932" s="3">
        <v>3</v>
      </c>
      <c r="F932" s="1">
        <v>3</v>
      </c>
      <c r="G932" s="3">
        <v>1</v>
      </c>
      <c r="H932" s="3">
        <v>0</v>
      </c>
      <c r="I932" s="3">
        <v>1</v>
      </c>
      <c r="J932" s="17">
        <f t="shared" si="14"/>
        <v>7.321023860638137</v>
      </c>
    </row>
    <row r="933" spans="1:10" x14ac:dyDescent="0.2">
      <c r="A933" s="2">
        <v>932</v>
      </c>
      <c r="B933" s="16">
        <v>770.11400000000003</v>
      </c>
      <c r="C933" s="16">
        <v>49600</v>
      </c>
      <c r="D933" s="1">
        <v>6</v>
      </c>
      <c r="E933" s="3">
        <v>2</v>
      </c>
      <c r="F933" s="1">
        <v>3</v>
      </c>
      <c r="G933" s="3">
        <v>1</v>
      </c>
      <c r="H933" s="3">
        <v>0</v>
      </c>
      <c r="I933" s="3">
        <v>1</v>
      </c>
      <c r="J933" s="17">
        <f t="shared" si="14"/>
        <v>6.6465385558371732</v>
      </c>
    </row>
    <row r="934" spans="1:10" x14ac:dyDescent="0.2">
      <c r="A934" s="2">
        <v>933</v>
      </c>
      <c r="B934" s="16">
        <v>690.24800000000005</v>
      </c>
      <c r="C934" s="16">
        <v>40600</v>
      </c>
      <c r="D934" s="1">
        <v>6</v>
      </c>
      <c r="E934" s="3">
        <v>2</v>
      </c>
      <c r="F934" s="1">
        <v>3</v>
      </c>
      <c r="G934" s="3">
        <v>0</v>
      </c>
      <c r="H934" s="3">
        <v>2</v>
      </c>
      <c r="I934" s="3">
        <v>0</v>
      </c>
      <c r="J934" s="17">
        <f t="shared" si="14"/>
        <v>6.5370509533051608</v>
      </c>
    </row>
    <row r="935" spans="1:10" x14ac:dyDescent="0.2">
      <c r="A935" s="2">
        <v>934</v>
      </c>
      <c r="B935" s="16">
        <v>2340.1999999999998</v>
      </c>
      <c r="C935" s="16">
        <v>111900</v>
      </c>
      <c r="D935" s="1">
        <v>12</v>
      </c>
      <c r="E935" s="3">
        <v>0</v>
      </c>
      <c r="F935" s="1">
        <v>2</v>
      </c>
      <c r="G935" s="3">
        <v>0</v>
      </c>
      <c r="H935" s="3">
        <v>1</v>
      </c>
      <c r="I935" s="3">
        <v>1</v>
      </c>
      <c r="J935" s="17">
        <f t="shared" si="14"/>
        <v>7.7579916747848578</v>
      </c>
    </row>
    <row r="936" spans="1:10" x14ac:dyDescent="0.2">
      <c r="A936" s="2">
        <v>935</v>
      </c>
      <c r="B936" s="16">
        <v>471.78500000000003</v>
      </c>
      <c r="C936" s="16">
        <v>17500</v>
      </c>
      <c r="D936" s="1">
        <v>18</v>
      </c>
      <c r="E936" s="3">
        <v>1</v>
      </c>
      <c r="F936" s="1">
        <v>1</v>
      </c>
      <c r="G936" s="3">
        <v>1</v>
      </c>
      <c r="H936" s="3">
        <v>0</v>
      </c>
      <c r="I936" s="3">
        <v>0</v>
      </c>
      <c r="J936" s="17">
        <f t="shared" si="14"/>
        <v>6.1565233733354789</v>
      </c>
    </row>
    <row r="937" spans="1:10" x14ac:dyDescent="0.2">
      <c r="A937" s="2">
        <v>936</v>
      </c>
      <c r="B937" s="16">
        <v>1297.7739999999999</v>
      </c>
      <c r="C937" s="16">
        <v>64600</v>
      </c>
      <c r="D937" s="1">
        <v>6</v>
      </c>
      <c r="E937" s="3">
        <v>0</v>
      </c>
      <c r="F937" s="1">
        <v>3</v>
      </c>
      <c r="G937" s="3">
        <v>0</v>
      </c>
      <c r="H937" s="3">
        <v>0</v>
      </c>
      <c r="I937" s="3">
        <v>0</v>
      </c>
      <c r="J937" s="17">
        <f t="shared" si="14"/>
        <v>7.1684057680828577</v>
      </c>
    </row>
    <row r="938" spans="1:10" x14ac:dyDescent="0.2">
      <c r="A938" s="2">
        <v>937</v>
      </c>
      <c r="B938" s="16">
        <v>700.351</v>
      </c>
      <c r="C938" s="16">
        <v>33000</v>
      </c>
      <c r="D938" s="1">
        <v>6</v>
      </c>
      <c r="E938" s="3">
        <v>0</v>
      </c>
      <c r="F938" s="1">
        <v>3</v>
      </c>
      <c r="G938" s="3">
        <v>0</v>
      </c>
      <c r="H938" s="3">
        <v>3</v>
      </c>
      <c r="I938" s="3">
        <v>0</v>
      </c>
      <c r="J938" s="17">
        <f t="shared" si="14"/>
        <v>6.5515816379415366</v>
      </c>
    </row>
    <row r="939" spans="1:10" x14ac:dyDescent="0.2">
      <c r="A939" s="2">
        <v>938</v>
      </c>
      <c r="B939" s="16">
        <v>257.67</v>
      </c>
      <c r="C939" s="16">
        <v>22800</v>
      </c>
      <c r="D939" s="1">
        <v>6</v>
      </c>
      <c r="E939" s="3">
        <v>1</v>
      </c>
      <c r="F939" s="1">
        <v>3</v>
      </c>
      <c r="G939" s="3">
        <v>0</v>
      </c>
      <c r="H939" s="3">
        <v>0</v>
      </c>
      <c r="I939" s="3">
        <v>0</v>
      </c>
      <c r="J939" s="17">
        <f t="shared" si="14"/>
        <v>5.5516796964462429</v>
      </c>
    </row>
    <row r="940" spans="1:10" x14ac:dyDescent="0.2">
      <c r="A940" s="2">
        <v>939</v>
      </c>
      <c r="B940" s="16">
        <v>428.25099999999998</v>
      </c>
      <c r="C940" s="16">
        <v>23800</v>
      </c>
      <c r="D940" s="1">
        <v>12</v>
      </c>
      <c r="E940" s="3">
        <v>0</v>
      </c>
      <c r="F940" s="1">
        <v>3</v>
      </c>
      <c r="G940" s="3">
        <v>1</v>
      </c>
      <c r="H940" s="3">
        <v>0</v>
      </c>
      <c r="I940" s="3">
        <v>1</v>
      </c>
      <c r="J940" s="17">
        <f t="shared" si="14"/>
        <v>6.0597094722861495</v>
      </c>
    </row>
    <row r="941" spans="1:10" x14ac:dyDescent="0.2">
      <c r="A941" s="2">
        <v>940</v>
      </c>
      <c r="B941" s="16">
        <v>4894.2839999999997</v>
      </c>
      <c r="C941" s="16">
        <v>140000</v>
      </c>
      <c r="D941" s="1">
        <v>12</v>
      </c>
      <c r="E941" s="3">
        <v>3</v>
      </c>
      <c r="F941" s="1">
        <v>2</v>
      </c>
      <c r="G941" s="3">
        <v>1</v>
      </c>
      <c r="H941" s="3">
        <v>0</v>
      </c>
      <c r="I941" s="3">
        <v>1</v>
      </c>
      <c r="J941" s="17">
        <f t="shared" si="14"/>
        <v>8.49582327256004</v>
      </c>
    </row>
    <row r="942" spans="1:10" x14ac:dyDescent="0.2">
      <c r="A942" s="2">
        <v>941</v>
      </c>
      <c r="B942" s="16">
        <v>1364.0719999999999</v>
      </c>
      <c r="C942" s="16">
        <v>96500</v>
      </c>
      <c r="D942" s="1">
        <v>18</v>
      </c>
      <c r="E942" s="3">
        <v>3</v>
      </c>
      <c r="F942" s="1">
        <v>2</v>
      </c>
      <c r="G942" s="3">
        <v>0</v>
      </c>
      <c r="H942" s="3">
        <v>1</v>
      </c>
      <c r="I942" s="3">
        <v>1</v>
      </c>
      <c r="J942" s="17">
        <f t="shared" si="14"/>
        <v>7.2182296229340333</v>
      </c>
    </row>
    <row r="943" spans="1:10" x14ac:dyDescent="0.2">
      <c r="A943" s="2">
        <v>942</v>
      </c>
      <c r="B943" s="16">
        <v>197.339</v>
      </c>
      <c r="C943" s="16">
        <v>14200</v>
      </c>
      <c r="D943" s="1">
        <v>18</v>
      </c>
      <c r="E943" s="3">
        <v>1</v>
      </c>
      <c r="F943" s="1">
        <v>1</v>
      </c>
      <c r="G943" s="3">
        <v>0</v>
      </c>
      <c r="H943" s="3">
        <v>2</v>
      </c>
      <c r="I943" s="3">
        <v>0</v>
      </c>
      <c r="J943" s="17">
        <f t="shared" si="14"/>
        <v>5.2849230620198098</v>
      </c>
    </row>
    <row r="944" spans="1:10" x14ac:dyDescent="0.2">
      <c r="A944" s="2">
        <v>943</v>
      </c>
      <c r="B944" s="16">
        <v>3304.6030000000001</v>
      </c>
      <c r="C944" s="16">
        <v>98400</v>
      </c>
      <c r="D944" s="1">
        <v>18</v>
      </c>
      <c r="E944" s="3">
        <v>3</v>
      </c>
      <c r="F944" s="1">
        <v>2</v>
      </c>
      <c r="G944" s="3">
        <v>1</v>
      </c>
      <c r="H944" s="3">
        <v>0</v>
      </c>
      <c r="I944" s="3">
        <v>1</v>
      </c>
      <c r="J944" s="17">
        <f t="shared" si="14"/>
        <v>8.1030716240419345</v>
      </c>
    </row>
    <row r="945" spans="1:10" x14ac:dyDescent="0.2">
      <c r="A945" s="2">
        <v>944</v>
      </c>
      <c r="B945" s="16">
        <v>2122.4380000000001</v>
      </c>
      <c r="C945" s="16">
        <v>82400</v>
      </c>
      <c r="D945" s="1">
        <v>18</v>
      </c>
      <c r="E945" s="3">
        <v>0</v>
      </c>
      <c r="F945" s="1">
        <v>2</v>
      </c>
      <c r="G945" s="3">
        <v>1</v>
      </c>
      <c r="H945" s="3">
        <v>3</v>
      </c>
      <c r="I945" s="3">
        <v>1</v>
      </c>
      <c r="J945" s="17">
        <f t="shared" si="14"/>
        <v>7.6603207069225796</v>
      </c>
    </row>
    <row r="946" spans="1:10" x14ac:dyDescent="0.2">
      <c r="A946" s="2">
        <v>945</v>
      </c>
      <c r="B946" s="16">
        <v>719.34400000000005</v>
      </c>
      <c r="C946" s="16">
        <v>76100</v>
      </c>
      <c r="D946" s="1">
        <v>6</v>
      </c>
      <c r="E946" s="3">
        <v>0</v>
      </c>
      <c r="F946" s="1">
        <v>2</v>
      </c>
      <c r="G946" s="3">
        <v>1</v>
      </c>
      <c r="H946" s="3">
        <v>0</v>
      </c>
      <c r="I946" s="3">
        <v>1</v>
      </c>
      <c r="J946" s="17">
        <f t="shared" si="14"/>
        <v>6.5783396855849778</v>
      </c>
    </row>
    <row r="947" spans="1:10" x14ac:dyDescent="0.2">
      <c r="A947" s="2">
        <v>946</v>
      </c>
      <c r="B947" s="16">
        <v>225.089</v>
      </c>
      <c r="C947" s="16">
        <v>43000</v>
      </c>
      <c r="D947" s="1">
        <v>24</v>
      </c>
      <c r="E947" s="3">
        <v>1</v>
      </c>
      <c r="F947" s="1">
        <v>2</v>
      </c>
      <c r="G947" s="3">
        <v>0</v>
      </c>
      <c r="H947" s="3">
        <v>3</v>
      </c>
      <c r="I947" s="3">
        <v>0</v>
      </c>
      <c r="J947" s="17">
        <f t="shared" si="14"/>
        <v>5.416495879548501</v>
      </c>
    </row>
    <row r="948" spans="1:10" x14ac:dyDescent="0.2">
      <c r="A948" s="2">
        <v>947</v>
      </c>
      <c r="B948" s="16">
        <v>1946.498</v>
      </c>
      <c r="C948" s="16">
        <v>71800</v>
      </c>
      <c r="D948" s="1">
        <v>24</v>
      </c>
      <c r="E948" s="3">
        <v>3</v>
      </c>
      <c r="F948" s="1">
        <v>3</v>
      </c>
      <c r="G948" s="3">
        <v>0</v>
      </c>
      <c r="H948" s="3">
        <v>0</v>
      </c>
      <c r="I948" s="3">
        <v>1</v>
      </c>
      <c r="J948" s="17">
        <f t="shared" si="14"/>
        <v>7.5737871395647529</v>
      </c>
    </row>
    <row r="949" spans="1:10" x14ac:dyDescent="0.2">
      <c r="A949" s="2">
        <v>948</v>
      </c>
      <c r="B949" s="16">
        <v>1759.509</v>
      </c>
      <c r="C949" s="16">
        <v>117900</v>
      </c>
      <c r="D949" s="1">
        <v>6</v>
      </c>
      <c r="E949" s="3">
        <v>3</v>
      </c>
      <c r="F949" s="1">
        <v>2</v>
      </c>
      <c r="G949" s="3">
        <v>1</v>
      </c>
      <c r="H949" s="3">
        <v>0</v>
      </c>
      <c r="I949" s="3">
        <v>1</v>
      </c>
      <c r="J949" s="17">
        <f t="shared" si="14"/>
        <v>7.4727900718380722</v>
      </c>
    </row>
    <row r="950" spans="1:10" x14ac:dyDescent="0.2">
      <c r="A950" s="2">
        <v>949</v>
      </c>
      <c r="B950" s="16">
        <v>1388.5840000000001</v>
      </c>
      <c r="C950" s="16">
        <v>71800</v>
      </c>
      <c r="D950" s="1">
        <v>12</v>
      </c>
      <c r="E950" s="3">
        <v>3</v>
      </c>
      <c r="F950" s="1">
        <v>3</v>
      </c>
      <c r="G950" s="3">
        <v>1</v>
      </c>
      <c r="H950" s="3">
        <v>0</v>
      </c>
      <c r="I950" s="3">
        <v>1</v>
      </c>
      <c r="J950" s="17">
        <f t="shared" si="14"/>
        <v>7.2360398018561316</v>
      </c>
    </row>
    <row r="951" spans="1:10" x14ac:dyDescent="0.2">
      <c r="A951" s="2">
        <v>950</v>
      </c>
      <c r="B951" s="16">
        <v>3940.8969999999999</v>
      </c>
      <c r="C951" s="16">
        <v>118400</v>
      </c>
      <c r="D951" s="1">
        <v>12</v>
      </c>
      <c r="E951" s="3">
        <v>0</v>
      </c>
      <c r="F951" s="1">
        <v>2</v>
      </c>
      <c r="G951" s="3">
        <v>1</v>
      </c>
      <c r="H951" s="3">
        <v>2</v>
      </c>
      <c r="I951" s="3">
        <v>1</v>
      </c>
      <c r="J951" s="17">
        <f t="shared" si="14"/>
        <v>8.2791636413548613</v>
      </c>
    </row>
    <row r="952" spans="1:10" x14ac:dyDescent="0.2">
      <c r="A952" s="2">
        <v>951</v>
      </c>
      <c r="B952" s="16">
        <v>1161.0519999999999</v>
      </c>
      <c r="C952" s="16">
        <v>61700</v>
      </c>
      <c r="D952" s="1">
        <v>12</v>
      </c>
      <c r="E952" s="3">
        <v>0</v>
      </c>
      <c r="F952" s="1">
        <v>1</v>
      </c>
      <c r="G952" s="3">
        <v>0</v>
      </c>
      <c r="H952" s="3">
        <v>0</v>
      </c>
      <c r="I952" s="3">
        <v>1</v>
      </c>
      <c r="J952" s="17">
        <f t="shared" si="14"/>
        <v>7.0570817696699164</v>
      </c>
    </row>
    <row r="953" spans="1:10" x14ac:dyDescent="0.2">
      <c r="A953" s="2">
        <v>952</v>
      </c>
      <c r="B953" s="16">
        <v>635.30700000000002</v>
      </c>
      <c r="C953" s="16">
        <v>108200</v>
      </c>
      <c r="D953" s="1">
        <v>12</v>
      </c>
      <c r="E953" s="3">
        <v>1</v>
      </c>
      <c r="F953" s="1">
        <v>2</v>
      </c>
      <c r="G953" s="3">
        <v>1</v>
      </c>
      <c r="H953" s="3">
        <v>3</v>
      </c>
      <c r="I953" s="3">
        <v>1</v>
      </c>
      <c r="J953" s="17">
        <f t="shared" si="14"/>
        <v>6.4541083466282814</v>
      </c>
    </row>
    <row r="954" spans="1:10" x14ac:dyDescent="0.2">
      <c r="A954" s="2">
        <v>953</v>
      </c>
      <c r="B954" s="16">
        <v>740.91600000000005</v>
      </c>
      <c r="C954" s="16">
        <v>75500</v>
      </c>
      <c r="D954" s="1">
        <v>6</v>
      </c>
      <c r="E954" s="3">
        <v>3</v>
      </c>
      <c r="F954" s="1">
        <v>3</v>
      </c>
      <c r="G954" s="3">
        <v>1</v>
      </c>
      <c r="H954" s="3">
        <v>0</v>
      </c>
      <c r="I954" s="3">
        <v>1</v>
      </c>
      <c r="J954" s="17">
        <f t="shared" si="14"/>
        <v>6.607887258546433</v>
      </c>
    </row>
    <row r="955" spans="1:10" x14ac:dyDescent="0.2">
      <c r="A955" s="2">
        <v>954</v>
      </c>
      <c r="B955" s="16">
        <v>235.452</v>
      </c>
      <c r="C955" s="16">
        <v>53700</v>
      </c>
      <c r="D955" s="1">
        <v>12</v>
      </c>
      <c r="E955" s="3">
        <v>1</v>
      </c>
      <c r="F955" s="1">
        <v>2</v>
      </c>
      <c r="G955" s="3">
        <v>0</v>
      </c>
      <c r="H955" s="3">
        <v>3</v>
      </c>
      <c r="I955" s="3">
        <v>0</v>
      </c>
      <c r="J955" s="17">
        <f t="shared" si="14"/>
        <v>5.4615070710259648</v>
      </c>
    </row>
    <row r="956" spans="1:10" x14ac:dyDescent="0.2">
      <c r="A956" s="2">
        <v>955</v>
      </c>
      <c r="B956" s="16">
        <v>1436.806</v>
      </c>
      <c r="C956" s="16">
        <v>96600</v>
      </c>
      <c r="D956" s="1">
        <v>12</v>
      </c>
      <c r="E956" s="3">
        <v>0</v>
      </c>
      <c r="F956" s="1">
        <v>2</v>
      </c>
      <c r="G956" s="3">
        <v>1</v>
      </c>
      <c r="H956" s="3">
        <v>0</v>
      </c>
      <c r="I956" s="3">
        <v>1</v>
      </c>
      <c r="J956" s="17">
        <f t="shared" si="14"/>
        <v>7.2701778734857641</v>
      </c>
    </row>
    <row r="957" spans="1:10" x14ac:dyDescent="0.2">
      <c r="A957" s="2">
        <v>956</v>
      </c>
      <c r="B957" s="16">
        <v>1506.2629999999999</v>
      </c>
      <c r="C957" s="16">
        <v>38700</v>
      </c>
      <c r="D957" s="1">
        <v>24</v>
      </c>
      <c r="E957" s="3">
        <v>0</v>
      </c>
      <c r="F957" s="1">
        <v>3</v>
      </c>
      <c r="G957" s="3">
        <v>1</v>
      </c>
      <c r="H957" s="3">
        <v>0</v>
      </c>
      <c r="I957" s="3">
        <v>0</v>
      </c>
      <c r="J957" s="17">
        <f t="shared" si="14"/>
        <v>7.3173870279071149</v>
      </c>
    </row>
    <row r="958" spans="1:10" x14ac:dyDescent="0.2">
      <c r="A958" s="2">
        <v>957</v>
      </c>
      <c r="B958" s="16">
        <v>257.81700000000001</v>
      </c>
      <c r="C958" s="16">
        <v>11400</v>
      </c>
      <c r="D958" s="1">
        <v>6</v>
      </c>
      <c r="E958" s="3">
        <v>0</v>
      </c>
      <c r="F958" s="1">
        <v>3</v>
      </c>
      <c r="G958" s="3">
        <v>0</v>
      </c>
      <c r="H958" s="3">
        <v>0</v>
      </c>
      <c r="I958" s="3">
        <v>0</v>
      </c>
      <c r="J958" s="17">
        <f t="shared" si="14"/>
        <v>5.5522500309221261</v>
      </c>
    </row>
    <row r="959" spans="1:10" x14ac:dyDescent="0.2">
      <c r="A959" s="2">
        <v>958</v>
      </c>
      <c r="B959" s="16">
        <v>4279.2579999999998</v>
      </c>
      <c r="C959" s="16">
        <v>109800</v>
      </c>
      <c r="D959" s="1">
        <v>18</v>
      </c>
      <c r="E959" s="3">
        <v>3</v>
      </c>
      <c r="F959" s="1">
        <v>2</v>
      </c>
      <c r="G959" s="3">
        <v>0</v>
      </c>
      <c r="H959" s="3">
        <v>0</v>
      </c>
      <c r="I959" s="3">
        <v>1</v>
      </c>
      <c r="J959" s="17">
        <f t="shared" si="14"/>
        <v>8.3615349090605022</v>
      </c>
    </row>
    <row r="960" spans="1:10" x14ac:dyDescent="0.2">
      <c r="A960" s="2">
        <v>959</v>
      </c>
      <c r="B960" s="16">
        <v>222.744</v>
      </c>
      <c r="C960" s="16">
        <v>14400</v>
      </c>
      <c r="D960" s="1">
        <v>18</v>
      </c>
      <c r="E960" s="3">
        <v>1</v>
      </c>
      <c r="F960" s="1">
        <v>1</v>
      </c>
      <c r="G960" s="3">
        <v>0</v>
      </c>
      <c r="H960" s="3">
        <v>1</v>
      </c>
      <c r="I960" s="3">
        <v>0</v>
      </c>
      <c r="J960" s="17">
        <f t="shared" si="14"/>
        <v>5.4060231299612012</v>
      </c>
    </row>
    <row r="961" spans="1:10" x14ac:dyDescent="0.2">
      <c r="A961" s="2">
        <v>960</v>
      </c>
      <c r="B961" s="16">
        <v>221.87</v>
      </c>
      <c r="C961" s="16">
        <v>14500</v>
      </c>
      <c r="D961" s="1">
        <v>6</v>
      </c>
      <c r="E961" s="3">
        <v>1</v>
      </c>
      <c r="F961" s="1">
        <v>1</v>
      </c>
      <c r="G961" s="3">
        <v>0</v>
      </c>
      <c r="H961" s="3">
        <v>1</v>
      </c>
      <c r="I961" s="3">
        <v>0</v>
      </c>
      <c r="J961" s="17">
        <f t="shared" si="14"/>
        <v>5.4020916247644912</v>
      </c>
    </row>
    <row r="962" spans="1:10" x14ac:dyDescent="0.2">
      <c r="A962" s="2">
        <v>961</v>
      </c>
      <c r="B962" s="16">
        <v>1456.942</v>
      </c>
      <c r="C962" s="16">
        <v>48700</v>
      </c>
      <c r="D962" s="1">
        <v>12</v>
      </c>
      <c r="E962" s="3">
        <v>0</v>
      </c>
      <c r="F962" s="1">
        <v>2</v>
      </c>
      <c r="G962" s="3">
        <v>0</v>
      </c>
      <c r="H962" s="3">
        <v>1</v>
      </c>
      <c r="I962" s="3">
        <v>0</v>
      </c>
      <c r="J962" s="17">
        <f t="shared" si="14"/>
        <v>7.2840949975785563</v>
      </c>
    </row>
    <row r="963" spans="1:10" x14ac:dyDescent="0.2">
      <c r="A963" s="2">
        <v>962</v>
      </c>
      <c r="B963" s="16">
        <v>64.838999999999999</v>
      </c>
      <c r="C963" s="16">
        <v>12700</v>
      </c>
      <c r="D963" s="1">
        <v>6</v>
      </c>
      <c r="E963" s="3">
        <v>1</v>
      </c>
      <c r="F963" s="1">
        <v>3</v>
      </c>
      <c r="G963" s="3">
        <v>0</v>
      </c>
      <c r="H963" s="3">
        <v>2</v>
      </c>
      <c r="I963" s="3">
        <v>0</v>
      </c>
      <c r="J963" s="17">
        <f t="shared" ref="J963:J1001" si="15">LN(B963)</f>
        <v>4.1719072741698913</v>
      </c>
    </row>
    <row r="964" spans="1:10" x14ac:dyDescent="0.2">
      <c r="A964" s="2">
        <v>963</v>
      </c>
      <c r="B964" s="16">
        <v>2902.1970000000001</v>
      </c>
      <c r="C964" s="16">
        <v>97600</v>
      </c>
      <c r="D964" s="1">
        <v>12</v>
      </c>
      <c r="E964" s="3">
        <v>0</v>
      </c>
      <c r="F964" s="1">
        <v>2</v>
      </c>
      <c r="G964" s="3">
        <v>1</v>
      </c>
      <c r="H964" s="3">
        <v>1</v>
      </c>
      <c r="I964" s="3">
        <v>1</v>
      </c>
      <c r="J964" s="17">
        <f t="shared" si="15"/>
        <v>7.9732233153578846</v>
      </c>
    </row>
    <row r="965" spans="1:10" x14ac:dyDescent="0.2">
      <c r="A965" s="2">
        <v>964</v>
      </c>
      <c r="B965" s="16">
        <v>3779.9319999999998</v>
      </c>
      <c r="C965" s="16">
        <v>96500</v>
      </c>
      <c r="D965" s="1">
        <v>24</v>
      </c>
      <c r="E965" s="3">
        <v>3</v>
      </c>
      <c r="F965" s="1">
        <v>2</v>
      </c>
      <c r="G965" s="3">
        <v>1</v>
      </c>
      <c r="H965" s="3">
        <v>0</v>
      </c>
      <c r="I965" s="3">
        <v>1</v>
      </c>
      <c r="J965" s="17">
        <f t="shared" si="15"/>
        <v>8.2374612990338321</v>
      </c>
    </row>
    <row r="966" spans="1:10" x14ac:dyDescent="0.2">
      <c r="A966" s="2">
        <v>965</v>
      </c>
      <c r="B966" s="16">
        <v>195.23099999999999</v>
      </c>
      <c r="C966" s="16">
        <v>11000</v>
      </c>
      <c r="D966" s="1">
        <v>24</v>
      </c>
      <c r="E966" s="3">
        <v>0</v>
      </c>
      <c r="F966" s="1">
        <v>3</v>
      </c>
      <c r="G966" s="3">
        <v>0</v>
      </c>
      <c r="H966" s="3">
        <v>0</v>
      </c>
      <c r="I966" s="3">
        <v>0</v>
      </c>
      <c r="J966" s="17">
        <f t="shared" si="15"/>
        <v>5.2741834728451948</v>
      </c>
    </row>
    <row r="967" spans="1:10" x14ac:dyDescent="0.2">
      <c r="A967" s="2">
        <v>966</v>
      </c>
      <c r="B967" s="16">
        <v>409.89600000000002</v>
      </c>
      <c r="C967" s="16">
        <v>14000</v>
      </c>
      <c r="D967" s="1">
        <v>12</v>
      </c>
      <c r="E967" s="3">
        <v>1</v>
      </c>
      <c r="F967" s="1">
        <v>3</v>
      </c>
      <c r="G967" s="3">
        <v>0</v>
      </c>
      <c r="H967" s="3">
        <v>0</v>
      </c>
      <c r="I967" s="3">
        <v>0</v>
      </c>
      <c r="J967" s="17">
        <f t="shared" si="15"/>
        <v>6.0159034689849999</v>
      </c>
    </row>
    <row r="968" spans="1:10" x14ac:dyDescent="0.2">
      <c r="A968" s="2">
        <v>967</v>
      </c>
      <c r="B968" s="16">
        <v>386.87700000000001</v>
      </c>
      <c r="C968" s="16">
        <v>21700</v>
      </c>
      <c r="D968" s="1">
        <v>6</v>
      </c>
      <c r="E968" s="3">
        <v>0</v>
      </c>
      <c r="F968" s="1">
        <v>1</v>
      </c>
      <c r="G968" s="3">
        <v>0</v>
      </c>
      <c r="H968" s="3">
        <v>2</v>
      </c>
      <c r="I968" s="3">
        <v>0</v>
      </c>
      <c r="J968" s="17">
        <f t="shared" si="15"/>
        <v>5.9581068130539308</v>
      </c>
    </row>
    <row r="969" spans="1:10" x14ac:dyDescent="0.2">
      <c r="A969" s="2">
        <v>968</v>
      </c>
      <c r="B969" s="16">
        <v>801.76800000000003</v>
      </c>
      <c r="C969" s="16">
        <v>34500</v>
      </c>
      <c r="D969" s="1">
        <v>12</v>
      </c>
      <c r="E969" s="3">
        <v>2</v>
      </c>
      <c r="F969" s="1">
        <v>3</v>
      </c>
      <c r="G969" s="3">
        <v>1</v>
      </c>
      <c r="H969" s="3">
        <v>0</v>
      </c>
      <c r="I969" s="3">
        <v>1</v>
      </c>
      <c r="J969" s="17">
        <f t="shared" si="15"/>
        <v>6.6868192892099279</v>
      </c>
    </row>
    <row r="970" spans="1:10" x14ac:dyDescent="0.2">
      <c r="A970" s="2">
        <v>969</v>
      </c>
      <c r="B970" s="16">
        <v>400.976</v>
      </c>
      <c r="C970" s="16">
        <v>18200</v>
      </c>
      <c r="D970" s="1">
        <v>12</v>
      </c>
      <c r="E970" s="3">
        <v>1</v>
      </c>
      <c r="F970" s="1">
        <v>1</v>
      </c>
      <c r="G970" s="3">
        <v>1</v>
      </c>
      <c r="H970" s="3">
        <v>0</v>
      </c>
      <c r="I970" s="3">
        <v>0</v>
      </c>
      <c r="J970" s="17">
        <f t="shared" si="15"/>
        <v>5.9939015751413995</v>
      </c>
    </row>
    <row r="971" spans="1:10" x14ac:dyDescent="0.2">
      <c r="A971" s="2">
        <v>970</v>
      </c>
      <c r="B971" s="16">
        <v>1553.4639999999999</v>
      </c>
      <c r="C971" s="16">
        <v>55600</v>
      </c>
      <c r="D971" s="1">
        <v>18</v>
      </c>
      <c r="E971" s="3">
        <v>3</v>
      </c>
      <c r="F971" s="1">
        <v>2</v>
      </c>
      <c r="G971" s="3">
        <v>0</v>
      </c>
      <c r="H971" s="3">
        <v>1</v>
      </c>
      <c r="I971" s="3">
        <v>0</v>
      </c>
      <c r="J971" s="17">
        <f t="shared" si="15"/>
        <v>7.3482425550853527</v>
      </c>
    </row>
    <row r="972" spans="1:10" x14ac:dyDescent="0.2">
      <c r="A972" s="2">
        <v>971</v>
      </c>
      <c r="B972" s="16">
        <v>1093.048</v>
      </c>
      <c r="C972" s="16">
        <v>110400</v>
      </c>
      <c r="D972" s="1">
        <v>24</v>
      </c>
      <c r="E972" s="3">
        <v>1</v>
      </c>
      <c r="F972" s="1">
        <v>2</v>
      </c>
      <c r="G972" s="3">
        <v>0</v>
      </c>
      <c r="H972" s="3">
        <v>3</v>
      </c>
      <c r="I972" s="3">
        <v>1</v>
      </c>
      <c r="J972" s="17">
        <f t="shared" si="15"/>
        <v>6.996725403040263</v>
      </c>
    </row>
    <row r="973" spans="1:10" x14ac:dyDescent="0.2">
      <c r="A973" s="2">
        <v>972</v>
      </c>
      <c r="B973" s="16">
        <v>2140.549</v>
      </c>
      <c r="C973" s="16">
        <v>92300</v>
      </c>
      <c r="D973" s="1">
        <v>24</v>
      </c>
      <c r="E973" s="3">
        <v>0</v>
      </c>
      <c r="F973" s="1">
        <v>2</v>
      </c>
      <c r="G973" s="3">
        <v>1</v>
      </c>
      <c r="H973" s="3">
        <v>1</v>
      </c>
      <c r="I973" s="3">
        <v>1</v>
      </c>
      <c r="J973" s="17">
        <f t="shared" si="15"/>
        <v>7.6688176171706859</v>
      </c>
    </row>
    <row r="974" spans="1:10" x14ac:dyDescent="0.2">
      <c r="A974" s="2">
        <v>973</v>
      </c>
      <c r="B974" s="16">
        <v>4181.768</v>
      </c>
      <c r="C974" s="16">
        <v>72300</v>
      </c>
      <c r="D974" s="1">
        <v>24</v>
      </c>
      <c r="E974" s="3">
        <v>3</v>
      </c>
      <c r="F974" s="1">
        <v>2</v>
      </c>
      <c r="G974" s="3">
        <v>1</v>
      </c>
      <c r="H974" s="3">
        <v>0</v>
      </c>
      <c r="I974" s="3">
        <v>0</v>
      </c>
      <c r="J974" s="17">
        <f t="shared" si="15"/>
        <v>8.3384894026008602</v>
      </c>
    </row>
    <row r="975" spans="1:10" x14ac:dyDescent="0.2">
      <c r="A975" s="2">
        <v>974</v>
      </c>
      <c r="B975" s="16">
        <v>3236.509</v>
      </c>
      <c r="C975" s="16">
        <v>113600</v>
      </c>
      <c r="D975" s="1">
        <v>18</v>
      </c>
      <c r="E975" s="3">
        <v>3</v>
      </c>
      <c r="F975" s="1">
        <v>2</v>
      </c>
      <c r="G975" s="3">
        <v>1</v>
      </c>
      <c r="H975" s="3">
        <v>2</v>
      </c>
      <c r="I975" s="3">
        <v>1</v>
      </c>
      <c r="J975" s="17">
        <f t="shared" si="15"/>
        <v>8.0822505587634073</v>
      </c>
    </row>
    <row r="976" spans="1:10" x14ac:dyDescent="0.2">
      <c r="A976" s="2">
        <v>975</v>
      </c>
      <c r="B976" s="16">
        <v>211.52500000000001</v>
      </c>
      <c r="C976" s="16">
        <v>88600</v>
      </c>
      <c r="D976" s="1">
        <v>6</v>
      </c>
      <c r="E976" s="3">
        <v>1</v>
      </c>
      <c r="F976" s="1">
        <v>2</v>
      </c>
      <c r="G976" s="3">
        <v>0</v>
      </c>
      <c r="H976" s="3">
        <v>3</v>
      </c>
      <c r="I976" s="3">
        <v>1</v>
      </c>
      <c r="J976" s="17">
        <f t="shared" si="15"/>
        <v>5.3543431948105642</v>
      </c>
    </row>
    <row r="977" spans="1:10" x14ac:dyDescent="0.2">
      <c r="A977" s="2">
        <v>976</v>
      </c>
      <c r="B977" s="16">
        <v>421.86500000000001</v>
      </c>
      <c r="C977" s="16">
        <v>14900</v>
      </c>
      <c r="D977" s="1">
        <v>12</v>
      </c>
      <c r="E977" s="3">
        <v>0</v>
      </c>
      <c r="F977" s="1">
        <v>1</v>
      </c>
      <c r="G977" s="3">
        <v>1</v>
      </c>
      <c r="H977" s="3">
        <v>1</v>
      </c>
      <c r="I977" s="3">
        <v>0</v>
      </c>
      <c r="J977" s="17">
        <f t="shared" si="15"/>
        <v>6.0446853576421535</v>
      </c>
    </row>
    <row r="978" spans="1:10" x14ac:dyDescent="0.2">
      <c r="A978" s="2">
        <v>977</v>
      </c>
      <c r="B978" s="16">
        <v>1534.3979999999999</v>
      </c>
      <c r="C978" s="16">
        <v>73000</v>
      </c>
      <c r="D978" s="1">
        <v>6</v>
      </c>
      <c r="E978" s="3">
        <v>0</v>
      </c>
      <c r="F978" s="1">
        <v>1</v>
      </c>
      <c r="G978" s="3">
        <v>1</v>
      </c>
      <c r="H978" s="3">
        <v>0</v>
      </c>
      <c r="I978" s="3">
        <v>1</v>
      </c>
      <c r="J978" s="17">
        <f t="shared" si="15"/>
        <v>7.3358934006872394</v>
      </c>
    </row>
    <row r="979" spans="1:10" x14ac:dyDescent="0.2">
      <c r="A979" s="2">
        <v>978</v>
      </c>
      <c r="B979" s="16">
        <v>513.90800000000002</v>
      </c>
      <c r="C979" s="16">
        <v>36900</v>
      </c>
      <c r="D979" s="1">
        <v>24</v>
      </c>
      <c r="E979" s="3">
        <v>1</v>
      </c>
      <c r="F979" s="1">
        <v>2</v>
      </c>
      <c r="G979" s="3">
        <v>0</v>
      </c>
      <c r="H979" s="3">
        <v>2</v>
      </c>
      <c r="I979" s="3">
        <v>0</v>
      </c>
      <c r="J979" s="17">
        <f t="shared" si="15"/>
        <v>6.2420442611079947</v>
      </c>
    </row>
    <row r="980" spans="1:10" x14ac:dyDescent="0.2">
      <c r="A980" s="2">
        <v>979</v>
      </c>
      <c r="B980" s="16">
        <v>1582.6120000000001</v>
      </c>
      <c r="C980" s="16">
        <v>62200</v>
      </c>
      <c r="D980" s="1">
        <v>12</v>
      </c>
      <c r="E980" s="3">
        <v>0</v>
      </c>
      <c r="F980" s="1">
        <v>3</v>
      </c>
      <c r="G980" s="3">
        <v>1</v>
      </c>
      <c r="H980" s="3">
        <v>0</v>
      </c>
      <c r="I980" s="3">
        <v>0</v>
      </c>
      <c r="J980" s="17">
        <f t="shared" si="15"/>
        <v>7.3668319256055907</v>
      </c>
    </row>
    <row r="981" spans="1:10" x14ac:dyDescent="0.2">
      <c r="A981" s="2">
        <v>980</v>
      </c>
      <c r="B981" s="16">
        <v>357.56400000000002</v>
      </c>
      <c r="C981" s="16">
        <v>13200</v>
      </c>
      <c r="D981" s="1">
        <v>24</v>
      </c>
      <c r="E981" s="3">
        <v>0</v>
      </c>
      <c r="F981" s="1">
        <v>1</v>
      </c>
      <c r="G981" s="3">
        <v>0</v>
      </c>
      <c r="H981" s="3">
        <v>0</v>
      </c>
      <c r="I981" s="3">
        <v>0</v>
      </c>
      <c r="J981" s="17">
        <f t="shared" si="15"/>
        <v>5.87931436709074</v>
      </c>
    </row>
    <row r="982" spans="1:10" x14ac:dyDescent="0.2">
      <c r="A982" s="2">
        <v>981</v>
      </c>
      <c r="B982" s="16">
        <v>184.119</v>
      </c>
      <c r="C982" s="16">
        <v>13300</v>
      </c>
      <c r="D982" s="1">
        <v>6</v>
      </c>
      <c r="E982" s="3">
        <v>1</v>
      </c>
      <c r="F982" s="1">
        <v>1</v>
      </c>
      <c r="G982" s="3">
        <v>0</v>
      </c>
      <c r="H982" s="3">
        <v>1</v>
      </c>
      <c r="I982" s="3">
        <v>0</v>
      </c>
      <c r="J982" s="17">
        <f t="shared" si="15"/>
        <v>5.2155822876937963</v>
      </c>
    </row>
    <row r="983" spans="1:10" x14ac:dyDescent="0.2">
      <c r="A983" s="2">
        <v>982</v>
      </c>
      <c r="B983" s="16">
        <v>1324.7570000000001</v>
      </c>
      <c r="C983" s="16">
        <v>64300</v>
      </c>
      <c r="D983" s="1">
        <v>6</v>
      </c>
      <c r="E983" s="3">
        <v>0</v>
      </c>
      <c r="F983" s="1">
        <v>2</v>
      </c>
      <c r="G983" s="3">
        <v>1</v>
      </c>
      <c r="H983" s="3">
        <v>0</v>
      </c>
      <c r="I983" s="3">
        <v>0</v>
      </c>
      <c r="J983" s="17">
        <f t="shared" si="15"/>
        <v>7.1889843253747632</v>
      </c>
    </row>
    <row r="984" spans="1:10" x14ac:dyDescent="0.2">
      <c r="A984" s="2">
        <v>983</v>
      </c>
      <c r="B984" s="16">
        <v>767.721</v>
      </c>
      <c r="C984" s="16">
        <v>41000</v>
      </c>
      <c r="D984" s="1">
        <v>12</v>
      </c>
      <c r="E984" s="3">
        <v>2</v>
      </c>
      <c r="F984" s="1">
        <v>1</v>
      </c>
      <c r="G984" s="3">
        <v>0</v>
      </c>
      <c r="H984" s="3">
        <v>1</v>
      </c>
      <c r="I984" s="3">
        <v>0</v>
      </c>
      <c r="J984" s="17">
        <f t="shared" si="15"/>
        <v>6.6434263858950535</v>
      </c>
    </row>
    <row r="985" spans="1:10" x14ac:dyDescent="0.2">
      <c r="A985" s="2">
        <v>984</v>
      </c>
      <c r="B985" s="16">
        <v>2690.0509999999999</v>
      </c>
      <c r="C985" s="16">
        <v>86500</v>
      </c>
      <c r="D985" s="1">
        <v>24</v>
      </c>
      <c r="E985" s="3">
        <v>3</v>
      </c>
      <c r="F985" s="1">
        <v>3</v>
      </c>
      <c r="G985" s="3">
        <v>1</v>
      </c>
      <c r="H985" s="3">
        <v>0</v>
      </c>
      <c r="I985" s="3">
        <v>1</v>
      </c>
      <c r="J985" s="17">
        <f t="shared" si="15"/>
        <v>7.8973154315239702</v>
      </c>
    </row>
    <row r="986" spans="1:10" x14ac:dyDescent="0.2">
      <c r="A986" s="2">
        <v>985</v>
      </c>
      <c r="B986" s="16">
        <v>1227.2349999999999</v>
      </c>
      <c r="C986" s="16">
        <v>70000</v>
      </c>
      <c r="D986" s="1">
        <v>6</v>
      </c>
      <c r="E986" s="3">
        <v>0</v>
      </c>
      <c r="F986" s="1">
        <v>2</v>
      </c>
      <c r="G986" s="3">
        <v>1</v>
      </c>
      <c r="H986" s="3">
        <v>1</v>
      </c>
      <c r="I986" s="3">
        <v>1</v>
      </c>
      <c r="J986" s="17">
        <f t="shared" si="15"/>
        <v>7.1125189504149029</v>
      </c>
    </row>
    <row r="987" spans="1:10" x14ac:dyDescent="0.2">
      <c r="A987" s="2">
        <v>986</v>
      </c>
      <c r="B987" s="16">
        <v>1891.7819999999999</v>
      </c>
      <c r="C987" s="16">
        <v>123600</v>
      </c>
      <c r="D987" s="1">
        <v>12</v>
      </c>
      <c r="E987" s="3">
        <v>0</v>
      </c>
      <c r="F987" s="1">
        <v>2</v>
      </c>
      <c r="G987" s="3">
        <v>0</v>
      </c>
      <c r="H987" s="3">
        <v>1</v>
      </c>
      <c r="I987" s="3">
        <v>1</v>
      </c>
      <c r="J987" s="17">
        <f t="shared" si="15"/>
        <v>7.5452745209859451</v>
      </c>
    </row>
    <row r="988" spans="1:10" x14ac:dyDescent="0.2">
      <c r="A988" s="2">
        <v>987</v>
      </c>
      <c r="B988" s="16">
        <v>582.38</v>
      </c>
      <c r="C988" s="16">
        <v>25900</v>
      </c>
      <c r="D988" s="1">
        <v>18</v>
      </c>
      <c r="E988" s="3">
        <v>1</v>
      </c>
      <c r="F988" s="1">
        <v>3</v>
      </c>
      <c r="G988" s="3">
        <v>0</v>
      </c>
      <c r="H988" s="3">
        <v>0</v>
      </c>
      <c r="I988" s="3">
        <v>1</v>
      </c>
      <c r="J988" s="17">
        <f t="shared" si="15"/>
        <v>6.3671231556334815</v>
      </c>
    </row>
    <row r="989" spans="1:10" x14ac:dyDescent="0.2">
      <c r="A989" s="2">
        <v>988</v>
      </c>
      <c r="B989" s="16">
        <v>2692.5430000000001</v>
      </c>
      <c r="C989" s="16">
        <v>81200</v>
      </c>
      <c r="D989" s="1">
        <v>12</v>
      </c>
      <c r="E989" s="3">
        <v>3</v>
      </c>
      <c r="F989" s="1">
        <v>2</v>
      </c>
      <c r="G989" s="3">
        <v>1</v>
      </c>
      <c r="H989" s="3">
        <v>0</v>
      </c>
      <c r="I989" s="3">
        <v>1</v>
      </c>
      <c r="J989" s="17">
        <f t="shared" si="15"/>
        <v>7.898241379190857</v>
      </c>
    </row>
    <row r="990" spans="1:10" x14ac:dyDescent="0.2">
      <c r="A990" s="2">
        <v>989</v>
      </c>
      <c r="B990" s="16">
        <v>642.81399999999996</v>
      </c>
      <c r="C990" s="16">
        <v>41400</v>
      </c>
      <c r="D990" s="1">
        <v>18</v>
      </c>
      <c r="E990" s="3">
        <v>2</v>
      </c>
      <c r="F990" s="1">
        <v>1</v>
      </c>
      <c r="G990" s="3">
        <v>1</v>
      </c>
      <c r="H990" s="3">
        <v>0</v>
      </c>
      <c r="I990" s="3">
        <v>0</v>
      </c>
      <c r="J990" s="17">
        <f t="shared" si="15"/>
        <v>6.4658554133399351</v>
      </c>
    </row>
    <row r="991" spans="1:10" x14ac:dyDescent="0.2">
      <c r="A991" s="2">
        <v>990</v>
      </c>
      <c r="B991" s="16">
        <v>204.91</v>
      </c>
      <c r="C991" s="16">
        <v>12400</v>
      </c>
      <c r="D991" s="1">
        <v>18</v>
      </c>
      <c r="E991" s="3">
        <v>1</v>
      </c>
      <c r="F991" s="1">
        <v>1</v>
      </c>
      <c r="G991" s="3">
        <v>0</v>
      </c>
      <c r="H991" s="3">
        <v>3</v>
      </c>
      <c r="I991" s="3">
        <v>0</v>
      </c>
      <c r="J991" s="17">
        <f t="shared" si="15"/>
        <v>5.3225708583487412</v>
      </c>
    </row>
    <row r="992" spans="1:10" x14ac:dyDescent="0.2">
      <c r="A992" s="2">
        <v>991</v>
      </c>
      <c r="B992" s="16">
        <v>153.37799999999999</v>
      </c>
      <c r="C992" s="16">
        <v>14100</v>
      </c>
      <c r="D992" s="1">
        <v>6</v>
      </c>
      <c r="E992" s="3">
        <v>0</v>
      </c>
      <c r="F992" s="1">
        <v>1</v>
      </c>
      <c r="G992" s="3">
        <v>0</v>
      </c>
      <c r="H992" s="3">
        <v>3</v>
      </c>
      <c r="I992" s="3">
        <v>0</v>
      </c>
      <c r="J992" s="17">
        <f t="shared" si="15"/>
        <v>5.0329054627419838</v>
      </c>
    </row>
    <row r="993" spans="1:10" x14ac:dyDescent="0.2">
      <c r="A993" s="2">
        <v>992</v>
      </c>
      <c r="B993" s="16">
        <v>1081.05</v>
      </c>
      <c r="C993" s="16">
        <v>65900</v>
      </c>
      <c r="D993" s="1">
        <v>12</v>
      </c>
      <c r="E993" s="3">
        <v>2</v>
      </c>
      <c r="F993" s="1">
        <v>2</v>
      </c>
      <c r="G993" s="3">
        <v>1</v>
      </c>
      <c r="H993" s="3">
        <v>1</v>
      </c>
      <c r="I993" s="3">
        <v>1</v>
      </c>
      <c r="J993" s="17">
        <f t="shared" si="15"/>
        <v>6.9856880700385595</v>
      </c>
    </row>
    <row r="994" spans="1:10" x14ac:dyDescent="0.2">
      <c r="A994" s="2">
        <v>993</v>
      </c>
      <c r="B994" s="16">
        <v>1856.829</v>
      </c>
      <c r="C994" s="16">
        <v>59700</v>
      </c>
      <c r="D994" s="1">
        <v>18</v>
      </c>
      <c r="E994" s="3">
        <v>3</v>
      </c>
      <c r="F994" s="1">
        <v>3</v>
      </c>
      <c r="G994" s="3">
        <v>1</v>
      </c>
      <c r="H994" s="3">
        <v>0</v>
      </c>
      <c r="I994" s="3">
        <v>1</v>
      </c>
      <c r="J994" s="17">
        <f t="shared" si="15"/>
        <v>7.5266254731062512</v>
      </c>
    </row>
    <row r="995" spans="1:10" x14ac:dyDescent="0.2">
      <c r="A995" s="2">
        <v>994</v>
      </c>
      <c r="B995" s="16">
        <v>292.197</v>
      </c>
      <c r="C995" s="16">
        <v>17800</v>
      </c>
      <c r="D995" s="1">
        <v>18</v>
      </c>
      <c r="E995" s="3">
        <v>1</v>
      </c>
      <c r="F995" s="1">
        <v>1</v>
      </c>
      <c r="G995" s="3">
        <v>1</v>
      </c>
      <c r="H995" s="3">
        <v>0</v>
      </c>
      <c r="I995" s="3">
        <v>0</v>
      </c>
      <c r="J995" s="17">
        <f t="shared" si="15"/>
        <v>5.6774282323234422</v>
      </c>
    </row>
    <row r="996" spans="1:10" x14ac:dyDescent="0.2">
      <c r="A996" s="2">
        <v>995</v>
      </c>
      <c r="B996" s="16">
        <v>653.92399999999998</v>
      </c>
      <c r="C996" s="16">
        <v>41900</v>
      </c>
      <c r="D996" s="1">
        <v>6</v>
      </c>
      <c r="E996" s="3">
        <v>2</v>
      </c>
      <c r="F996" s="1">
        <v>3</v>
      </c>
      <c r="G996" s="3">
        <v>1</v>
      </c>
      <c r="H996" s="3">
        <v>0</v>
      </c>
      <c r="I996" s="3">
        <v>0</v>
      </c>
      <c r="J996" s="17">
        <f t="shared" si="15"/>
        <v>6.4829911367534612</v>
      </c>
    </row>
    <row r="997" spans="1:10" x14ac:dyDescent="0.2">
      <c r="A997" s="2">
        <v>996</v>
      </c>
      <c r="B997" s="16">
        <v>842.72</v>
      </c>
      <c r="C997" s="16">
        <v>53800</v>
      </c>
      <c r="D997" s="1">
        <v>12</v>
      </c>
      <c r="E997" s="3">
        <v>2</v>
      </c>
      <c r="F997" s="1">
        <v>2</v>
      </c>
      <c r="G997" s="3">
        <v>0</v>
      </c>
      <c r="H997" s="3">
        <v>0</v>
      </c>
      <c r="I997" s="3">
        <v>0</v>
      </c>
      <c r="J997" s="17">
        <f t="shared" si="15"/>
        <v>6.7366347557350794</v>
      </c>
    </row>
    <row r="998" spans="1:10" x14ac:dyDescent="0.2">
      <c r="A998" s="2">
        <v>997</v>
      </c>
      <c r="B998" s="16">
        <v>242.303</v>
      </c>
      <c r="C998" s="16">
        <v>21200</v>
      </c>
      <c r="D998" s="1">
        <v>6</v>
      </c>
      <c r="E998" s="3">
        <v>1</v>
      </c>
      <c r="F998" s="1">
        <v>3</v>
      </c>
      <c r="G998" s="3">
        <v>0</v>
      </c>
      <c r="H998" s="3">
        <v>0</v>
      </c>
      <c r="I998" s="3">
        <v>0</v>
      </c>
      <c r="J998" s="17">
        <f t="shared" si="15"/>
        <v>5.4901890090912717</v>
      </c>
    </row>
    <row r="999" spans="1:10" x14ac:dyDescent="0.2">
      <c r="A999" s="2">
        <v>998</v>
      </c>
      <c r="B999" s="16">
        <v>2545.732</v>
      </c>
      <c r="C999" s="16">
        <v>102600</v>
      </c>
      <c r="D999" s="1">
        <v>18</v>
      </c>
      <c r="E999" s="3">
        <v>3</v>
      </c>
      <c r="F999" s="1">
        <v>2</v>
      </c>
      <c r="G999" s="3">
        <v>1</v>
      </c>
      <c r="H999" s="3">
        <v>0</v>
      </c>
      <c r="I999" s="3">
        <v>1</v>
      </c>
      <c r="J999" s="17">
        <f t="shared" si="15"/>
        <v>7.8421735104189016</v>
      </c>
    </row>
    <row r="1000" spans="1:10" x14ac:dyDescent="0.2">
      <c r="A1000" s="2">
        <v>999</v>
      </c>
      <c r="B1000" s="16">
        <v>1521.0830000000001</v>
      </c>
      <c r="C1000" s="16">
        <v>93700</v>
      </c>
      <c r="D1000" s="1">
        <v>24</v>
      </c>
      <c r="E1000" s="3">
        <v>3</v>
      </c>
      <c r="F1000" s="1">
        <v>2</v>
      </c>
      <c r="G1000" s="3">
        <v>0</v>
      </c>
      <c r="H1000" s="3">
        <v>1</v>
      </c>
      <c r="I1000" s="3">
        <v>1</v>
      </c>
      <c r="J1000" s="17">
        <f t="shared" si="15"/>
        <v>7.3271778601327009</v>
      </c>
    </row>
    <row r="1001" spans="1:10" x14ac:dyDescent="0.2">
      <c r="A1001" s="2">
        <v>1000</v>
      </c>
      <c r="B1001" s="16">
        <v>2464.3389999999999</v>
      </c>
      <c r="C1001" s="16">
        <v>102500</v>
      </c>
      <c r="D1001" s="1">
        <v>24</v>
      </c>
      <c r="E1001" s="3">
        <v>3</v>
      </c>
      <c r="F1001" s="1">
        <v>2</v>
      </c>
      <c r="G1001" s="3">
        <v>1</v>
      </c>
      <c r="H1001" s="3">
        <v>1</v>
      </c>
      <c r="I1001" s="3">
        <v>1</v>
      </c>
      <c r="J1001" s="17">
        <f t="shared" si="15"/>
        <v>7.8096788963588208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F31C-7263-4E4B-8C83-21B4459B0641}">
  <dimension ref="A1:O1002"/>
  <sheetViews>
    <sheetView topLeftCell="G1" workbookViewId="0">
      <selection activeCell="N30" sqref="N30"/>
    </sheetView>
  </sheetViews>
  <sheetFormatPr baseColWidth="10" defaultColWidth="8.83203125" defaultRowHeight="15" x14ac:dyDescent="0.2"/>
  <cols>
    <col min="1" max="1" width="0" style="2" hidden="1" customWidth="1"/>
    <col min="2" max="2" width="10.83203125" style="2" hidden="1" customWidth="1"/>
    <col min="3" max="3" width="8.6640625" hidden="1" customWidth="1"/>
    <col min="4" max="4" width="14" hidden="1" customWidth="1"/>
    <col min="5" max="5" width="12.6640625" hidden="1" customWidth="1"/>
    <col min="6" max="6" width="13.5" style="2" hidden="1" customWidth="1"/>
    <col min="7" max="7" width="9.1640625" style="2"/>
    <col min="8" max="8" width="13.83203125" bestFit="1" customWidth="1"/>
    <col min="11" max="11" width="9.1640625" style="2"/>
    <col min="12" max="12" width="5.6640625" customWidth="1"/>
    <col min="13" max="15" width="9.1640625" style="2"/>
  </cols>
  <sheetData>
    <row r="1" spans="1:15" x14ac:dyDescent="0.2">
      <c r="A1" s="2" t="s">
        <v>3</v>
      </c>
      <c r="B1" s="2" t="s">
        <v>57</v>
      </c>
      <c r="C1" s="13" t="s">
        <v>10</v>
      </c>
      <c r="D1" s="13" t="s">
        <v>9</v>
      </c>
      <c r="E1" s="13" t="s">
        <v>8</v>
      </c>
      <c r="F1" s="2" t="s">
        <v>58</v>
      </c>
      <c r="G1" s="10" t="s">
        <v>56</v>
      </c>
      <c r="H1" s="14" t="s">
        <v>59</v>
      </c>
      <c r="I1" s="15" t="s">
        <v>4</v>
      </c>
      <c r="J1" s="15" t="s">
        <v>7</v>
      </c>
      <c r="K1" s="10" t="s">
        <v>6</v>
      </c>
      <c r="L1" s="15" t="s">
        <v>0</v>
      </c>
      <c r="M1" s="10" t="s">
        <v>1</v>
      </c>
      <c r="N1" s="10" t="s">
        <v>2</v>
      </c>
      <c r="O1" s="10" t="s">
        <v>5</v>
      </c>
    </row>
    <row r="2" spans="1:15" x14ac:dyDescent="0.2">
      <c r="A2" s="2">
        <v>1</v>
      </c>
      <c r="B2" s="2">
        <v>0</v>
      </c>
      <c r="C2" t="s">
        <v>13</v>
      </c>
      <c r="D2" t="s">
        <v>49</v>
      </c>
      <c r="E2" t="s">
        <v>34</v>
      </c>
      <c r="F2" s="4">
        <v>40839</v>
      </c>
      <c r="G2" s="2">
        <v>1</v>
      </c>
      <c r="H2" s="18">
        <v>217.691</v>
      </c>
      <c r="I2" s="18">
        <v>16400</v>
      </c>
      <c r="J2">
        <v>12</v>
      </c>
      <c r="K2" s="2">
        <v>1</v>
      </c>
      <c r="L2">
        <v>1</v>
      </c>
      <c r="M2" s="2">
        <v>0</v>
      </c>
      <c r="N2" s="2">
        <v>0</v>
      </c>
      <c r="O2" s="2">
        <v>1</v>
      </c>
    </row>
    <row r="3" spans="1:15" x14ac:dyDescent="0.2">
      <c r="A3" s="2">
        <v>0</v>
      </c>
      <c r="B3" s="2">
        <v>1</v>
      </c>
      <c r="C3" t="s">
        <v>12</v>
      </c>
      <c r="D3" t="s">
        <v>42</v>
      </c>
      <c r="E3" t="s">
        <v>22</v>
      </c>
      <c r="F3" s="4">
        <v>39958</v>
      </c>
      <c r="G3" s="2">
        <v>2</v>
      </c>
      <c r="H3" s="18">
        <v>2632.462</v>
      </c>
      <c r="I3" s="18">
        <v>108100</v>
      </c>
      <c r="J3">
        <v>18</v>
      </c>
      <c r="K3" s="2">
        <v>3</v>
      </c>
      <c r="L3">
        <v>2</v>
      </c>
      <c r="M3" s="2">
        <v>0</v>
      </c>
      <c r="N3" s="2">
        <v>1</v>
      </c>
      <c r="O3" s="2">
        <v>3</v>
      </c>
    </row>
    <row r="4" spans="1:15" x14ac:dyDescent="0.2">
      <c r="A4" s="2">
        <v>1</v>
      </c>
      <c r="B4" s="2">
        <v>1</v>
      </c>
      <c r="C4" t="s">
        <v>13</v>
      </c>
      <c r="D4" t="s">
        <v>49</v>
      </c>
      <c r="E4" t="s">
        <v>34</v>
      </c>
      <c r="F4" s="4">
        <v>42234</v>
      </c>
      <c r="G4" s="2">
        <v>3</v>
      </c>
      <c r="H4" s="18">
        <v>3047.5630000000001</v>
      </c>
      <c r="I4" s="18">
        <v>97300</v>
      </c>
      <c r="J4">
        <v>12</v>
      </c>
      <c r="K4" s="2">
        <v>0</v>
      </c>
      <c r="L4">
        <v>2</v>
      </c>
      <c r="M4" s="2">
        <v>1</v>
      </c>
      <c r="N4" s="2">
        <v>1</v>
      </c>
      <c r="O4" s="2">
        <v>1</v>
      </c>
    </row>
    <row r="5" spans="1:15" x14ac:dyDescent="0.2">
      <c r="A5" s="2">
        <v>1</v>
      </c>
      <c r="B5" s="2">
        <v>1</v>
      </c>
      <c r="C5" t="s">
        <v>14</v>
      </c>
      <c r="D5" t="s">
        <v>41</v>
      </c>
      <c r="E5" t="s">
        <v>31</v>
      </c>
      <c r="F5" s="4">
        <v>41269</v>
      </c>
      <c r="G5" s="2">
        <v>4</v>
      </c>
      <c r="H5" s="18">
        <v>434.60599999999999</v>
      </c>
      <c r="I5" s="18">
        <v>26800</v>
      </c>
      <c r="J5">
        <v>12</v>
      </c>
      <c r="K5" s="2">
        <v>1</v>
      </c>
      <c r="L5">
        <v>3</v>
      </c>
      <c r="M5" s="2">
        <v>1</v>
      </c>
      <c r="N5" s="2">
        <v>1</v>
      </c>
      <c r="O5" s="2">
        <v>0</v>
      </c>
    </row>
    <row r="6" spans="1:15" x14ac:dyDescent="0.2">
      <c r="A6" s="2">
        <v>1</v>
      </c>
      <c r="B6" s="2">
        <v>0</v>
      </c>
      <c r="C6" t="s">
        <v>12</v>
      </c>
      <c r="D6" t="s">
        <v>42</v>
      </c>
      <c r="E6" t="s">
        <v>22</v>
      </c>
      <c r="F6" s="4">
        <v>42220</v>
      </c>
      <c r="G6" s="2">
        <v>5</v>
      </c>
      <c r="H6" s="18">
        <v>105.624</v>
      </c>
      <c r="I6" s="18">
        <v>11200</v>
      </c>
      <c r="J6">
        <v>6</v>
      </c>
      <c r="K6" s="2">
        <v>0</v>
      </c>
      <c r="L6">
        <v>1</v>
      </c>
      <c r="M6" s="2">
        <v>1</v>
      </c>
      <c r="N6" s="2">
        <v>0</v>
      </c>
      <c r="O6" s="2">
        <v>0</v>
      </c>
    </row>
    <row r="7" spans="1:15" x14ac:dyDescent="0.2">
      <c r="A7" s="2">
        <v>1</v>
      </c>
      <c r="B7" s="2">
        <v>0</v>
      </c>
      <c r="C7" t="s">
        <v>11</v>
      </c>
      <c r="D7" t="s">
        <v>52</v>
      </c>
      <c r="E7" t="s">
        <v>18</v>
      </c>
      <c r="F7" s="4">
        <v>41337</v>
      </c>
      <c r="G7" s="2">
        <v>6</v>
      </c>
      <c r="H7" s="18">
        <v>758.649</v>
      </c>
      <c r="I7" s="18">
        <v>42800</v>
      </c>
      <c r="J7">
        <v>12</v>
      </c>
      <c r="K7" s="2">
        <v>2</v>
      </c>
      <c r="L7">
        <v>2</v>
      </c>
      <c r="M7" s="2">
        <v>0</v>
      </c>
      <c r="N7" s="2">
        <v>0</v>
      </c>
      <c r="O7" s="2">
        <v>0</v>
      </c>
    </row>
    <row r="8" spans="1:15" x14ac:dyDescent="0.2">
      <c r="A8" s="2">
        <v>1</v>
      </c>
      <c r="B8" s="2">
        <v>0</v>
      </c>
      <c r="C8" t="s">
        <v>12</v>
      </c>
      <c r="D8" t="s">
        <v>45</v>
      </c>
      <c r="E8" t="s">
        <v>21</v>
      </c>
      <c r="F8" s="4">
        <v>42166</v>
      </c>
      <c r="G8" s="2">
        <v>7</v>
      </c>
      <c r="H8" s="18">
        <v>1614.5119999999999</v>
      </c>
      <c r="I8" s="18">
        <v>34700</v>
      </c>
      <c r="J8">
        <v>18</v>
      </c>
      <c r="K8" s="2">
        <v>0</v>
      </c>
      <c r="L8">
        <v>2</v>
      </c>
      <c r="M8" s="2">
        <v>0</v>
      </c>
      <c r="N8" s="2">
        <v>0</v>
      </c>
      <c r="O8" s="2">
        <v>0</v>
      </c>
    </row>
    <row r="9" spans="1:15" x14ac:dyDescent="0.2">
      <c r="A9" s="2">
        <v>0</v>
      </c>
      <c r="B9" s="2">
        <v>1</v>
      </c>
      <c r="C9" t="s">
        <v>11</v>
      </c>
      <c r="D9" t="s">
        <v>46</v>
      </c>
      <c r="E9" t="s">
        <v>17</v>
      </c>
      <c r="F9" s="4">
        <v>40042</v>
      </c>
      <c r="G9" s="2">
        <v>8</v>
      </c>
      <c r="H9" s="18">
        <v>1984.66</v>
      </c>
      <c r="I9" s="18">
        <v>80000</v>
      </c>
      <c r="J9">
        <v>6</v>
      </c>
      <c r="K9" s="2">
        <v>3</v>
      </c>
      <c r="L9">
        <v>3</v>
      </c>
      <c r="M9" s="2">
        <v>0</v>
      </c>
      <c r="N9" s="2">
        <v>1</v>
      </c>
      <c r="O9" s="2">
        <v>0</v>
      </c>
    </row>
    <row r="10" spans="1:15" x14ac:dyDescent="0.2">
      <c r="A10" s="2">
        <v>1</v>
      </c>
      <c r="B10" s="2">
        <v>1</v>
      </c>
      <c r="C10" t="s">
        <v>12</v>
      </c>
      <c r="D10" t="s">
        <v>42</v>
      </c>
      <c r="E10" t="s">
        <v>22</v>
      </c>
      <c r="F10" s="4">
        <v>42153</v>
      </c>
      <c r="G10" s="2">
        <v>9</v>
      </c>
      <c r="H10" s="18">
        <v>2091.422</v>
      </c>
      <c r="I10" s="18">
        <v>60300</v>
      </c>
      <c r="J10">
        <v>24</v>
      </c>
      <c r="K10" s="2">
        <v>0</v>
      </c>
      <c r="L10">
        <v>2</v>
      </c>
      <c r="M10" s="2">
        <v>1</v>
      </c>
      <c r="N10" s="2">
        <v>0</v>
      </c>
      <c r="O10" s="2">
        <v>0</v>
      </c>
    </row>
    <row r="11" spans="1:15" x14ac:dyDescent="0.2">
      <c r="A11" s="2">
        <v>0</v>
      </c>
      <c r="B11" s="2">
        <v>1</v>
      </c>
      <c r="C11" t="s">
        <v>13</v>
      </c>
      <c r="D11" t="s">
        <v>49</v>
      </c>
      <c r="E11" t="s">
        <v>34</v>
      </c>
      <c r="F11" s="4">
        <v>40703</v>
      </c>
      <c r="G11" s="2">
        <v>10</v>
      </c>
      <c r="H11" s="18">
        <v>2644.4180000000001</v>
      </c>
      <c r="I11" s="18">
        <v>62300</v>
      </c>
      <c r="J11">
        <v>24</v>
      </c>
      <c r="K11" s="2">
        <v>3</v>
      </c>
      <c r="L11">
        <v>3</v>
      </c>
      <c r="M11" s="2">
        <v>1</v>
      </c>
      <c r="N11" s="2">
        <v>1</v>
      </c>
      <c r="O11" s="2">
        <v>0</v>
      </c>
    </row>
    <row r="12" spans="1:15" x14ac:dyDescent="0.2">
      <c r="A12" s="2">
        <v>1</v>
      </c>
      <c r="B12" s="2">
        <v>0</v>
      </c>
      <c r="C12" t="s">
        <v>14</v>
      </c>
      <c r="D12" t="s">
        <v>27</v>
      </c>
      <c r="E12" t="s">
        <v>32</v>
      </c>
      <c r="F12" s="4">
        <v>40660</v>
      </c>
      <c r="G12" s="2">
        <v>11</v>
      </c>
      <c r="H12" s="18">
        <v>1211.05</v>
      </c>
      <c r="I12" s="18">
        <v>94200</v>
      </c>
      <c r="J12">
        <v>18</v>
      </c>
      <c r="K12" s="2">
        <v>3</v>
      </c>
      <c r="L12">
        <v>2</v>
      </c>
      <c r="M12" s="2">
        <v>1</v>
      </c>
      <c r="N12" s="2">
        <v>1</v>
      </c>
      <c r="O12" s="2">
        <v>1</v>
      </c>
    </row>
    <row r="13" spans="1:15" x14ac:dyDescent="0.2">
      <c r="A13" s="2">
        <v>0</v>
      </c>
      <c r="B13" s="2">
        <v>1</v>
      </c>
      <c r="C13" t="s">
        <v>11</v>
      </c>
      <c r="D13" t="s">
        <v>53</v>
      </c>
      <c r="E13" t="s">
        <v>20</v>
      </c>
      <c r="F13" s="4">
        <v>40768</v>
      </c>
      <c r="G13" s="2">
        <v>12</v>
      </c>
      <c r="H13" s="18">
        <v>3119.614</v>
      </c>
      <c r="I13" s="18">
        <v>73800</v>
      </c>
      <c r="J13">
        <v>24</v>
      </c>
      <c r="K13" s="2">
        <v>3</v>
      </c>
      <c r="L13">
        <v>2</v>
      </c>
      <c r="M13" s="2">
        <v>1</v>
      </c>
      <c r="N13" s="2">
        <v>1</v>
      </c>
      <c r="O13" s="2">
        <v>0</v>
      </c>
    </row>
    <row r="14" spans="1:15" x14ac:dyDescent="0.2">
      <c r="A14" s="2">
        <v>1</v>
      </c>
      <c r="B14" s="2">
        <v>1</v>
      </c>
      <c r="C14" t="s">
        <v>13</v>
      </c>
      <c r="D14" t="s">
        <v>50</v>
      </c>
      <c r="E14" t="s">
        <v>37</v>
      </c>
      <c r="F14" s="4">
        <v>40696</v>
      </c>
      <c r="G14" s="2">
        <v>13</v>
      </c>
      <c r="H14" s="18">
        <v>416.15</v>
      </c>
      <c r="I14" s="18">
        <v>45900</v>
      </c>
      <c r="J14">
        <v>12</v>
      </c>
      <c r="K14" s="2">
        <v>1</v>
      </c>
      <c r="L14">
        <v>2</v>
      </c>
      <c r="M14" s="2">
        <v>1</v>
      </c>
      <c r="N14" s="2">
        <v>0</v>
      </c>
      <c r="O14" s="2">
        <v>2</v>
      </c>
    </row>
    <row r="15" spans="1:15" x14ac:dyDescent="0.2">
      <c r="A15" s="2">
        <v>0</v>
      </c>
      <c r="B15" s="2">
        <v>0</v>
      </c>
      <c r="C15" t="s">
        <v>14</v>
      </c>
      <c r="D15" t="s">
        <v>27</v>
      </c>
      <c r="E15" t="s">
        <v>32</v>
      </c>
      <c r="F15" s="4">
        <v>42102</v>
      </c>
      <c r="G15" s="2">
        <v>14</v>
      </c>
      <c r="H15" s="18">
        <v>1773.11</v>
      </c>
      <c r="I15" s="18">
        <v>52600</v>
      </c>
      <c r="J15">
        <v>18</v>
      </c>
      <c r="K15" s="2">
        <v>0</v>
      </c>
      <c r="L15">
        <v>2</v>
      </c>
      <c r="M15" s="2">
        <v>1</v>
      </c>
      <c r="N15" s="2">
        <v>0</v>
      </c>
      <c r="O15" s="2">
        <v>1</v>
      </c>
    </row>
    <row r="16" spans="1:15" x14ac:dyDescent="0.2">
      <c r="A16" s="2">
        <v>1</v>
      </c>
      <c r="B16" s="2">
        <v>1</v>
      </c>
      <c r="C16" t="s">
        <v>11</v>
      </c>
      <c r="D16" t="s">
        <v>46</v>
      </c>
      <c r="E16" t="s">
        <v>15</v>
      </c>
      <c r="F16" s="4">
        <v>42109</v>
      </c>
      <c r="G16" s="2">
        <v>15</v>
      </c>
      <c r="H16" s="18">
        <v>1517.4069999999999</v>
      </c>
      <c r="I16" s="18">
        <v>82200</v>
      </c>
      <c r="J16">
        <v>12</v>
      </c>
      <c r="K16" s="2">
        <v>0</v>
      </c>
      <c r="L16">
        <v>2</v>
      </c>
      <c r="M16" s="2">
        <v>0</v>
      </c>
      <c r="N16" s="2">
        <v>1</v>
      </c>
      <c r="O16" s="2">
        <v>1</v>
      </c>
    </row>
    <row r="17" spans="1:15" x14ac:dyDescent="0.2">
      <c r="A17" s="2">
        <v>1</v>
      </c>
      <c r="B17" s="2">
        <v>1</v>
      </c>
      <c r="C17" t="s">
        <v>14</v>
      </c>
      <c r="D17" t="s">
        <v>51</v>
      </c>
      <c r="E17" t="s">
        <v>29</v>
      </c>
      <c r="F17" s="4">
        <v>41118</v>
      </c>
      <c r="G17" s="2">
        <v>16</v>
      </c>
      <c r="H17" s="18">
        <v>533.86800000000005</v>
      </c>
      <c r="I17" s="18">
        <v>76700</v>
      </c>
      <c r="J17">
        <v>6</v>
      </c>
      <c r="K17" s="2">
        <v>2</v>
      </c>
      <c r="L17">
        <v>2</v>
      </c>
      <c r="M17" s="2">
        <v>0</v>
      </c>
      <c r="N17" s="2">
        <v>1</v>
      </c>
      <c r="O17" s="2">
        <v>2</v>
      </c>
    </row>
    <row r="18" spans="1:15" x14ac:dyDescent="0.2">
      <c r="A18" s="2">
        <v>1</v>
      </c>
      <c r="B18" s="2">
        <v>1</v>
      </c>
      <c r="C18" t="s">
        <v>13</v>
      </c>
      <c r="D18" t="s">
        <v>48</v>
      </c>
      <c r="E18" t="s">
        <v>38</v>
      </c>
      <c r="F18" s="4">
        <v>42064</v>
      </c>
      <c r="G18" s="2">
        <v>17</v>
      </c>
      <c r="H18" s="18">
        <v>199.64699999999999</v>
      </c>
      <c r="I18" s="18">
        <v>79400</v>
      </c>
      <c r="J18">
        <v>6</v>
      </c>
      <c r="K18" s="2">
        <v>1</v>
      </c>
      <c r="L18">
        <v>2</v>
      </c>
      <c r="M18" s="2">
        <v>0</v>
      </c>
      <c r="N18" s="2">
        <v>1</v>
      </c>
      <c r="O18" s="2">
        <v>3</v>
      </c>
    </row>
    <row r="19" spans="1:15" x14ac:dyDescent="0.2">
      <c r="A19" s="2">
        <v>1</v>
      </c>
      <c r="B19" s="2">
        <v>1</v>
      </c>
      <c r="C19" t="s">
        <v>11</v>
      </c>
      <c r="D19" t="s">
        <v>54</v>
      </c>
      <c r="E19" t="s">
        <v>16</v>
      </c>
      <c r="F19" s="4">
        <v>39945</v>
      </c>
      <c r="G19" s="2">
        <v>18</v>
      </c>
      <c r="H19" s="18">
        <v>1220.2339999999999</v>
      </c>
      <c r="I19" s="18">
        <v>66900</v>
      </c>
      <c r="J19">
        <v>12</v>
      </c>
      <c r="K19" s="2">
        <v>3</v>
      </c>
      <c r="L19">
        <v>2</v>
      </c>
      <c r="M19" s="2">
        <v>1</v>
      </c>
      <c r="N19" s="2">
        <v>1</v>
      </c>
      <c r="O19" s="2">
        <v>0</v>
      </c>
    </row>
    <row r="20" spans="1:15" x14ac:dyDescent="0.2">
      <c r="A20" s="2">
        <v>1</v>
      </c>
      <c r="B20" s="2">
        <v>0</v>
      </c>
      <c r="C20" t="s">
        <v>13</v>
      </c>
      <c r="D20" t="s">
        <v>49</v>
      </c>
      <c r="E20" t="s">
        <v>33</v>
      </c>
      <c r="F20" s="4">
        <v>42117</v>
      </c>
      <c r="G20" s="2">
        <v>19</v>
      </c>
      <c r="H20" s="18">
        <v>228.99600000000001</v>
      </c>
      <c r="I20" s="18">
        <v>12400</v>
      </c>
      <c r="J20">
        <v>12</v>
      </c>
      <c r="K20" s="2">
        <v>0</v>
      </c>
      <c r="L20">
        <v>1</v>
      </c>
      <c r="M20" s="2">
        <v>0</v>
      </c>
      <c r="N20" s="2">
        <v>0</v>
      </c>
      <c r="O20" s="2">
        <v>1</v>
      </c>
    </row>
    <row r="21" spans="1:15" x14ac:dyDescent="0.2">
      <c r="A21" s="2">
        <v>1</v>
      </c>
      <c r="B21" s="2">
        <v>0</v>
      </c>
      <c r="C21" t="s">
        <v>13</v>
      </c>
      <c r="D21" t="s">
        <v>50</v>
      </c>
      <c r="E21" t="s">
        <v>37</v>
      </c>
      <c r="F21" s="4">
        <v>40691</v>
      </c>
      <c r="G21" s="2">
        <v>20</v>
      </c>
      <c r="H21" s="18">
        <v>1052.2629999999999</v>
      </c>
      <c r="I21" s="18">
        <v>52600</v>
      </c>
      <c r="J21">
        <v>12</v>
      </c>
      <c r="K21" s="2">
        <v>2</v>
      </c>
      <c r="L21">
        <v>1</v>
      </c>
      <c r="M21" s="2">
        <v>1</v>
      </c>
      <c r="N21" s="2">
        <v>1</v>
      </c>
      <c r="O21" s="2">
        <v>1</v>
      </c>
    </row>
    <row r="22" spans="1:15" x14ac:dyDescent="0.2">
      <c r="A22" s="2">
        <v>0</v>
      </c>
      <c r="B22" s="2">
        <v>1</v>
      </c>
      <c r="C22" t="s">
        <v>12</v>
      </c>
      <c r="D22" t="s">
        <v>55</v>
      </c>
      <c r="E22" t="s">
        <v>23</v>
      </c>
      <c r="F22" s="4">
        <v>40112</v>
      </c>
      <c r="G22" s="2">
        <v>21</v>
      </c>
      <c r="H22" s="18">
        <v>932.84299999999996</v>
      </c>
      <c r="I22" s="18">
        <v>28300</v>
      </c>
      <c r="J22">
        <v>24</v>
      </c>
      <c r="K22" s="2">
        <v>2</v>
      </c>
      <c r="L22">
        <v>3</v>
      </c>
      <c r="M22" s="2">
        <v>0</v>
      </c>
      <c r="N22" s="2">
        <v>0</v>
      </c>
      <c r="O22" s="2">
        <v>0</v>
      </c>
    </row>
    <row r="23" spans="1:15" x14ac:dyDescent="0.2">
      <c r="A23" s="2">
        <v>0</v>
      </c>
      <c r="B23" s="2">
        <v>1</v>
      </c>
      <c r="C23" t="s">
        <v>13</v>
      </c>
      <c r="D23" t="s">
        <v>39</v>
      </c>
      <c r="E23" t="s">
        <v>36</v>
      </c>
      <c r="F23" s="4">
        <v>42034</v>
      </c>
      <c r="G23" s="2">
        <v>22</v>
      </c>
      <c r="H23" s="18">
        <v>1186.123</v>
      </c>
      <c r="I23" s="18">
        <v>53900</v>
      </c>
      <c r="J23">
        <v>12</v>
      </c>
      <c r="K23" s="2">
        <v>0</v>
      </c>
      <c r="L23">
        <v>2</v>
      </c>
      <c r="M23" s="2">
        <v>1</v>
      </c>
      <c r="N23" s="2">
        <v>0</v>
      </c>
      <c r="O23" s="2">
        <v>0</v>
      </c>
    </row>
    <row r="24" spans="1:15" x14ac:dyDescent="0.2">
      <c r="A24" s="2">
        <v>1</v>
      </c>
      <c r="B24" s="2">
        <v>0</v>
      </c>
      <c r="C24" t="s">
        <v>13</v>
      </c>
      <c r="D24" t="s">
        <v>48</v>
      </c>
      <c r="E24" t="s">
        <v>38</v>
      </c>
      <c r="F24" s="4">
        <v>40552</v>
      </c>
      <c r="G24" s="2">
        <v>23</v>
      </c>
      <c r="H24" s="18">
        <v>830.23299999999995</v>
      </c>
      <c r="I24" s="18">
        <v>28900</v>
      </c>
      <c r="J24">
        <v>12</v>
      </c>
      <c r="K24" s="2">
        <v>1</v>
      </c>
      <c r="L24">
        <v>3</v>
      </c>
      <c r="M24" s="2">
        <v>0</v>
      </c>
      <c r="N24" s="2">
        <v>0</v>
      </c>
      <c r="O24" s="2">
        <v>0</v>
      </c>
    </row>
    <row r="25" spans="1:15" x14ac:dyDescent="0.2">
      <c r="A25" s="2">
        <v>1</v>
      </c>
      <c r="B25" s="2">
        <v>0</v>
      </c>
      <c r="C25" t="s">
        <v>14</v>
      </c>
      <c r="D25" t="s">
        <v>41</v>
      </c>
      <c r="E25" t="s">
        <v>31</v>
      </c>
      <c r="F25" s="4">
        <v>42168</v>
      </c>
      <c r="G25" s="2">
        <v>24</v>
      </c>
      <c r="H25" s="18">
        <v>405.62</v>
      </c>
      <c r="I25" s="18">
        <v>15900</v>
      </c>
      <c r="J25">
        <v>18</v>
      </c>
      <c r="K25" s="2">
        <v>0</v>
      </c>
      <c r="L25">
        <v>1</v>
      </c>
      <c r="M25" s="2">
        <v>0</v>
      </c>
      <c r="N25" s="2">
        <v>0</v>
      </c>
      <c r="O25" s="2">
        <v>0</v>
      </c>
    </row>
    <row r="26" spans="1:15" x14ac:dyDescent="0.2">
      <c r="A26" s="2">
        <v>1</v>
      </c>
      <c r="B26" s="2">
        <v>0</v>
      </c>
      <c r="C26" t="s">
        <v>12</v>
      </c>
      <c r="D26" t="s">
        <v>41</v>
      </c>
      <c r="E26" t="s">
        <v>24</v>
      </c>
      <c r="F26" s="4">
        <v>41784</v>
      </c>
      <c r="G26" s="2">
        <v>25</v>
      </c>
      <c r="H26" s="18">
        <v>156.77199999999999</v>
      </c>
      <c r="I26" s="18">
        <v>50700</v>
      </c>
      <c r="J26">
        <v>6</v>
      </c>
      <c r="K26" s="2">
        <v>1</v>
      </c>
      <c r="L26">
        <v>2</v>
      </c>
      <c r="M26" s="2">
        <v>1</v>
      </c>
      <c r="N26" s="2">
        <v>0</v>
      </c>
      <c r="O26" s="2">
        <v>3</v>
      </c>
    </row>
    <row r="27" spans="1:15" x14ac:dyDescent="0.2">
      <c r="A27" s="2">
        <v>0</v>
      </c>
      <c r="B27" s="2">
        <v>0</v>
      </c>
      <c r="C27" t="s">
        <v>13</v>
      </c>
      <c r="D27" t="s">
        <v>49</v>
      </c>
      <c r="E27" t="s">
        <v>33</v>
      </c>
      <c r="F27" s="4">
        <v>42143</v>
      </c>
      <c r="G27" s="2">
        <v>26</v>
      </c>
      <c r="H27" s="18">
        <v>588.625</v>
      </c>
      <c r="I27" s="18">
        <v>17800</v>
      </c>
      <c r="J27">
        <v>18</v>
      </c>
      <c r="K27" s="2">
        <v>0</v>
      </c>
      <c r="L27">
        <v>1</v>
      </c>
      <c r="M27" s="2">
        <v>1</v>
      </c>
      <c r="N27" s="2">
        <v>0</v>
      </c>
      <c r="O27" s="2">
        <v>1</v>
      </c>
    </row>
    <row r="28" spans="1:15" x14ac:dyDescent="0.2">
      <c r="A28" s="2">
        <v>1</v>
      </c>
      <c r="B28" s="2">
        <v>1</v>
      </c>
      <c r="C28" t="s">
        <v>11</v>
      </c>
      <c r="D28" t="s">
        <v>46</v>
      </c>
      <c r="E28" t="s">
        <v>15</v>
      </c>
      <c r="F28" s="4">
        <v>41999</v>
      </c>
      <c r="G28" s="2">
        <v>27</v>
      </c>
      <c r="H28" s="18">
        <v>1423.5889999999999</v>
      </c>
      <c r="I28" s="18">
        <v>51300</v>
      </c>
      <c r="J28">
        <v>24</v>
      </c>
      <c r="K28" s="2">
        <v>2</v>
      </c>
      <c r="L28">
        <v>2</v>
      </c>
      <c r="M28" s="2">
        <v>0</v>
      </c>
      <c r="N28" s="2">
        <v>0</v>
      </c>
      <c r="O28" s="2">
        <v>0</v>
      </c>
    </row>
    <row r="29" spans="1:15" x14ac:dyDescent="0.2">
      <c r="A29" s="2">
        <v>1</v>
      </c>
      <c r="B29" s="2">
        <v>1</v>
      </c>
      <c r="C29" t="s">
        <v>14</v>
      </c>
      <c r="D29" t="s">
        <v>27</v>
      </c>
      <c r="E29" t="s">
        <v>32</v>
      </c>
      <c r="F29" s="4">
        <v>40335</v>
      </c>
      <c r="G29" s="2">
        <v>28</v>
      </c>
      <c r="H29" s="18">
        <v>2478.5219999999999</v>
      </c>
      <c r="I29" s="18">
        <v>74400</v>
      </c>
      <c r="J29">
        <v>18</v>
      </c>
      <c r="K29" s="2">
        <v>3</v>
      </c>
      <c r="L29">
        <v>3</v>
      </c>
      <c r="M29" s="2">
        <v>0</v>
      </c>
      <c r="N29" s="2">
        <v>1</v>
      </c>
      <c r="O29" s="2">
        <v>0</v>
      </c>
    </row>
    <row r="30" spans="1:15" x14ac:dyDescent="0.2">
      <c r="A30" s="2">
        <v>1</v>
      </c>
      <c r="B30" s="2">
        <v>1</v>
      </c>
      <c r="C30" t="s">
        <v>13</v>
      </c>
      <c r="D30" t="s">
        <v>49</v>
      </c>
      <c r="E30" t="s">
        <v>33</v>
      </c>
      <c r="F30" s="4">
        <v>42073</v>
      </c>
      <c r="G30" s="2">
        <v>29</v>
      </c>
      <c r="H30" s="18">
        <v>2748.8110000000001</v>
      </c>
      <c r="I30" s="18">
        <v>88200</v>
      </c>
      <c r="J30">
        <v>24</v>
      </c>
      <c r="K30" s="2">
        <v>0</v>
      </c>
      <c r="L30">
        <v>2</v>
      </c>
      <c r="M30" s="2">
        <v>0</v>
      </c>
      <c r="N30" s="2">
        <v>1</v>
      </c>
      <c r="O30" s="2">
        <v>0</v>
      </c>
    </row>
    <row r="31" spans="1:15" x14ac:dyDescent="0.2">
      <c r="A31" s="2">
        <v>0</v>
      </c>
      <c r="B31" s="2">
        <v>1</v>
      </c>
      <c r="C31" t="s">
        <v>14</v>
      </c>
      <c r="D31" t="s">
        <v>43</v>
      </c>
      <c r="E31" t="s">
        <v>28</v>
      </c>
      <c r="F31" s="4">
        <v>41367</v>
      </c>
      <c r="G31" s="2">
        <v>30</v>
      </c>
      <c r="H31" s="18">
        <v>2278.8359999999998</v>
      </c>
      <c r="I31" s="18">
        <v>79000</v>
      </c>
      <c r="J31">
        <v>18</v>
      </c>
      <c r="K31" s="2">
        <v>3</v>
      </c>
      <c r="L31">
        <v>2</v>
      </c>
      <c r="M31" s="2">
        <v>1</v>
      </c>
      <c r="N31" s="2">
        <v>1</v>
      </c>
      <c r="O31" s="2">
        <v>1</v>
      </c>
    </row>
    <row r="32" spans="1:15" x14ac:dyDescent="0.2">
      <c r="A32" s="2">
        <v>0</v>
      </c>
      <c r="B32" s="2">
        <v>1</v>
      </c>
      <c r="C32" t="s">
        <v>14</v>
      </c>
      <c r="D32" t="s">
        <v>27</v>
      </c>
      <c r="E32" t="s">
        <v>27</v>
      </c>
      <c r="F32" s="4">
        <v>40422</v>
      </c>
      <c r="G32" s="2">
        <v>31</v>
      </c>
      <c r="H32" s="18">
        <v>1713.624</v>
      </c>
      <c r="I32" s="18">
        <v>55200</v>
      </c>
      <c r="J32">
        <v>18</v>
      </c>
      <c r="K32" s="2">
        <v>3</v>
      </c>
      <c r="L32">
        <v>2</v>
      </c>
      <c r="M32" s="2">
        <v>0</v>
      </c>
      <c r="N32" s="2">
        <v>0</v>
      </c>
      <c r="O32" s="2">
        <v>0</v>
      </c>
    </row>
    <row r="33" spans="1:15" x14ac:dyDescent="0.2">
      <c r="A33" s="2">
        <v>1</v>
      </c>
      <c r="B33" s="2">
        <v>1</v>
      </c>
      <c r="C33" t="s">
        <v>12</v>
      </c>
      <c r="D33" t="s">
        <v>55</v>
      </c>
      <c r="E33" t="s">
        <v>23</v>
      </c>
      <c r="F33" s="4">
        <v>41306</v>
      </c>
      <c r="G33" s="2">
        <v>32</v>
      </c>
      <c r="H33" s="18">
        <v>678.37800000000004</v>
      </c>
      <c r="I33" s="18">
        <v>95800</v>
      </c>
      <c r="J33">
        <v>12</v>
      </c>
      <c r="K33" s="2">
        <v>1</v>
      </c>
      <c r="L33">
        <v>2</v>
      </c>
      <c r="M33" s="2">
        <v>1</v>
      </c>
      <c r="N33" s="2">
        <v>1</v>
      </c>
      <c r="O33" s="2">
        <v>3</v>
      </c>
    </row>
    <row r="34" spans="1:15" x14ac:dyDescent="0.2">
      <c r="A34" s="2">
        <v>0</v>
      </c>
      <c r="B34" s="2">
        <v>0</v>
      </c>
      <c r="C34" t="s">
        <v>11</v>
      </c>
      <c r="D34" t="s">
        <v>52</v>
      </c>
      <c r="E34" t="s">
        <v>18</v>
      </c>
      <c r="F34" s="4">
        <v>42210</v>
      </c>
      <c r="G34" s="2">
        <v>33</v>
      </c>
      <c r="H34" s="18">
        <v>414.05200000000002</v>
      </c>
      <c r="I34" s="18">
        <v>13700</v>
      </c>
      <c r="J34">
        <v>24</v>
      </c>
      <c r="K34" s="2">
        <v>0</v>
      </c>
      <c r="L34">
        <v>1</v>
      </c>
      <c r="M34" s="2">
        <v>0</v>
      </c>
      <c r="N34" s="2">
        <v>0</v>
      </c>
      <c r="O34" s="2">
        <v>2</v>
      </c>
    </row>
    <row r="35" spans="1:15" x14ac:dyDescent="0.2">
      <c r="A35" s="2">
        <v>1</v>
      </c>
      <c r="B35" s="2">
        <v>1</v>
      </c>
      <c r="C35" t="s">
        <v>14</v>
      </c>
      <c r="D35" t="s">
        <v>27</v>
      </c>
      <c r="E35" t="s">
        <v>27</v>
      </c>
      <c r="F35" s="4">
        <v>42175</v>
      </c>
      <c r="G35" s="2">
        <v>34</v>
      </c>
      <c r="H35" s="18">
        <v>932.21400000000006</v>
      </c>
      <c r="I35" s="18">
        <v>41300</v>
      </c>
      <c r="J35">
        <v>18</v>
      </c>
      <c r="K35" s="2">
        <v>0</v>
      </c>
      <c r="L35">
        <v>2</v>
      </c>
      <c r="M35" s="2">
        <v>0</v>
      </c>
      <c r="N35" s="2">
        <v>0</v>
      </c>
      <c r="O35" s="2">
        <v>1</v>
      </c>
    </row>
    <row r="36" spans="1:15" x14ac:dyDescent="0.2">
      <c r="A36" s="2">
        <v>0</v>
      </c>
      <c r="B36" s="2">
        <v>1</v>
      </c>
      <c r="C36" t="s">
        <v>13</v>
      </c>
      <c r="D36" t="s">
        <v>49</v>
      </c>
      <c r="E36" t="s">
        <v>34</v>
      </c>
      <c r="F36" s="4">
        <v>40659</v>
      </c>
      <c r="G36" s="2">
        <v>35</v>
      </c>
      <c r="H36" s="18">
        <v>2289.9679999999998</v>
      </c>
      <c r="I36" s="18">
        <v>65400</v>
      </c>
      <c r="J36">
        <v>12</v>
      </c>
      <c r="K36" s="2">
        <v>3</v>
      </c>
      <c r="L36">
        <v>2</v>
      </c>
      <c r="M36" s="2">
        <v>1</v>
      </c>
      <c r="N36" s="2">
        <v>0</v>
      </c>
      <c r="O36" s="2">
        <v>1</v>
      </c>
    </row>
    <row r="37" spans="1:15" x14ac:dyDescent="0.2">
      <c r="A37" s="2">
        <v>0</v>
      </c>
      <c r="B37" s="2">
        <v>1</v>
      </c>
      <c r="C37" t="s">
        <v>14</v>
      </c>
      <c r="D37" t="s">
        <v>41</v>
      </c>
      <c r="E37" t="s">
        <v>31</v>
      </c>
      <c r="F37" s="4">
        <v>42154</v>
      </c>
      <c r="G37" s="2">
        <v>36</v>
      </c>
      <c r="H37" s="18">
        <v>774.1</v>
      </c>
      <c r="I37" s="18">
        <v>29600</v>
      </c>
      <c r="J37">
        <v>12</v>
      </c>
      <c r="K37" s="2">
        <v>0</v>
      </c>
      <c r="L37">
        <v>1</v>
      </c>
      <c r="M37" s="2">
        <v>0</v>
      </c>
      <c r="N37" s="2">
        <v>0</v>
      </c>
      <c r="O37" s="2">
        <v>3</v>
      </c>
    </row>
    <row r="38" spans="1:15" x14ac:dyDescent="0.2">
      <c r="A38" s="2">
        <v>1</v>
      </c>
      <c r="B38" s="2">
        <v>0</v>
      </c>
      <c r="C38" t="s">
        <v>12</v>
      </c>
      <c r="D38" t="s">
        <v>41</v>
      </c>
      <c r="E38" t="s">
        <v>24</v>
      </c>
      <c r="F38" s="4">
        <v>41737</v>
      </c>
      <c r="G38" s="2">
        <v>37</v>
      </c>
      <c r="H38" s="18">
        <v>827.34400000000005</v>
      </c>
      <c r="I38" s="18">
        <v>49800</v>
      </c>
      <c r="J38">
        <v>12</v>
      </c>
      <c r="K38" s="2">
        <v>2</v>
      </c>
      <c r="L38">
        <v>1</v>
      </c>
      <c r="M38" s="2">
        <v>1</v>
      </c>
      <c r="N38" s="2">
        <v>1</v>
      </c>
      <c r="O38" s="2">
        <v>0</v>
      </c>
    </row>
    <row r="39" spans="1:15" x14ac:dyDescent="0.2">
      <c r="A39" s="2">
        <v>1</v>
      </c>
      <c r="B39" s="2">
        <v>1</v>
      </c>
      <c r="C39" t="s">
        <v>13</v>
      </c>
      <c r="D39" t="s">
        <v>39</v>
      </c>
      <c r="E39" t="s">
        <v>36</v>
      </c>
      <c r="F39" s="4">
        <v>41501</v>
      </c>
      <c r="G39" s="2">
        <v>38</v>
      </c>
      <c r="H39" s="18">
        <v>1273.7729999999999</v>
      </c>
      <c r="I39" s="18">
        <v>73700</v>
      </c>
      <c r="J39">
        <v>12</v>
      </c>
      <c r="K39" s="2">
        <v>2</v>
      </c>
      <c r="L39">
        <v>2</v>
      </c>
      <c r="M39" s="2">
        <v>1</v>
      </c>
      <c r="N39" s="2">
        <v>0</v>
      </c>
      <c r="O39" s="2">
        <v>1</v>
      </c>
    </row>
    <row r="40" spans="1:15" x14ac:dyDescent="0.2">
      <c r="A40" s="2">
        <v>1</v>
      </c>
      <c r="B40" s="2">
        <v>1</v>
      </c>
      <c r="C40" t="s">
        <v>14</v>
      </c>
      <c r="D40" t="s">
        <v>27</v>
      </c>
      <c r="E40" t="s">
        <v>27</v>
      </c>
      <c r="F40" s="4">
        <v>42034</v>
      </c>
      <c r="G40" s="2">
        <v>39</v>
      </c>
      <c r="H40" s="18">
        <v>619.43799999999999</v>
      </c>
      <c r="I40" s="18">
        <v>39900</v>
      </c>
      <c r="J40">
        <v>6</v>
      </c>
      <c r="K40" s="2">
        <v>0</v>
      </c>
      <c r="L40">
        <v>3</v>
      </c>
      <c r="M40" s="2">
        <v>0</v>
      </c>
      <c r="N40" s="2">
        <v>0</v>
      </c>
      <c r="O40" s="2">
        <v>0</v>
      </c>
    </row>
    <row r="41" spans="1:15" x14ac:dyDescent="0.2">
      <c r="A41" s="2">
        <v>1</v>
      </c>
      <c r="B41" s="2">
        <v>0</v>
      </c>
      <c r="C41" t="s">
        <v>14</v>
      </c>
      <c r="D41" t="s">
        <v>27</v>
      </c>
      <c r="E41" t="s">
        <v>32</v>
      </c>
      <c r="F41" s="4">
        <v>41121</v>
      </c>
      <c r="G41" s="2">
        <v>40</v>
      </c>
      <c r="H41" s="18">
        <v>833.35400000000004</v>
      </c>
      <c r="I41" s="18">
        <v>36600</v>
      </c>
      <c r="J41">
        <v>6</v>
      </c>
      <c r="K41" s="2">
        <v>2</v>
      </c>
      <c r="L41">
        <v>1</v>
      </c>
      <c r="M41" s="2">
        <v>0</v>
      </c>
      <c r="N41" s="2">
        <v>1</v>
      </c>
      <c r="O41" s="2">
        <v>0</v>
      </c>
    </row>
    <row r="42" spans="1:15" x14ac:dyDescent="0.2">
      <c r="A42" s="2">
        <v>1</v>
      </c>
      <c r="B42" s="2">
        <v>1</v>
      </c>
      <c r="C42" t="s">
        <v>12</v>
      </c>
      <c r="D42" t="s">
        <v>45</v>
      </c>
      <c r="E42" t="s">
        <v>21</v>
      </c>
      <c r="F42" s="4">
        <v>40906</v>
      </c>
      <c r="G42" s="2">
        <v>41</v>
      </c>
      <c r="H42" s="18">
        <v>1293.43</v>
      </c>
      <c r="I42" s="18">
        <v>51200</v>
      </c>
      <c r="J42">
        <v>12</v>
      </c>
      <c r="K42" s="2">
        <v>2</v>
      </c>
      <c r="L42">
        <v>3</v>
      </c>
      <c r="M42" s="2">
        <v>1</v>
      </c>
      <c r="N42" s="2">
        <v>1</v>
      </c>
      <c r="O42" s="2">
        <v>0</v>
      </c>
    </row>
    <row r="43" spans="1:15" x14ac:dyDescent="0.2">
      <c r="A43" s="2">
        <v>1</v>
      </c>
      <c r="B43" s="2">
        <v>1</v>
      </c>
      <c r="C43" t="s">
        <v>11</v>
      </c>
      <c r="D43" t="s">
        <v>53</v>
      </c>
      <c r="E43" t="s">
        <v>20</v>
      </c>
      <c r="F43" s="4">
        <v>41990</v>
      </c>
      <c r="G43" s="2">
        <v>42</v>
      </c>
      <c r="H43" s="18">
        <v>1699.22</v>
      </c>
      <c r="I43" s="18">
        <v>59400</v>
      </c>
      <c r="J43">
        <v>18</v>
      </c>
      <c r="K43" s="2">
        <v>2</v>
      </c>
      <c r="L43">
        <v>2</v>
      </c>
      <c r="M43" s="2">
        <v>1</v>
      </c>
      <c r="N43" s="2">
        <v>0</v>
      </c>
      <c r="O43" s="2">
        <v>0</v>
      </c>
    </row>
    <row r="44" spans="1:15" x14ac:dyDescent="0.2">
      <c r="A44" s="2">
        <v>1</v>
      </c>
      <c r="B44" s="2">
        <v>1</v>
      </c>
      <c r="C44" t="s">
        <v>11</v>
      </c>
      <c r="D44" t="s">
        <v>54</v>
      </c>
      <c r="E44" t="s">
        <v>16</v>
      </c>
      <c r="F44" s="4">
        <v>40117</v>
      </c>
      <c r="G44" s="2">
        <v>43</v>
      </c>
      <c r="H44" s="18">
        <v>1566.222</v>
      </c>
      <c r="I44" s="18">
        <v>107300</v>
      </c>
      <c r="J44">
        <v>18</v>
      </c>
      <c r="K44" s="2">
        <v>2</v>
      </c>
      <c r="L44">
        <v>2</v>
      </c>
      <c r="M44" s="2">
        <v>1</v>
      </c>
      <c r="N44" s="2">
        <v>1</v>
      </c>
      <c r="O44" s="2">
        <v>2</v>
      </c>
    </row>
    <row r="45" spans="1:15" x14ac:dyDescent="0.2">
      <c r="A45" s="2">
        <v>0</v>
      </c>
      <c r="B45" s="2">
        <v>1</v>
      </c>
      <c r="C45" t="s">
        <v>13</v>
      </c>
      <c r="D45" t="s">
        <v>49</v>
      </c>
      <c r="E45" t="s">
        <v>33</v>
      </c>
      <c r="F45" s="4">
        <v>40675</v>
      </c>
      <c r="G45" s="2">
        <v>44</v>
      </c>
      <c r="H45" s="18">
        <v>2265.2979999999998</v>
      </c>
      <c r="I45" s="18">
        <v>90700</v>
      </c>
      <c r="J45">
        <v>24</v>
      </c>
      <c r="K45" s="2">
        <v>3</v>
      </c>
      <c r="L45">
        <v>2</v>
      </c>
      <c r="M45" s="2">
        <v>1</v>
      </c>
      <c r="N45" s="2">
        <v>1</v>
      </c>
      <c r="O45" s="2">
        <v>3</v>
      </c>
    </row>
    <row r="46" spans="1:15" x14ac:dyDescent="0.2">
      <c r="A46" s="2">
        <v>0</v>
      </c>
      <c r="B46" s="2">
        <v>1</v>
      </c>
      <c r="C46" t="s">
        <v>11</v>
      </c>
      <c r="D46" t="s">
        <v>52</v>
      </c>
      <c r="E46" t="s">
        <v>18</v>
      </c>
      <c r="F46" s="4">
        <v>39852</v>
      </c>
      <c r="G46" s="2">
        <v>45</v>
      </c>
      <c r="H46" s="18">
        <v>1892.6949999999999</v>
      </c>
      <c r="I46" s="18">
        <v>74400</v>
      </c>
      <c r="J46">
        <v>6</v>
      </c>
      <c r="K46" s="2">
        <v>3</v>
      </c>
      <c r="L46">
        <v>2</v>
      </c>
      <c r="M46" s="2">
        <v>1</v>
      </c>
      <c r="N46" s="2">
        <v>1</v>
      </c>
      <c r="O46" s="2">
        <v>0</v>
      </c>
    </row>
    <row r="47" spans="1:15" x14ac:dyDescent="0.2">
      <c r="A47" s="2">
        <v>0</v>
      </c>
      <c r="B47" s="2">
        <v>1</v>
      </c>
      <c r="C47" t="s">
        <v>13</v>
      </c>
      <c r="D47" t="s">
        <v>48</v>
      </c>
      <c r="E47" t="s">
        <v>38</v>
      </c>
      <c r="F47" s="4">
        <v>40111</v>
      </c>
      <c r="G47" s="2">
        <v>46</v>
      </c>
      <c r="H47" s="18">
        <v>297.29700000000003</v>
      </c>
      <c r="I47" s="18">
        <v>15400</v>
      </c>
      <c r="J47">
        <v>6</v>
      </c>
      <c r="K47" s="2">
        <v>1</v>
      </c>
      <c r="L47">
        <v>3</v>
      </c>
      <c r="M47" s="2">
        <v>1</v>
      </c>
      <c r="N47" s="2">
        <v>1</v>
      </c>
      <c r="O47" s="2">
        <v>0</v>
      </c>
    </row>
    <row r="48" spans="1:15" x14ac:dyDescent="0.2">
      <c r="A48" s="2">
        <v>1</v>
      </c>
      <c r="B48" s="2">
        <v>0</v>
      </c>
      <c r="C48" t="s">
        <v>12</v>
      </c>
      <c r="D48" t="s">
        <v>45</v>
      </c>
      <c r="E48" t="s">
        <v>21</v>
      </c>
      <c r="F48" s="4">
        <v>42188</v>
      </c>
      <c r="G48" s="2">
        <v>47</v>
      </c>
      <c r="H48" s="18">
        <v>1593.683</v>
      </c>
      <c r="I48" s="18">
        <v>60100</v>
      </c>
      <c r="J48">
        <v>18</v>
      </c>
      <c r="K48" s="2">
        <v>0</v>
      </c>
      <c r="L48">
        <v>1</v>
      </c>
      <c r="M48" s="2">
        <v>0</v>
      </c>
      <c r="N48" s="2">
        <v>1</v>
      </c>
      <c r="O48" s="2">
        <v>0</v>
      </c>
    </row>
    <row r="49" spans="1:15" x14ac:dyDescent="0.2">
      <c r="A49" s="2">
        <v>1</v>
      </c>
      <c r="B49" s="2">
        <v>1</v>
      </c>
      <c r="C49" t="s">
        <v>14</v>
      </c>
      <c r="D49" t="s">
        <v>51</v>
      </c>
      <c r="E49" t="s">
        <v>29</v>
      </c>
      <c r="F49" s="4">
        <v>41021</v>
      </c>
      <c r="G49" s="2">
        <v>48</v>
      </c>
      <c r="H49" s="18">
        <v>879.43899999999996</v>
      </c>
      <c r="I49" s="18">
        <v>81700</v>
      </c>
      <c r="J49">
        <v>24</v>
      </c>
      <c r="K49" s="2">
        <v>1</v>
      </c>
      <c r="L49">
        <v>2</v>
      </c>
      <c r="M49" s="2">
        <v>0</v>
      </c>
      <c r="N49" s="2">
        <v>1</v>
      </c>
      <c r="O49" s="2">
        <v>3</v>
      </c>
    </row>
    <row r="50" spans="1:15" x14ac:dyDescent="0.2">
      <c r="A50" s="2">
        <v>1</v>
      </c>
      <c r="B50" s="2">
        <v>1</v>
      </c>
      <c r="C50" t="s">
        <v>13</v>
      </c>
      <c r="D50" t="s">
        <v>49</v>
      </c>
      <c r="E50" t="s">
        <v>33</v>
      </c>
      <c r="F50" s="4">
        <v>40200</v>
      </c>
      <c r="G50" s="2">
        <v>49</v>
      </c>
      <c r="H50" s="18">
        <v>437.774</v>
      </c>
      <c r="I50" s="18">
        <v>36100</v>
      </c>
      <c r="J50">
        <v>12</v>
      </c>
      <c r="K50" s="2">
        <v>2</v>
      </c>
      <c r="L50">
        <v>3</v>
      </c>
      <c r="M50" s="2">
        <v>0</v>
      </c>
      <c r="N50" s="2">
        <v>0</v>
      </c>
      <c r="O50" s="2">
        <v>0</v>
      </c>
    </row>
    <row r="51" spans="1:15" x14ac:dyDescent="0.2">
      <c r="A51" s="2">
        <v>1</v>
      </c>
      <c r="B51" s="2">
        <v>0</v>
      </c>
      <c r="C51" t="s">
        <v>14</v>
      </c>
      <c r="D51" t="s">
        <v>51</v>
      </c>
      <c r="E51" t="s">
        <v>29</v>
      </c>
      <c r="F51" s="4">
        <v>42208</v>
      </c>
      <c r="G51" s="2">
        <v>50</v>
      </c>
      <c r="H51" s="18">
        <v>962.84100000000001</v>
      </c>
      <c r="I51" s="18">
        <v>47000</v>
      </c>
      <c r="J51">
        <v>6</v>
      </c>
      <c r="K51" s="2">
        <v>0</v>
      </c>
      <c r="L51">
        <v>2</v>
      </c>
      <c r="M51" s="2">
        <v>0</v>
      </c>
      <c r="N51" s="2">
        <v>0</v>
      </c>
      <c r="O51" s="2">
        <v>0</v>
      </c>
    </row>
    <row r="52" spans="1:15" x14ac:dyDescent="0.2">
      <c r="A52" s="2">
        <v>1</v>
      </c>
      <c r="B52" s="2">
        <v>0</v>
      </c>
      <c r="C52" t="s">
        <v>14</v>
      </c>
      <c r="D52" t="s">
        <v>51</v>
      </c>
      <c r="E52" t="s">
        <v>29</v>
      </c>
      <c r="F52" s="4">
        <v>41567</v>
      </c>
      <c r="G52" s="2">
        <v>51</v>
      </c>
      <c r="H52" s="18">
        <v>223.565</v>
      </c>
      <c r="I52" s="18">
        <v>28200</v>
      </c>
      <c r="J52">
        <v>6</v>
      </c>
      <c r="K52" s="2">
        <v>1</v>
      </c>
      <c r="L52">
        <v>2</v>
      </c>
      <c r="M52" s="2">
        <v>0</v>
      </c>
      <c r="N52" s="2">
        <v>0</v>
      </c>
      <c r="O52" s="2">
        <v>1</v>
      </c>
    </row>
    <row r="53" spans="1:15" x14ac:dyDescent="0.2">
      <c r="A53" s="2">
        <v>1</v>
      </c>
      <c r="B53" s="2">
        <v>1</v>
      </c>
      <c r="C53" t="s">
        <v>14</v>
      </c>
      <c r="D53" t="s">
        <v>43</v>
      </c>
      <c r="E53" t="s">
        <v>28</v>
      </c>
      <c r="F53" s="4">
        <v>39831</v>
      </c>
      <c r="G53" s="2">
        <v>52</v>
      </c>
      <c r="H53" s="18">
        <v>535.60199999999998</v>
      </c>
      <c r="I53" s="18">
        <v>56700</v>
      </c>
      <c r="J53">
        <v>18</v>
      </c>
      <c r="K53" s="2">
        <v>1</v>
      </c>
      <c r="L53">
        <v>2</v>
      </c>
      <c r="M53" s="2">
        <v>1</v>
      </c>
      <c r="N53" s="2">
        <v>0</v>
      </c>
      <c r="O53" s="2">
        <v>2</v>
      </c>
    </row>
    <row r="54" spans="1:15" x14ac:dyDescent="0.2">
      <c r="A54" s="2">
        <v>0</v>
      </c>
      <c r="B54" s="2">
        <v>0</v>
      </c>
      <c r="C54" t="s">
        <v>12</v>
      </c>
      <c r="D54" t="s">
        <v>47</v>
      </c>
      <c r="E54" t="s">
        <v>26</v>
      </c>
      <c r="F54" s="4">
        <v>40830</v>
      </c>
      <c r="G54" s="2">
        <v>53</v>
      </c>
      <c r="H54" s="18">
        <v>241.113</v>
      </c>
      <c r="I54" s="18">
        <v>12600</v>
      </c>
      <c r="J54">
        <v>6</v>
      </c>
      <c r="K54" s="2">
        <v>1</v>
      </c>
      <c r="L54">
        <v>1</v>
      </c>
      <c r="M54" s="2">
        <v>0</v>
      </c>
      <c r="N54" s="2">
        <v>0</v>
      </c>
      <c r="O54" s="2">
        <v>0</v>
      </c>
    </row>
    <row r="55" spans="1:15" x14ac:dyDescent="0.2">
      <c r="A55" s="2">
        <v>1</v>
      </c>
      <c r="B55" s="2">
        <v>1</v>
      </c>
      <c r="C55" t="s">
        <v>14</v>
      </c>
      <c r="D55" t="s">
        <v>27</v>
      </c>
      <c r="E55" t="s">
        <v>27</v>
      </c>
      <c r="F55" s="4">
        <v>40868</v>
      </c>
      <c r="G55" s="2">
        <v>54</v>
      </c>
      <c r="H55" s="18">
        <v>444.98700000000002</v>
      </c>
      <c r="I55" s="18">
        <v>21500</v>
      </c>
      <c r="J55">
        <v>18</v>
      </c>
      <c r="K55" s="2">
        <v>1</v>
      </c>
      <c r="L55">
        <v>3</v>
      </c>
      <c r="M55" s="2">
        <v>0</v>
      </c>
      <c r="N55" s="2">
        <v>1</v>
      </c>
      <c r="O55" s="2">
        <v>0</v>
      </c>
    </row>
    <row r="56" spans="1:15" x14ac:dyDescent="0.2">
      <c r="A56" s="2">
        <v>0</v>
      </c>
      <c r="B56" s="2">
        <v>1</v>
      </c>
      <c r="C56" t="s">
        <v>12</v>
      </c>
      <c r="D56" t="s">
        <v>42</v>
      </c>
      <c r="E56" t="s">
        <v>22</v>
      </c>
      <c r="F56" s="4">
        <v>40186</v>
      </c>
      <c r="G56" s="2">
        <v>55</v>
      </c>
      <c r="H56" s="18">
        <v>2299.4699999999998</v>
      </c>
      <c r="I56" s="18">
        <v>96800</v>
      </c>
      <c r="J56">
        <v>18</v>
      </c>
      <c r="K56" s="2">
        <v>3</v>
      </c>
      <c r="L56">
        <v>2</v>
      </c>
      <c r="M56" s="2">
        <v>1</v>
      </c>
      <c r="N56" s="2">
        <v>1</v>
      </c>
      <c r="O56" s="2">
        <v>2</v>
      </c>
    </row>
    <row r="57" spans="1:15" x14ac:dyDescent="0.2">
      <c r="A57" s="2">
        <v>0</v>
      </c>
      <c r="B57" s="2">
        <v>1</v>
      </c>
      <c r="C57" t="s">
        <v>14</v>
      </c>
      <c r="D57" t="s">
        <v>43</v>
      </c>
      <c r="E57" t="s">
        <v>28</v>
      </c>
      <c r="F57" s="4">
        <v>40121</v>
      </c>
      <c r="G57" s="2">
        <v>56</v>
      </c>
      <c r="H57" s="18">
        <v>736.029</v>
      </c>
      <c r="I57" s="18">
        <v>22000</v>
      </c>
      <c r="J57">
        <v>12</v>
      </c>
      <c r="K57" s="2">
        <v>2</v>
      </c>
      <c r="L57">
        <v>3</v>
      </c>
      <c r="M57" s="2">
        <v>0</v>
      </c>
      <c r="N57" s="2">
        <v>0</v>
      </c>
      <c r="O57" s="2">
        <v>0</v>
      </c>
    </row>
    <row r="58" spans="1:15" x14ac:dyDescent="0.2">
      <c r="A58" s="2">
        <v>1</v>
      </c>
      <c r="B58" s="2">
        <v>1</v>
      </c>
      <c r="C58" t="s">
        <v>13</v>
      </c>
      <c r="D58" t="s">
        <v>39</v>
      </c>
      <c r="E58" t="s">
        <v>36</v>
      </c>
      <c r="F58" s="4">
        <v>42143</v>
      </c>
      <c r="G58" s="2">
        <v>57</v>
      </c>
      <c r="H58" s="18">
        <v>1005.577</v>
      </c>
      <c r="I58" s="18">
        <v>57600</v>
      </c>
      <c r="J58">
        <v>6</v>
      </c>
      <c r="K58" s="2">
        <v>0</v>
      </c>
      <c r="L58">
        <v>2</v>
      </c>
      <c r="M58" s="2">
        <v>1</v>
      </c>
      <c r="N58" s="2">
        <v>0</v>
      </c>
      <c r="O58" s="2">
        <v>1</v>
      </c>
    </row>
    <row r="59" spans="1:15" x14ac:dyDescent="0.2">
      <c r="A59" s="2">
        <v>1</v>
      </c>
      <c r="B59" s="2">
        <v>1</v>
      </c>
      <c r="C59" t="s">
        <v>11</v>
      </c>
      <c r="D59" t="s">
        <v>46</v>
      </c>
      <c r="E59" t="s">
        <v>15</v>
      </c>
      <c r="F59" s="4">
        <v>40948</v>
      </c>
      <c r="G59" s="2">
        <v>58</v>
      </c>
      <c r="H59" s="18">
        <v>1443.44</v>
      </c>
      <c r="I59" s="18">
        <v>65300</v>
      </c>
      <c r="J59">
        <v>18</v>
      </c>
      <c r="K59" s="2">
        <v>3</v>
      </c>
      <c r="L59">
        <v>3</v>
      </c>
      <c r="M59" s="2">
        <v>1</v>
      </c>
      <c r="N59" s="2">
        <v>0</v>
      </c>
      <c r="O59" s="2">
        <v>0</v>
      </c>
    </row>
    <row r="60" spans="1:15" x14ac:dyDescent="0.2">
      <c r="A60" s="2">
        <v>1</v>
      </c>
      <c r="B60" s="2">
        <v>1</v>
      </c>
      <c r="C60" t="s">
        <v>13</v>
      </c>
      <c r="D60" t="s">
        <v>39</v>
      </c>
      <c r="E60" t="s">
        <v>36</v>
      </c>
      <c r="F60" s="4">
        <v>39953</v>
      </c>
      <c r="G60" s="2">
        <v>59</v>
      </c>
      <c r="H60" s="18">
        <v>678.88900000000001</v>
      </c>
      <c r="I60" s="18">
        <v>63300</v>
      </c>
      <c r="J60">
        <v>24</v>
      </c>
      <c r="K60" s="2">
        <v>2</v>
      </c>
      <c r="L60">
        <v>2</v>
      </c>
      <c r="M60" s="2">
        <v>0</v>
      </c>
      <c r="N60" s="2">
        <v>1</v>
      </c>
      <c r="O60" s="2">
        <v>2</v>
      </c>
    </row>
    <row r="61" spans="1:15" x14ac:dyDescent="0.2">
      <c r="A61" s="2">
        <v>1</v>
      </c>
      <c r="B61" s="2">
        <v>0</v>
      </c>
      <c r="C61" t="s">
        <v>12</v>
      </c>
      <c r="D61" t="s">
        <v>44</v>
      </c>
      <c r="E61" t="s">
        <v>25</v>
      </c>
      <c r="F61" s="4">
        <v>41638</v>
      </c>
      <c r="G61" s="2">
        <v>60</v>
      </c>
      <c r="H61" s="18">
        <v>526.34299999999996</v>
      </c>
      <c r="I61" s="18">
        <v>38200</v>
      </c>
      <c r="J61">
        <v>6</v>
      </c>
      <c r="K61" s="2">
        <v>2</v>
      </c>
      <c r="L61">
        <v>3</v>
      </c>
      <c r="M61" s="2">
        <v>0</v>
      </c>
      <c r="N61" s="2">
        <v>1</v>
      </c>
      <c r="O61" s="2">
        <v>0</v>
      </c>
    </row>
    <row r="62" spans="1:15" x14ac:dyDescent="0.2">
      <c r="A62" s="2">
        <v>1</v>
      </c>
      <c r="B62" s="2">
        <v>0</v>
      </c>
      <c r="C62" t="s">
        <v>14</v>
      </c>
      <c r="D62" t="s">
        <v>51</v>
      </c>
      <c r="E62" t="s">
        <v>29</v>
      </c>
      <c r="F62" s="4">
        <v>42135</v>
      </c>
      <c r="G62" s="2">
        <v>61</v>
      </c>
      <c r="H62" s="18">
        <v>393.488</v>
      </c>
      <c r="I62" s="18">
        <v>11000</v>
      </c>
      <c r="J62">
        <v>18</v>
      </c>
      <c r="K62" s="2">
        <v>0</v>
      </c>
      <c r="L62">
        <v>1</v>
      </c>
      <c r="M62" s="2">
        <v>0</v>
      </c>
      <c r="N62" s="2">
        <v>0</v>
      </c>
      <c r="O62" s="2">
        <v>2</v>
      </c>
    </row>
    <row r="63" spans="1:15" x14ac:dyDescent="0.2">
      <c r="A63" s="2">
        <v>0</v>
      </c>
      <c r="B63" s="2">
        <v>1</v>
      </c>
      <c r="C63" t="s">
        <v>14</v>
      </c>
      <c r="D63" t="s">
        <v>41</v>
      </c>
      <c r="E63" t="s">
        <v>31</v>
      </c>
      <c r="F63" s="4">
        <v>40098</v>
      </c>
      <c r="G63" s="2">
        <v>62</v>
      </c>
      <c r="H63" s="18">
        <v>356.89699999999999</v>
      </c>
      <c r="I63" s="18">
        <v>24000</v>
      </c>
      <c r="J63">
        <v>6</v>
      </c>
      <c r="K63" s="2">
        <v>1</v>
      </c>
      <c r="L63">
        <v>3</v>
      </c>
      <c r="M63" s="2">
        <v>0</v>
      </c>
      <c r="N63" s="2">
        <v>0</v>
      </c>
      <c r="O63" s="2">
        <v>1</v>
      </c>
    </row>
    <row r="64" spans="1:15" x14ac:dyDescent="0.2">
      <c r="A64" s="2">
        <v>1</v>
      </c>
      <c r="B64" s="2">
        <v>1</v>
      </c>
      <c r="C64" t="s">
        <v>12</v>
      </c>
      <c r="D64" t="s">
        <v>45</v>
      </c>
      <c r="E64" t="s">
        <v>21</v>
      </c>
      <c r="F64" s="4">
        <v>40845</v>
      </c>
      <c r="G64" s="2">
        <v>63</v>
      </c>
      <c r="H64" s="18">
        <v>800.60500000000002</v>
      </c>
      <c r="I64" s="18">
        <v>47600</v>
      </c>
      <c r="J64">
        <v>12</v>
      </c>
      <c r="K64" s="2">
        <v>2</v>
      </c>
      <c r="L64">
        <v>2</v>
      </c>
      <c r="M64" s="2">
        <v>0</v>
      </c>
      <c r="N64" s="2">
        <v>0</v>
      </c>
      <c r="O64" s="2">
        <v>1</v>
      </c>
    </row>
    <row r="65" spans="1:15" x14ac:dyDescent="0.2">
      <c r="A65" s="2">
        <v>1</v>
      </c>
      <c r="B65" s="2">
        <v>1</v>
      </c>
      <c r="C65" t="s">
        <v>14</v>
      </c>
      <c r="D65" t="s">
        <v>41</v>
      </c>
      <c r="E65" t="s">
        <v>31</v>
      </c>
      <c r="F65" s="4">
        <v>41395</v>
      </c>
      <c r="G65" s="2">
        <v>64</v>
      </c>
      <c r="H65" s="18">
        <v>1594.4590000000001</v>
      </c>
      <c r="I65" s="18">
        <v>87000</v>
      </c>
      <c r="J65">
        <v>24</v>
      </c>
      <c r="K65" s="2">
        <v>3</v>
      </c>
      <c r="L65">
        <v>2</v>
      </c>
      <c r="M65" s="2">
        <v>1</v>
      </c>
      <c r="N65" s="2">
        <v>1</v>
      </c>
      <c r="O65" s="2">
        <v>0</v>
      </c>
    </row>
    <row r="66" spans="1:15" x14ac:dyDescent="0.2">
      <c r="A66" s="2">
        <v>1</v>
      </c>
      <c r="B66" s="2">
        <v>0</v>
      </c>
      <c r="C66" t="s">
        <v>11</v>
      </c>
      <c r="D66" t="s">
        <v>40</v>
      </c>
      <c r="E66" t="s">
        <v>19</v>
      </c>
      <c r="F66" s="4">
        <v>39957</v>
      </c>
      <c r="G66" s="2">
        <v>65</v>
      </c>
      <c r="H66" s="18">
        <v>2103.8409999999999</v>
      </c>
      <c r="I66" s="18">
        <v>117700</v>
      </c>
      <c r="J66">
        <v>12</v>
      </c>
      <c r="K66" s="2">
        <v>3</v>
      </c>
      <c r="L66">
        <v>2</v>
      </c>
      <c r="M66" s="2">
        <v>1</v>
      </c>
      <c r="N66" s="2">
        <v>1</v>
      </c>
      <c r="O66" s="2">
        <v>1</v>
      </c>
    </row>
    <row r="67" spans="1:15" x14ac:dyDescent="0.2">
      <c r="A67" s="2">
        <v>0</v>
      </c>
      <c r="B67" s="2">
        <v>0</v>
      </c>
      <c r="C67" t="s">
        <v>14</v>
      </c>
      <c r="D67" t="s">
        <v>41</v>
      </c>
      <c r="E67" t="s">
        <v>31</v>
      </c>
      <c r="F67" s="4">
        <v>41194</v>
      </c>
      <c r="G67" s="2">
        <v>66</v>
      </c>
      <c r="H67" s="18">
        <v>530.26199999999994</v>
      </c>
      <c r="I67" s="18">
        <v>30100</v>
      </c>
      <c r="J67">
        <v>12</v>
      </c>
      <c r="K67" s="2">
        <v>2</v>
      </c>
      <c r="L67">
        <v>1</v>
      </c>
      <c r="M67" s="2">
        <v>0</v>
      </c>
      <c r="N67" s="2">
        <v>1</v>
      </c>
      <c r="O67" s="2">
        <v>0</v>
      </c>
    </row>
    <row r="68" spans="1:15" x14ac:dyDescent="0.2">
      <c r="A68" s="2">
        <v>1</v>
      </c>
      <c r="B68" s="2">
        <v>1</v>
      </c>
      <c r="C68" t="s">
        <v>13</v>
      </c>
      <c r="D68" t="s">
        <v>50</v>
      </c>
      <c r="E68" t="s">
        <v>37</v>
      </c>
      <c r="F68" s="4">
        <v>42058</v>
      </c>
      <c r="G68" s="2">
        <v>67</v>
      </c>
      <c r="H68" s="18">
        <v>230.249</v>
      </c>
      <c r="I68" s="18">
        <v>12800</v>
      </c>
      <c r="J68">
        <v>12</v>
      </c>
      <c r="K68" s="2">
        <v>0</v>
      </c>
      <c r="L68">
        <v>3</v>
      </c>
      <c r="M68" s="2">
        <v>0</v>
      </c>
      <c r="N68" s="2">
        <v>0</v>
      </c>
      <c r="O68" s="2">
        <v>0</v>
      </c>
    </row>
    <row r="69" spans="1:15" x14ac:dyDescent="0.2">
      <c r="A69" s="2">
        <v>1</v>
      </c>
      <c r="B69" s="2">
        <v>1</v>
      </c>
      <c r="C69" t="s">
        <v>13</v>
      </c>
      <c r="D69" t="s">
        <v>49</v>
      </c>
      <c r="E69" t="s">
        <v>33</v>
      </c>
      <c r="F69" s="4">
        <v>39832</v>
      </c>
      <c r="G69" s="2">
        <v>68</v>
      </c>
      <c r="H69" s="18">
        <v>1932.4469999999999</v>
      </c>
      <c r="I69" s="18">
        <v>63200</v>
      </c>
      <c r="J69">
        <v>24</v>
      </c>
      <c r="K69" s="2">
        <v>3</v>
      </c>
      <c r="L69">
        <v>2</v>
      </c>
      <c r="M69" s="2">
        <v>1</v>
      </c>
      <c r="N69" s="2">
        <v>0</v>
      </c>
      <c r="O69" s="2">
        <v>0</v>
      </c>
    </row>
    <row r="70" spans="1:15" x14ac:dyDescent="0.2">
      <c r="A70" s="2">
        <v>0</v>
      </c>
      <c r="B70" s="2">
        <v>0</v>
      </c>
      <c r="C70" t="s">
        <v>14</v>
      </c>
      <c r="D70" t="s">
        <v>51</v>
      </c>
      <c r="E70" t="s">
        <v>30</v>
      </c>
      <c r="F70" s="4">
        <v>41031</v>
      </c>
      <c r="G70" s="2">
        <v>69</v>
      </c>
      <c r="H70" s="18">
        <v>1690.318</v>
      </c>
      <c r="I70" s="18">
        <v>41600</v>
      </c>
      <c r="J70">
        <v>24</v>
      </c>
      <c r="K70" s="2">
        <v>3</v>
      </c>
      <c r="L70">
        <v>1</v>
      </c>
      <c r="M70" s="2">
        <v>1</v>
      </c>
      <c r="N70" s="2">
        <v>1</v>
      </c>
      <c r="O70" s="2">
        <v>0</v>
      </c>
    </row>
    <row r="71" spans="1:15" x14ac:dyDescent="0.2">
      <c r="A71" s="2">
        <v>0</v>
      </c>
      <c r="B71" s="2">
        <v>1</v>
      </c>
      <c r="C71" t="s">
        <v>11</v>
      </c>
      <c r="D71" t="s">
        <v>46</v>
      </c>
      <c r="E71" t="s">
        <v>15</v>
      </c>
      <c r="F71" s="4">
        <v>42187</v>
      </c>
      <c r="G71" s="2">
        <v>70</v>
      </c>
      <c r="H71" s="18">
        <v>2449.6579999999999</v>
      </c>
      <c r="I71" s="18">
        <v>75500</v>
      </c>
      <c r="J71">
        <v>18</v>
      </c>
      <c r="K71" s="2">
        <v>0</v>
      </c>
      <c r="L71">
        <v>2</v>
      </c>
      <c r="M71" s="2">
        <v>1</v>
      </c>
      <c r="N71" s="2">
        <v>1</v>
      </c>
      <c r="O71" s="2">
        <v>0</v>
      </c>
    </row>
    <row r="72" spans="1:15" x14ac:dyDescent="0.2">
      <c r="A72" s="2">
        <v>1</v>
      </c>
      <c r="B72" s="2">
        <v>1</v>
      </c>
      <c r="C72" t="s">
        <v>11</v>
      </c>
      <c r="D72" t="s">
        <v>52</v>
      </c>
      <c r="E72" t="s">
        <v>18</v>
      </c>
      <c r="F72" s="4">
        <v>41651</v>
      </c>
      <c r="G72" s="2">
        <v>71</v>
      </c>
      <c r="H72" s="18">
        <v>1473.961</v>
      </c>
      <c r="I72" s="18">
        <v>74900</v>
      </c>
      <c r="J72">
        <v>12</v>
      </c>
      <c r="K72" s="2">
        <v>3</v>
      </c>
      <c r="L72">
        <v>3</v>
      </c>
      <c r="M72" s="2">
        <v>0</v>
      </c>
      <c r="N72" s="2">
        <v>1</v>
      </c>
      <c r="O72" s="2">
        <v>0</v>
      </c>
    </row>
    <row r="73" spans="1:15" x14ac:dyDescent="0.2">
      <c r="A73" s="2">
        <v>0</v>
      </c>
      <c r="B73" s="2">
        <v>0</v>
      </c>
      <c r="C73" t="s">
        <v>14</v>
      </c>
      <c r="D73" t="s">
        <v>27</v>
      </c>
      <c r="E73" t="s">
        <v>32</v>
      </c>
      <c r="F73" s="4">
        <v>41702</v>
      </c>
      <c r="G73" s="2">
        <v>72</v>
      </c>
      <c r="H73" s="18">
        <v>1810.5640000000001</v>
      </c>
      <c r="I73" s="18">
        <v>72200</v>
      </c>
      <c r="J73">
        <v>18</v>
      </c>
      <c r="K73" s="2">
        <v>2</v>
      </c>
      <c r="L73">
        <v>2</v>
      </c>
      <c r="M73" s="2">
        <v>1</v>
      </c>
      <c r="N73" s="2">
        <v>1</v>
      </c>
      <c r="O73" s="2">
        <v>3</v>
      </c>
    </row>
    <row r="74" spans="1:15" x14ac:dyDescent="0.2">
      <c r="A74" s="2">
        <v>1</v>
      </c>
      <c r="B74" s="2">
        <v>0</v>
      </c>
      <c r="C74" t="s">
        <v>11</v>
      </c>
      <c r="D74" t="s">
        <v>46</v>
      </c>
      <c r="E74" t="s">
        <v>17</v>
      </c>
      <c r="F74" s="4">
        <v>42141</v>
      </c>
      <c r="G74" s="2">
        <v>73</v>
      </c>
      <c r="H74" s="18">
        <v>747.43499999999995</v>
      </c>
      <c r="I74" s="18">
        <v>36500</v>
      </c>
      <c r="J74">
        <v>18</v>
      </c>
      <c r="K74" s="2">
        <v>0</v>
      </c>
      <c r="L74">
        <v>1</v>
      </c>
      <c r="M74" s="2">
        <v>0</v>
      </c>
      <c r="N74" s="2">
        <v>1</v>
      </c>
      <c r="O74" s="2">
        <v>1</v>
      </c>
    </row>
    <row r="75" spans="1:15" x14ac:dyDescent="0.2">
      <c r="A75" s="2">
        <v>1</v>
      </c>
      <c r="B75" s="2">
        <v>0</v>
      </c>
      <c r="C75" t="s">
        <v>13</v>
      </c>
      <c r="D75" t="s">
        <v>49</v>
      </c>
      <c r="E75" t="s">
        <v>33</v>
      </c>
      <c r="F75" s="4">
        <v>40256</v>
      </c>
      <c r="G75" s="2">
        <v>74</v>
      </c>
      <c r="H75" s="18">
        <v>489.92899999999997</v>
      </c>
      <c r="I75" s="18">
        <v>73000</v>
      </c>
      <c r="J75">
        <v>6</v>
      </c>
      <c r="K75" s="2">
        <v>2</v>
      </c>
      <c r="L75">
        <v>2</v>
      </c>
      <c r="M75" s="2">
        <v>0</v>
      </c>
      <c r="N75" s="2">
        <v>1</v>
      </c>
      <c r="O75" s="2">
        <v>1</v>
      </c>
    </row>
    <row r="76" spans="1:15" x14ac:dyDescent="0.2">
      <c r="A76" s="2">
        <v>0</v>
      </c>
      <c r="B76" s="2">
        <v>0</v>
      </c>
      <c r="C76" t="s">
        <v>12</v>
      </c>
      <c r="D76" t="s">
        <v>42</v>
      </c>
      <c r="E76" t="s">
        <v>22</v>
      </c>
      <c r="F76" s="4">
        <v>41719</v>
      </c>
      <c r="G76" s="2">
        <v>75</v>
      </c>
      <c r="H76" s="18">
        <v>348.45600000000002</v>
      </c>
      <c r="I76" s="18">
        <v>15100</v>
      </c>
      <c r="J76">
        <v>6</v>
      </c>
      <c r="K76" s="2">
        <v>1</v>
      </c>
      <c r="L76">
        <v>3</v>
      </c>
      <c r="M76" s="2">
        <v>0</v>
      </c>
      <c r="N76" s="2">
        <v>0</v>
      </c>
      <c r="O76" s="2">
        <v>0</v>
      </c>
    </row>
    <row r="77" spans="1:15" x14ac:dyDescent="0.2">
      <c r="A77" s="2">
        <v>0</v>
      </c>
      <c r="B77" s="2">
        <v>0</v>
      </c>
      <c r="C77" t="s">
        <v>11</v>
      </c>
      <c r="D77" t="s">
        <v>53</v>
      </c>
      <c r="E77" t="s">
        <v>20</v>
      </c>
      <c r="F77" s="4">
        <v>41658</v>
      </c>
      <c r="G77" s="2">
        <v>76</v>
      </c>
      <c r="H77" s="18">
        <v>990.52499999999998</v>
      </c>
      <c r="I77" s="18">
        <v>19800</v>
      </c>
      <c r="J77">
        <v>24</v>
      </c>
      <c r="K77" s="2">
        <v>1</v>
      </c>
      <c r="L77">
        <v>1</v>
      </c>
      <c r="M77" s="2">
        <v>0</v>
      </c>
      <c r="N77" s="2">
        <v>0</v>
      </c>
      <c r="O77" s="2">
        <v>1</v>
      </c>
    </row>
    <row r="78" spans="1:15" x14ac:dyDescent="0.2">
      <c r="A78" s="2">
        <v>1</v>
      </c>
      <c r="B78" s="2">
        <v>1</v>
      </c>
      <c r="C78" t="s">
        <v>14</v>
      </c>
      <c r="D78" t="s">
        <v>51</v>
      </c>
      <c r="E78" t="s">
        <v>29</v>
      </c>
      <c r="F78" s="4">
        <v>40446</v>
      </c>
      <c r="G78" s="2">
        <v>77</v>
      </c>
      <c r="H78" s="18">
        <v>410.02300000000002</v>
      </c>
      <c r="I78" s="18">
        <v>64000</v>
      </c>
      <c r="J78">
        <v>12</v>
      </c>
      <c r="K78" s="2">
        <v>1</v>
      </c>
      <c r="L78">
        <v>2</v>
      </c>
      <c r="M78" s="2">
        <v>1</v>
      </c>
      <c r="N78" s="2">
        <v>0</v>
      </c>
      <c r="O78" s="2">
        <v>3</v>
      </c>
    </row>
    <row r="79" spans="1:15" x14ac:dyDescent="0.2">
      <c r="A79" s="2">
        <v>1</v>
      </c>
      <c r="B79" s="2">
        <v>0</v>
      </c>
      <c r="C79" t="s">
        <v>14</v>
      </c>
      <c r="D79" t="s">
        <v>43</v>
      </c>
      <c r="E79" t="s">
        <v>28</v>
      </c>
      <c r="F79" s="4">
        <v>42125</v>
      </c>
      <c r="G79" s="2">
        <v>78</v>
      </c>
      <c r="H79" s="18">
        <v>1175.433</v>
      </c>
      <c r="I79" s="18">
        <v>79400</v>
      </c>
      <c r="J79">
        <v>6</v>
      </c>
      <c r="K79" s="2">
        <v>0</v>
      </c>
      <c r="L79">
        <v>1</v>
      </c>
      <c r="M79" s="2">
        <v>0</v>
      </c>
      <c r="N79" s="2">
        <v>1</v>
      </c>
      <c r="O79" s="2">
        <v>0</v>
      </c>
    </row>
    <row r="80" spans="1:15" x14ac:dyDescent="0.2">
      <c r="A80" s="2">
        <v>1</v>
      </c>
      <c r="B80" s="2">
        <v>1</v>
      </c>
      <c r="C80" t="s">
        <v>11</v>
      </c>
      <c r="D80" t="s">
        <v>46</v>
      </c>
      <c r="E80" t="s">
        <v>15</v>
      </c>
      <c r="F80" s="4">
        <v>41449</v>
      </c>
      <c r="G80" s="2">
        <v>79</v>
      </c>
      <c r="H80" s="18">
        <v>1799.7629999999999</v>
      </c>
      <c r="I80" s="18">
        <v>82000</v>
      </c>
      <c r="J80">
        <v>18</v>
      </c>
      <c r="K80" s="2">
        <v>3</v>
      </c>
      <c r="L80">
        <v>2</v>
      </c>
      <c r="M80" s="2">
        <v>0</v>
      </c>
      <c r="N80" s="2">
        <v>1</v>
      </c>
      <c r="O80" s="2">
        <v>0</v>
      </c>
    </row>
    <row r="81" spans="1:15" x14ac:dyDescent="0.2">
      <c r="A81" s="2">
        <v>1</v>
      </c>
      <c r="B81" s="2">
        <v>0</v>
      </c>
      <c r="C81" t="s">
        <v>11</v>
      </c>
      <c r="D81" t="s">
        <v>46</v>
      </c>
      <c r="E81" t="s">
        <v>15</v>
      </c>
      <c r="F81" s="4">
        <v>40772</v>
      </c>
      <c r="G81" s="2">
        <v>80</v>
      </c>
      <c r="H81" s="18">
        <v>1023.379</v>
      </c>
      <c r="I81" s="18">
        <v>63500</v>
      </c>
      <c r="J81">
        <v>18</v>
      </c>
      <c r="K81" s="2">
        <v>2</v>
      </c>
      <c r="L81">
        <v>2</v>
      </c>
      <c r="M81" s="2">
        <v>0</v>
      </c>
      <c r="N81" s="2">
        <v>1</v>
      </c>
      <c r="O81" s="2">
        <v>1</v>
      </c>
    </row>
    <row r="82" spans="1:15" x14ac:dyDescent="0.2">
      <c r="A82" s="2">
        <v>1</v>
      </c>
      <c r="B82" s="2">
        <v>1</v>
      </c>
      <c r="C82" t="s">
        <v>13</v>
      </c>
      <c r="D82" t="s">
        <v>50</v>
      </c>
      <c r="E82" t="s">
        <v>37</v>
      </c>
      <c r="F82" s="4">
        <v>42012</v>
      </c>
      <c r="G82" s="2">
        <v>81</v>
      </c>
      <c r="H82" s="18">
        <v>581.20500000000004</v>
      </c>
      <c r="I82" s="18">
        <v>118000</v>
      </c>
      <c r="J82">
        <v>12</v>
      </c>
      <c r="K82" s="2">
        <v>1</v>
      </c>
      <c r="L82">
        <v>3</v>
      </c>
      <c r="M82" s="2">
        <v>0</v>
      </c>
      <c r="N82" s="2">
        <v>1</v>
      </c>
      <c r="O82" s="2">
        <v>3</v>
      </c>
    </row>
    <row r="83" spans="1:15" x14ac:dyDescent="0.2">
      <c r="A83" s="2">
        <v>1</v>
      </c>
      <c r="B83" s="2">
        <v>0</v>
      </c>
      <c r="C83" t="s">
        <v>14</v>
      </c>
      <c r="D83" t="s">
        <v>51</v>
      </c>
      <c r="E83" t="s">
        <v>30</v>
      </c>
      <c r="F83" s="4">
        <v>42144</v>
      </c>
      <c r="G83" s="2">
        <v>82</v>
      </c>
      <c r="H83" s="18">
        <v>235.80799999999999</v>
      </c>
      <c r="I83" s="18">
        <v>13300</v>
      </c>
      <c r="J83">
        <v>6</v>
      </c>
      <c r="K83" s="2">
        <v>0</v>
      </c>
      <c r="L83">
        <v>1</v>
      </c>
      <c r="M83" s="2">
        <v>0</v>
      </c>
      <c r="N83" s="2">
        <v>0</v>
      </c>
      <c r="O83" s="2">
        <v>1</v>
      </c>
    </row>
    <row r="84" spans="1:15" x14ac:dyDescent="0.2">
      <c r="A84" s="2">
        <v>0</v>
      </c>
      <c r="B84" s="2">
        <v>0</v>
      </c>
      <c r="C84" t="s">
        <v>13</v>
      </c>
      <c r="D84" t="s">
        <v>39</v>
      </c>
      <c r="E84" t="s">
        <v>36</v>
      </c>
      <c r="F84" s="4">
        <v>42093</v>
      </c>
      <c r="G84" s="2">
        <v>83</v>
      </c>
      <c r="H84" s="18">
        <v>793.74</v>
      </c>
      <c r="I84" s="18">
        <v>45100</v>
      </c>
      <c r="J84">
        <v>12</v>
      </c>
      <c r="K84" s="2">
        <v>2</v>
      </c>
      <c r="L84">
        <v>2</v>
      </c>
      <c r="M84" s="2">
        <v>1</v>
      </c>
      <c r="N84" s="2">
        <v>0</v>
      </c>
      <c r="O84" s="2">
        <v>1</v>
      </c>
    </row>
    <row r="85" spans="1:15" x14ac:dyDescent="0.2">
      <c r="A85" s="2">
        <v>1</v>
      </c>
      <c r="B85" s="2">
        <v>1</v>
      </c>
      <c r="C85" t="s">
        <v>13</v>
      </c>
      <c r="D85" t="s">
        <v>48</v>
      </c>
      <c r="E85" t="s">
        <v>38</v>
      </c>
      <c r="F85" s="4">
        <v>40569</v>
      </c>
      <c r="G85" s="2">
        <v>84</v>
      </c>
      <c r="H85" s="18">
        <v>1645.453</v>
      </c>
      <c r="I85" s="18">
        <v>45900</v>
      </c>
      <c r="J85">
        <v>24</v>
      </c>
      <c r="K85" s="2">
        <v>2</v>
      </c>
      <c r="L85">
        <v>3</v>
      </c>
      <c r="M85" s="2">
        <v>1</v>
      </c>
      <c r="N85" s="2">
        <v>1</v>
      </c>
      <c r="O85" s="2">
        <v>0</v>
      </c>
    </row>
    <row r="86" spans="1:15" x14ac:dyDescent="0.2">
      <c r="A86" s="2">
        <v>1</v>
      </c>
      <c r="B86" s="2">
        <v>1</v>
      </c>
      <c r="C86" t="s">
        <v>11</v>
      </c>
      <c r="D86" t="s">
        <v>40</v>
      </c>
      <c r="E86" t="s">
        <v>19</v>
      </c>
      <c r="F86" s="4">
        <v>40647</v>
      </c>
      <c r="G86" s="2">
        <v>85</v>
      </c>
      <c r="H86" s="18">
        <v>357.50400000000002</v>
      </c>
      <c r="I86" s="18">
        <v>43900</v>
      </c>
      <c r="J86">
        <v>6</v>
      </c>
      <c r="K86" s="2">
        <v>1</v>
      </c>
      <c r="L86">
        <v>2</v>
      </c>
      <c r="M86" s="2">
        <v>0</v>
      </c>
      <c r="N86" s="2">
        <v>0</v>
      </c>
      <c r="O86" s="2">
        <v>2</v>
      </c>
    </row>
    <row r="87" spans="1:15" x14ac:dyDescent="0.2">
      <c r="A87" s="2">
        <v>0</v>
      </c>
      <c r="B87" s="2">
        <v>1</v>
      </c>
      <c r="C87" t="s">
        <v>14</v>
      </c>
      <c r="D87" t="s">
        <v>41</v>
      </c>
      <c r="E87" t="s">
        <v>31</v>
      </c>
      <c r="F87" s="4">
        <v>40452</v>
      </c>
      <c r="G87" s="2">
        <v>86</v>
      </c>
      <c r="H87" s="18">
        <v>5564.1270000000004</v>
      </c>
      <c r="I87" s="18">
        <v>110000</v>
      </c>
      <c r="J87">
        <v>24</v>
      </c>
      <c r="K87" s="2">
        <v>3</v>
      </c>
      <c r="L87">
        <v>3</v>
      </c>
      <c r="M87" s="2">
        <v>0</v>
      </c>
      <c r="N87" s="2">
        <v>1</v>
      </c>
      <c r="O87" s="2">
        <v>0</v>
      </c>
    </row>
    <row r="88" spans="1:15" x14ac:dyDescent="0.2">
      <c r="A88" s="2">
        <v>1</v>
      </c>
      <c r="B88" s="2">
        <v>0</v>
      </c>
      <c r="C88" t="s">
        <v>14</v>
      </c>
      <c r="D88" t="s">
        <v>41</v>
      </c>
      <c r="E88" t="s">
        <v>31</v>
      </c>
      <c r="F88" s="4">
        <v>40901</v>
      </c>
      <c r="G88" s="2">
        <v>87</v>
      </c>
      <c r="H88" s="18">
        <v>1909.597</v>
      </c>
      <c r="I88" s="18">
        <v>63000</v>
      </c>
      <c r="J88">
        <v>24</v>
      </c>
      <c r="K88" s="2">
        <v>3</v>
      </c>
      <c r="L88">
        <v>2</v>
      </c>
      <c r="M88" s="2">
        <v>1</v>
      </c>
      <c r="N88" s="2">
        <v>0</v>
      </c>
      <c r="O88" s="2">
        <v>0</v>
      </c>
    </row>
    <row r="89" spans="1:15" x14ac:dyDescent="0.2">
      <c r="A89" s="2">
        <v>1</v>
      </c>
      <c r="B89" s="2">
        <v>0</v>
      </c>
      <c r="C89" t="s">
        <v>13</v>
      </c>
      <c r="D89" t="s">
        <v>48</v>
      </c>
      <c r="E89" t="s">
        <v>38</v>
      </c>
      <c r="F89" s="4">
        <v>41990</v>
      </c>
      <c r="G89" s="2">
        <v>88</v>
      </c>
      <c r="H89" s="18">
        <v>1155.684</v>
      </c>
      <c r="I89" s="18">
        <v>61800</v>
      </c>
      <c r="J89">
        <v>24</v>
      </c>
      <c r="K89" s="2">
        <v>3</v>
      </c>
      <c r="L89">
        <v>2</v>
      </c>
      <c r="M89" s="2">
        <v>1</v>
      </c>
      <c r="N89" s="2">
        <v>0</v>
      </c>
      <c r="O89" s="2">
        <v>0</v>
      </c>
    </row>
    <row r="90" spans="1:15" x14ac:dyDescent="0.2">
      <c r="A90" s="2">
        <v>1</v>
      </c>
      <c r="B90" s="2">
        <v>0</v>
      </c>
      <c r="C90" t="s">
        <v>12</v>
      </c>
      <c r="D90" t="s">
        <v>41</v>
      </c>
      <c r="E90" t="s">
        <v>24</v>
      </c>
      <c r="F90" s="4">
        <v>42200</v>
      </c>
      <c r="G90" s="2">
        <v>89</v>
      </c>
      <c r="H90" s="18">
        <v>1597.8409999999999</v>
      </c>
      <c r="I90" s="18">
        <v>53300</v>
      </c>
      <c r="J90">
        <v>24</v>
      </c>
      <c r="K90" s="2">
        <v>2</v>
      </c>
      <c r="L90">
        <v>2</v>
      </c>
      <c r="M90" s="2">
        <v>0</v>
      </c>
      <c r="N90" s="2">
        <v>1</v>
      </c>
      <c r="O90" s="2">
        <v>0</v>
      </c>
    </row>
    <row r="91" spans="1:15" x14ac:dyDescent="0.2">
      <c r="A91" s="2">
        <v>1</v>
      </c>
      <c r="B91" s="2">
        <v>0</v>
      </c>
      <c r="C91" t="s">
        <v>11</v>
      </c>
      <c r="D91" t="s">
        <v>54</v>
      </c>
      <c r="E91" t="s">
        <v>16</v>
      </c>
      <c r="F91" s="4">
        <v>41043</v>
      </c>
      <c r="G91" s="2">
        <v>90</v>
      </c>
      <c r="H91" s="18">
        <v>105.176</v>
      </c>
      <c r="I91" s="18">
        <v>42000</v>
      </c>
      <c r="J91">
        <v>6</v>
      </c>
      <c r="K91" s="2">
        <v>1</v>
      </c>
      <c r="L91">
        <v>1</v>
      </c>
      <c r="M91" s="2">
        <v>0</v>
      </c>
      <c r="N91" s="2">
        <v>1</v>
      </c>
      <c r="O91" s="2">
        <v>3</v>
      </c>
    </row>
    <row r="92" spans="1:15" x14ac:dyDescent="0.2">
      <c r="A92" s="2">
        <v>1</v>
      </c>
      <c r="B92" s="2">
        <v>1</v>
      </c>
      <c r="C92" t="s">
        <v>12</v>
      </c>
      <c r="D92" t="s">
        <v>42</v>
      </c>
      <c r="E92" t="s">
        <v>22</v>
      </c>
      <c r="F92" s="4">
        <v>42091</v>
      </c>
      <c r="G92" s="2">
        <v>91</v>
      </c>
      <c r="H92" s="18">
        <v>449.19499999999999</v>
      </c>
      <c r="I92" s="18">
        <v>25900</v>
      </c>
      <c r="J92">
        <v>12</v>
      </c>
      <c r="K92" s="2">
        <v>0</v>
      </c>
      <c r="L92">
        <v>1</v>
      </c>
      <c r="M92" s="2">
        <v>0</v>
      </c>
      <c r="N92" s="2">
        <v>0</v>
      </c>
      <c r="O92" s="2">
        <v>2</v>
      </c>
    </row>
    <row r="93" spans="1:15" x14ac:dyDescent="0.2">
      <c r="A93" s="2">
        <v>0</v>
      </c>
      <c r="B93" s="2">
        <v>0</v>
      </c>
      <c r="C93" t="s">
        <v>14</v>
      </c>
      <c r="D93" t="s">
        <v>27</v>
      </c>
      <c r="E93" t="s">
        <v>32</v>
      </c>
      <c r="F93" s="4">
        <v>41257</v>
      </c>
      <c r="G93" s="2">
        <v>92</v>
      </c>
      <c r="H93" s="18">
        <v>499.66500000000002</v>
      </c>
      <c r="I93" s="18">
        <v>20200</v>
      </c>
      <c r="J93">
        <v>24</v>
      </c>
      <c r="K93" s="2">
        <v>1</v>
      </c>
      <c r="L93">
        <v>1</v>
      </c>
      <c r="M93" s="2">
        <v>1</v>
      </c>
      <c r="N93" s="2">
        <v>1</v>
      </c>
      <c r="O93" s="2">
        <v>1</v>
      </c>
    </row>
    <row r="94" spans="1:15" x14ac:dyDescent="0.2">
      <c r="A94" s="2">
        <v>1</v>
      </c>
      <c r="B94" s="2">
        <v>0</v>
      </c>
      <c r="C94" t="s">
        <v>13</v>
      </c>
      <c r="D94" t="s">
        <v>39</v>
      </c>
      <c r="E94" t="s">
        <v>35</v>
      </c>
      <c r="F94" s="4">
        <v>42098</v>
      </c>
      <c r="G94" s="2">
        <v>93</v>
      </c>
      <c r="H94" s="18">
        <v>546.41800000000001</v>
      </c>
      <c r="I94" s="18">
        <v>46600</v>
      </c>
      <c r="J94">
        <v>12</v>
      </c>
      <c r="K94" s="2">
        <v>0</v>
      </c>
      <c r="L94">
        <v>2</v>
      </c>
      <c r="M94" s="2">
        <v>0</v>
      </c>
      <c r="N94" s="2">
        <v>0</v>
      </c>
      <c r="O94" s="2">
        <v>0</v>
      </c>
    </row>
    <row r="95" spans="1:15" x14ac:dyDescent="0.2">
      <c r="A95" s="2">
        <v>1</v>
      </c>
      <c r="B95" s="2">
        <v>0</v>
      </c>
      <c r="C95" t="s">
        <v>13</v>
      </c>
      <c r="D95" t="s">
        <v>50</v>
      </c>
      <c r="E95" t="s">
        <v>37</v>
      </c>
      <c r="F95" s="4">
        <v>41024</v>
      </c>
      <c r="G95" s="2">
        <v>94</v>
      </c>
      <c r="H95" s="18">
        <v>288.887</v>
      </c>
      <c r="I95" s="18">
        <v>18700</v>
      </c>
      <c r="J95">
        <v>12</v>
      </c>
      <c r="K95" s="2">
        <v>1</v>
      </c>
      <c r="L95">
        <v>1</v>
      </c>
      <c r="M95" s="2">
        <v>1</v>
      </c>
      <c r="N95" s="2">
        <v>0</v>
      </c>
      <c r="O95" s="2">
        <v>0</v>
      </c>
    </row>
    <row r="96" spans="1:15" x14ac:dyDescent="0.2">
      <c r="A96" s="2">
        <v>1</v>
      </c>
      <c r="B96" s="2">
        <v>1</v>
      </c>
      <c r="C96" t="s">
        <v>12</v>
      </c>
      <c r="D96" t="s">
        <v>55</v>
      </c>
      <c r="E96" t="s">
        <v>23</v>
      </c>
      <c r="F96" s="4">
        <v>40912</v>
      </c>
      <c r="G96" s="2">
        <v>95</v>
      </c>
      <c r="H96" s="18">
        <v>724.17200000000003</v>
      </c>
      <c r="I96" s="18">
        <v>45700</v>
      </c>
      <c r="J96">
        <v>18</v>
      </c>
      <c r="K96" s="2">
        <v>2</v>
      </c>
      <c r="L96">
        <v>3</v>
      </c>
      <c r="M96" s="2">
        <v>1</v>
      </c>
      <c r="N96" s="2">
        <v>0</v>
      </c>
      <c r="O96" s="2">
        <v>0</v>
      </c>
    </row>
    <row r="97" spans="1:15" x14ac:dyDescent="0.2">
      <c r="A97" s="2">
        <v>1</v>
      </c>
      <c r="B97" s="2">
        <v>1</v>
      </c>
      <c r="C97" t="s">
        <v>13</v>
      </c>
      <c r="D97" t="s">
        <v>50</v>
      </c>
      <c r="E97" t="s">
        <v>37</v>
      </c>
      <c r="F97" s="4">
        <v>40993</v>
      </c>
      <c r="G97" s="2">
        <v>96</v>
      </c>
      <c r="H97" s="18">
        <v>172.315</v>
      </c>
      <c r="I97" s="18">
        <v>32600</v>
      </c>
      <c r="J97">
        <v>12</v>
      </c>
      <c r="K97" s="2">
        <v>1</v>
      </c>
      <c r="L97">
        <v>1</v>
      </c>
      <c r="M97" s="2">
        <v>0</v>
      </c>
      <c r="N97" s="2">
        <v>0</v>
      </c>
      <c r="O97" s="2">
        <v>3</v>
      </c>
    </row>
    <row r="98" spans="1:15" x14ac:dyDescent="0.2">
      <c r="A98" s="2">
        <v>1</v>
      </c>
      <c r="B98" s="2">
        <v>1</v>
      </c>
      <c r="C98" t="s">
        <v>13</v>
      </c>
      <c r="D98" t="s">
        <v>49</v>
      </c>
      <c r="E98" t="s">
        <v>33</v>
      </c>
      <c r="F98" s="4">
        <v>41791</v>
      </c>
      <c r="G98" s="2">
        <v>97</v>
      </c>
      <c r="H98" s="18">
        <v>1588.377</v>
      </c>
      <c r="I98" s="18">
        <v>96100</v>
      </c>
      <c r="J98">
        <v>6</v>
      </c>
      <c r="K98" s="2">
        <v>3</v>
      </c>
      <c r="L98">
        <v>2</v>
      </c>
      <c r="M98" s="2">
        <v>1</v>
      </c>
      <c r="N98" s="2">
        <v>1</v>
      </c>
      <c r="O98" s="2">
        <v>0</v>
      </c>
    </row>
    <row r="99" spans="1:15" x14ac:dyDescent="0.2">
      <c r="A99" s="2">
        <v>0</v>
      </c>
      <c r="B99" s="2">
        <v>0</v>
      </c>
      <c r="C99" t="s">
        <v>14</v>
      </c>
      <c r="D99" t="s">
        <v>27</v>
      </c>
      <c r="E99" t="s">
        <v>32</v>
      </c>
      <c r="F99" s="4">
        <v>40372</v>
      </c>
      <c r="G99" s="2">
        <v>98</v>
      </c>
      <c r="H99" s="18">
        <v>389.86399999999998</v>
      </c>
      <c r="I99" s="18">
        <v>14400</v>
      </c>
      <c r="J99">
        <v>6</v>
      </c>
      <c r="K99" s="2">
        <v>1</v>
      </c>
      <c r="L99">
        <v>1</v>
      </c>
      <c r="M99" s="2">
        <v>0</v>
      </c>
      <c r="N99" s="2">
        <v>0</v>
      </c>
      <c r="O99" s="2">
        <v>1</v>
      </c>
    </row>
    <row r="100" spans="1:15" x14ac:dyDescent="0.2">
      <c r="A100" s="2">
        <v>1</v>
      </c>
      <c r="B100" s="2">
        <v>0</v>
      </c>
      <c r="C100" t="s">
        <v>13</v>
      </c>
      <c r="D100" t="s">
        <v>49</v>
      </c>
      <c r="E100" t="s">
        <v>33</v>
      </c>
      <c r="F100" s="4">
        <v>42086</v>
      </c>
      <c r="G100" s="2">
        <v>99</v>
      </c>
      <c r="H100" s="18">
        <v>1405.1890000000001</v>
      </c>
      <c r="I100" s="18">
        <v>54200</v>
      </c>
      <c r="J100">
        <v>18</v>
      </c>
      <c r="K100" s="2">
        <v>0</v>
      </c>
      <c r="L100">
        <v>2</v>
      </c>
      <c r="M100" s="2">
        <v>1</v>
      </c>
      <c r="N100" s="2">
        <v>0</v>
      </c>
      <c r="O100" s="2">
        <v>0</v>
      </c>
    </row>
    <row r="101" spans="1:15" x14ac:dyDescent="0.2">
      <c r="A101" s="2">
        <v>0</v>
      </c>
      <c r="B101" s="2">
        <v>1</v>
      </c>
      <c r="C101" t="s">
        <v>14</v>
      </c>
      <c r="D101" t="s">
        <v>51</v>
      </c>
      <c r="E101" t="s">
        <v>30</v>
      </c>
      <c r="F101" s="4">
        <v>40931</v>
      </c>
      <c r="G101" s="2">
        <v>100</v>
      </c>
      <c r="H101" s="18">
        <v>2839.63</v>
      </c>
      <c r="I101" s="18">
        <v>80600</v>
      </c>
      <c r="J101">
        <v>24</v>
      </c>
      <c r="K101" s="2">
        <v>3</v>
      </c>
      <c r="L101">
        <v>2</v>
      </c>
      <c r="M101" s="2">
        <v>0</v>
      </c>
      <c r="N101" s="2">
        <v>1</v>
      </c>
      <c r="O101" s="2">
        <v>0</v>
      </c>
    </row>
    <row r="102" spans="1:15" x14ac:dyDescent="0.2">
      <c r="A102" s="2">
        <v>1</v>
      </c>
      <c r="B102" s="2">
        <v>1</v>
      </c>
      <c r="C102" t="s">
        <v>14</v>
      </c>
      <c r="D102" t="s">
        <v>51</v>
      </c>
      <c r="E102" t="s">
        <v>29</v>
      </c>
      <c r="F102" s="4">
        <v>42183</v>
      </c>
      <c r="G102" s="2">
        <v>101</v>
      </c>
      <c r="H102" s="18">
        <v>914.94600000000003</v>
      </c>
      <c r="I102" s="18">
        <v>48900</v>
      </c>
      <c r="J102">
        <v>18</v>
      </c>
      <c r="K102" s="2">
        <v>0</v>
      </c>
      <c r="L102">
        <v>2</v>
      </c>
      <c r="M102" s="2">
        <v>0</v>
      </c>
      <c r="N102" s="2">
        <v>1</v>
      </c>
      <c r="O102" s="2">
        <v>3</v>
      </c>
    </row>
    <row r="103" spans="1:15" x14ac:dyDescent="0.2">
      <c r="A103" s="2">
        <v>1</v>
      </c>
      <c r="B103" s="2">
        <v>1</v>
      </c>
      <c r="C103" t="s">
        <v>13</v>
      </c>
      <c r="D103" t="s">
        <v>48</v>
      </c>
      <c r="E103" t="s">
        <v>38</v>
      </c>
      <c r="F103" s="4">
        <v>41231</v>
      </c>
      <c r="G103" s="2">
        <v>102</v>
      </c>
      <c r="H103" s="18">
        <v>1061.9000000000001</v>
      </c>
      <c r="I103" s="18">
        <v>30300</v>
      </c>
      <c r="J103">
        <v>18</v>
      </c>
      <c r="K103" s="2">
        <v>1</v>
      </c>
      <c r="L103">
        <v>3</v>
      </c>
      <c r="M103" s="2">
        <v>0</v>
      </c>
      <c r="N103" s="2">
        <v>0</v>
      </c>
      <c r="O103" s="2">
        <v>0</v>
      </c>
    </row>
    <row r="104" spans="1:15" x14ac:dyDescent="0.2">
      <c r="A104" s="2">
        <v>1</v>
      </c>
      <c r="B104" s="2">
        <v>1</v>
      </c>
      <c r="C104" t="s">
        <v>11</v>
      </c>
      <c r="D104" t="s">
        <v>53</v>
      </c>
      <c r="E104" t="s">
        <v>20</v>
      </c>
      <c r="F104" s="4">
        <v>42148</v>
      </c>
      <c r="G104" s="2">
        <v>103</v>
      </c>
      <c r="H104" s="18">
        <v>4108.9679999999998</v>
      </c>
      <c r="I104" s="18">
        <v>124900</v>
      </c>
      <c r="J104">
        <v>18</v>
      </c>
      <c r="K104" s="2">
        <v>3</v>
      </c>
      <c r="L104">
        <v>3</v>
      </c>
      <c r="M104" s="2">
        <v>1</v>
      </c>
      <c r="N104" s="2">
        <v>1</v>
      </c>
      <c r="O104" s="2">
        <v>0</v>
      </c>
    </row>
    <row r="105" spans="1:15" x14ac:dyDescent="0.2">
      <c r="A105" s="2">
        <v>1</v>
      </c>
      <c r="B105" s="2">
        <v>0</v>
      </c>
      <c r="C105" t="s">
        <v>12</v>
      </c>
      <c r="D105" t="s">
        <v>47</v>
      </c>
      <c r="E105" t="s">
        <v>26</v>
      </c>
      <c r="F105" s="4">
        <v>42143</v>
      </c>
      <c r="G105" s="2">
        <v>104</v>
      </c>
      <c r="H105" s="18">
        <v>162.971</v>
      </c>
      <c r="I105" s="18">
        <v>13700</v>
      </c>
      <c r="J105">
        <v>6</v>
      </c>
      <c r="K105" s="2">
        <v>0</v>
      </c>
      <c r="L105">
        <v>1</v>
      </c>
      <c r="M105" s="2">
        <v>0</v>
      </c>
      <c r="N105" s="2">
        <v>0</v>
      </c>
      <c r="O105" s="2">
        <v>1</v>
      </c>
    </row>
    <row r="106" spans="1:15" x14ac:dyDescent="0.2">
      <c r="A106" s="2">
        <v>0</v>
      </c>
      <c r="B106" s="2">
        <v>0</v>
      </c>
      <c r="C106" t="s">
        <v>12</v>
      </c>
      <c r="D106" t="s">
        <v>41</v>
      </c>
      <c r="E106" t="s">
        <v>24</v>
      </c>
      <c r="F106" s="4">
        <v>42196</v>
      </c>
      <c r="G106" s="2">
        <v>105</v>
      </c>
      <c r="H106" s="18">
        <v>1252.3240000000001</v>
      </c>
      <c r="I106" s="18">
        <v>60300</v>
      </c>
      <c r="J106">
        <v>6</v>
      </c>
      <c r="K106" s="2">
        <v>0</v>
      </c>
      <c r="L106">
        <v>1</v>
      </c>
      <c r="M106" s="2">
        <v>1</v>
      </c>
      <c r="N106" s="2">
        <v>1</v>
      </c>
      <c r="O106" s="2">
        <v>1</v>
      </c>
    </row>
    <row r="107" spans="1:15" x14ac:dyDescent="0.2">
      <c r="A107" s="2">
        <v>1</v>
      </c>
      <c r="B107" s="2">
        <v>0</v>
      </c>
      <c r="C107" t="s">
        <v>13</v>
      </c>
      <c r="D107" t="s">
        <v>39</v>
      </c>
      <c r="E107" t="s">
        <v>36</v>
      </c>
      <c r="F107" s="4">
        <v>42089</v>
      </c>
      <c r="G107" s="2">
        <v>106</v>
      </c>
      <c r="H107" s="18">
        <v>1224.433</v>
      </c>
      <c r="I107" s="18">
        <v>43100</v>
      </c>
      <c r="J107">
        <v>12</v>
      </c>
      <c r="K107" s="2">
        <v>0</v>
      </c>
      <c r="L107">
        <v>2</v>
      </c>
      <c r="M107" s="2">
        <v>1</v>
      </c>
      <c r="N107" s="2">
        <v>0</v>
      </c>
      <c r="O107" s="2">
        <v>1</v>
      </c>
    </row>
    <row r="108" spans="1:15" x14ac:dyDescent="0.2">
      <c r="A108" s="2">
        <v>0</v>
      </c>
      <c r="B108" s="2">
        <v>1</v>
      </c>
      <c r="C108" t="s">
        <v>12</v>
      </c>
      <c r="D108" t="s">
        <v>47</v>
      </c>
      <c r="E108" t="s">
        <v>26</v>
      </c>
      <c r="F108" s="4">
        <v>41678</v>
      </c>
      <c r="G108" s="2">
        <v>107</v>
      </c>
      <c r="H108" s="18">
        <v>3995.0120000000002</v>
      </c>
      <c r="I108" s="18">
        <v>128700</v>
      </c>
      <c r="J108">
        <v>24</v>
      </c>
      <c r="K108" s="2">
        <v>3</v>
      </c>
      <c r="L108">
        <v>3</v>
      </c>
      <c r="M108" s="2">
        <v>0</v>
      </c>
      <c r="N108" s="2">
        <v>1</v>
      </c>
      <c r="O108" s="2">
        <v>0</v>
      </c>
    </row>
    <row r="109" spans="1:15" x14ac:dyDescent="0.2">
      <c r="A109" s="2">
        <v>1</v>
      </c>
      <c r="B109" s="2">
        <v>0</v>
      </c>
      <c r="C109" t="s">
        <v>14</v>
      </c>
      <c r="D109" t="s">
        <v>51</v>
      </c>
      <c r="E109" t="s">
        <v>30</v>
      </c>
      <c r="F109" s="4">
        <v>42155</v>
      </c>
      <c r="G109" s="2">
        <v>108</v>
      </c>
      <c r="H109" s="18">
        <v>2680.51</v>
      </c>
      <c r="I109" s="18">
        <v>118300</v>
      </c>
      <c r="J109">
        <v>18</v>
      </c>
      <c r="K109" s="2">
        <v>0</v>
      </c>
      <c r="L109">
        <v>2</v>
      </c>
      <c r="M109" s="2">
        <v>0</v>
      </c>
      <c r="N109" s="2">
        <v>1</v>
      </c>
      <c r="O109" s="2">
        <v>1</v>
      </c>
    </row>
    <row r="110" spans="1:15" x14ac:dyDescent="0.2">
      <c r="A110" s="2">
        <v>1</v>
      </c>
      <c r="B110" s="2">
        <v>0</v>
      </c>
      <c r="C110" t="s">
        <v>13</v>
      </c>
      <c r="D110" t="s">
        <v>49</v>
      </c>
      <c r="E110" t="s">
        <v>34</v>
      </c>
      <c r="F110" s="4">
        <v>41477</v>
      </c>
      <c r="G110" s="2">
        <v>109</v>
      </c>
      <c r="H110" s="18">
        <v>1140.258</v>
      </c>
      <c r="I110" s="18">
        <v>36500</v>
      </c>
      <c r="J110">
        <v>24</v>
      </c>
      <c r="K110" s="2">
        <v>2</v>
      </c>
      <c r="L110">
        <v>1</v>
      </c>
      <c r="M110" s="2">
        <v>1</v>
      </c>
      <c r="N110" s="2">
        <v>1</v>
      </c>
      <c r="O110" s="2">
        <v>0</v>
      </c>
    </row>
    <row r="111" spans="1:15" x14ac:dyDescent="0.2">
      <c r="A111" s="2">
        <v>1</v>
      </c>
      <c r="B111" s="2">
        <v>0</v>
      </c>
      <c r="C111" t="s">
        <v>12</v>
      </c>
      <c r="D111" t="s">
        <v>45</v>
      </c>
      <c r="E111" t="s">
        <v>21</v>
      </c>
      <c r="F111" s="4">
        <v>41506</v>
      </c>
      <c r="G111" s="2">
        <v>110</v>
      </c>
      <c r="H111" s="18">
        <v>424.07400000000001</v>
      </c>
      <c r="I111" s="18">
        <v>13400</v>
      </c>
      <c r="J111">
        <v>18</v>
      </c>
      <c r="K111" s="2">
        <v>1</v>
      </c>
      <c r="L111">
        <v>1</v>
      </c>
      <c r="M111" s="2">
        <v>1</v>
      </c>
      <c r="N111" s="2">
        <v>0</v>
      </c>
      <c r="O111" s="2">
        <v>0</v>
      </c>
    </row>
    <row r="112" spans="1:15" x14ac:dyDescent="0.2">
      <c r="A112" s="2">
        <v>1</v>
      </c>
      <c r="B112" s="2">
        <v>1</v>
      </c>
      <c r="C112" t="s">
        <v>11</v>
      </c>
      <c r="D112" t="s">
        <v>46</v>
      </c>
      <c r="E112" t="s">
        <v>17</v>
      </c>
      <c r="F112" s="4">
        <v>42213</v>
      </c>
      <c r="G112" s="2">
        <v>111</v>
      </c>
      <c r="H112" s="18">
        <v>940.64400000000001</v>
      </c>
      <c r="I112" s="18">
        <v>101700</v>
      </c>
      <c r="J112">
        <v>6</v>
      </c>
      <c r="K112" s="2">
        <v>0</v>
      </c>
      <c r="L112">
        <v>2</v>
      </c>
      <c r="M112" s="2">
        <v>1</v>
      </c>
      <c r="N112" s="2">
        <v>1</v>
      </c>
      <c r="O112" s="2">
        <v>1</v>
      </c>
    </row>
    <row r="113" spans="1:15" x14ac:dyDescent="0.2">
      <c r="A113" s="2">
        <v>1</v>
      </c>
      <c r="B113" s="2">
        <v>1</v>
      </c>
      <c r="C113" t="s">
        <v>14</v>
      </c>
      <c r="D113" t="s">
        <v>41</v>
      </c>
      <c r="E113" t="s">
        <v>31</v>
      </c>
      <c r="F113" s="4">
        <v>41565</v>
      </c>
      <c r="G113" s="2">
        <v>112</v>
      </c>
      <c r="H113" s="18">
        <v>1060.702</v>
      </c>
      <c r="I113" s="18">
        <v>76800</v>
      </c>
      <c r="J113">
        <v>18</v>
      </c>
      <c r="K113" s="2">
        <v>2</v>
      </c>
      <c r="L113">
        <v>2</v>
      </c>
      <c r="M113" s="2">
        <v>1</v>
      </c>
      <c r="N113" s="2">
        <v>0</v>
      </c>
      <c r="O113" s="2">
        <v>1</v>
      </c>
    </row>
    <row r="114" spans="1:15" x14ac:dyDescent="0.2">
      <c r="A114" s="2">
        <v>1</v>
      </c>
      <c r="B114" s="2">
        <v>0</v>
      </c>
      <c r="C114" t="s">
        <v>14</v>
      </c>
      <c r="D114" t="s">
        <v>51</v>
      </c>
      <c r="E114" t="s">
        <v>29</v>
      </c>
      <c r="F114" s="4">
        <v>40392</v>
      </c>
      <c r="G114" s="2">
        <v>113</v>
      </c>
      <c r="H114" s="18">
        <v>275.64400000000001</v>
      </c>
      <c r="I114" s="18">
        <v>21900</v>
      </c>
      <c r="J114">
        <v>12</v>
      </c>
      <c r="K114" s="2">
        <v>1</v>
      </c>
      <c r="L114">
        <v>1</v>
      </c>
      <c r="M114" s="2">
        <v>1</v>
      </c>
      <c r="N114" s="2">
        <v>0</v>
      </c>
      <c r="O114" s="2">
        <v>0</v>
      </c>
    </row>
    <row r="115" spans="1:15" x14ac:dyDescent="0.2">
      <c r="A115" s="2">
        <v>0</v>
      </c>
      <c r="B115" s="2">
        <v>0</v>
      </c>
      <c r="C115" t="s">
        <v>14</v>
      </c>
      <c r="D115" t="s">
        <v>41</v>
      </c>
      <c r="E115" t="s">
        <v>31</v>
      </c>
      <c r="F115" s="4">
        <v>42092</v>
      </c>
      <c r="G115" s="2">
        <v>114</v>
      </c>
      <c r="H115" s="18">
        <v>202.40100000000001</v>
      </c>
      <c r="I115" s="18">
        <v>16100</v>
      </c>
      <c r="J115">
        <v>6</v>
      </c>
      <c r="K115" s="2">
        <v>0</v>
      </c>
      <c r="L115">
        <v>1</v>
      </c>
      <c r="M115" s="2">
        <v>0</v>
      </c>
      <c r="N115" s="2">
        <v>0</v>
      </c>
      <c r="O115" s="2">
        <v>0</v>
      </c>
    </row>
    <row r="116" spans="1:15" x14ac:dyDescent="0.2">
      <c r="A116" s="2">
        <v>0</v>
      </c>
      <c r="B116" s="2">
        <v>1</v>
      </c>
      <c r="C116" t="s">
        <v>12</v>
      </c>
      <c r="D116" t="s">
        <v>41</v>
      </c>
      <c r="E116" t="s">
        <v>24</v>
      </c>
      <c r="F116" s="4">
        <v>40388</v>
      </c>
      <c r="G116" s="2">
        <v>115</v>
      </c>
      <c r="H116" s="18">
        <v>1594.8420000000001</v>
      </c>
      <c r="I116" s="18">
        <v>64100</v>
      </c>
      <c r="J116">
        <v>24</v>
      </c>
      <c r="K116" s="2">
        <v>3</v>
      </c>
      <c r="L116">
        <v>2</v>
      </c>
      <c r="M116" s="2">
        <v>0</v>
      </c>
      <c r="N116" s="2">
        <v>0</v>
      </c>
      <c r="O116" s="2">
        <v>2</v>
      </c>
    </row>
    <row r="117" spans="1:15" x14ac:dyDescent="0.2">
      <c r="A117" s="2">
        <v>1</v>
      </c>
      <c r="B117" s="2">
        <v>0</v>
      </c>
      <c r="C117" t="s">
        <v>12</v>
      </c>
      <c r="D117" t="s">
        <v>45</v>
      </c>
      <c r="E117" t="s">
        <v>21</v>
      </c>
      <c r="F117" s="4">
        <v>42062</v>
      </c>
      <c r="G117" s="2">
        <v>116</v>
      </c>
      <c r="H117" s="18">
        <v>3168.2649999999999</v>
      </c>
      <c r="I117" s="18">
        <v>95900</v>
      </c>
      <c r="J117">
        <v>24</v>
      </c>
      <c r="K117" s="2">
        <v>0</v>
      </c>
      <c r="L117">
        <v>2</v>
      </c>
      <c r="M117" s="2">
        <v>0</v>
      </c>
      <c r="N117" s="2">
        <v>1</v>
      </c>
      <c r="O117" s="2">
        <v>0</v>
      </c>
    </row>
    <row r="118" spans="1:15" x14ac:dyDescent="0.2">
      <c r="A118" s="2">
        <v>1</v>
      </c>
      <c r="B118" s="2">
        <v>1</v>
      </c>
      <c r="C118" t="s">
        <v>11</v>
      </c>
      <c r="D118" t="s">
        <v>52</v>
      </c>
      <c r="E118" t="s">
        <v>18</v>
      </c>
      <c r="F118" s="4">
        <v>41165</v>
      </c>
      <c r="G118" s="2">
        <v>117</v>
      </c>
      <c r="H118" s="18">
        <v>981.35500000000002</v>
      </c>
      <c r="I118" s="18">
        <v>58200</v>
      </c>
      <c r="J118">
        <v>18</v>
      </c>
      <c r="K118" s="2">
        <v>2</v>
      </c>
      <c r="L118">
        <v>3</v>
      </c>
      <c r="M118" s="2">
        <v>0</v>
      </c>
      <c r="N118" s="2">
        <v>0</v>
      </c>
      <c r="O118" s="2">
        <v>0</v>
      </c>
    </row>
    <row r="119" spans="1:15" x14ac:dyDescent="0.2">
      <c r="A119" s="2">
        <v>0</v>
      </c>
      <c r="B119" s="2">
        <v>1</v>
      </c>
      <c r="C119" t="s">
        <v>11</v>
      </c>
      <c r="D119" t="s">
        <v>40</v>
      </c>
      <c r="E119" t="s">
        <v>19</v>
      </c>
      <c r="F119" s="4">
        <v>41061</v>
      </c>
      <c r="G119" s="2">
        <v>118</v>
      </c>
      <c r="H119" s="18">
        <v>1925.519</v>
      </c>
      <c r="I119" s="18">
        <v>120000</v>
      </c>
      <c r="J119">
        <v>18</v>
      </c>
      <c r="K119" s="2">
        <v>3</v>
      </c>
      <c r="L119">
        <v>2</v>
      </c>
      <c r="M119" s="2">
        <v>1</v>
      </c>
      <c r="N119" s="2">
        <v>1</v>
      </c>
      <c r="O119" s="2">
        <v>3</v>
      </c>
    </row>
    <row r="120" spans="1:15" x14ac:dyDescent="0.2">
      <c r="A120" s="2">
        <v>1</v>
      </c>
      <c r="B120" s="2">
        <v>1</v>
      </c>
      <c r="C120" t="s">
        <v>13</v>
      </c>
      <c r="D120" t="s">
        <v>49</v>
      </c>
      <c r="E120" t="s">
        <v>34</v>
      </c>
      <c r="F120" s="4">
        <v>41279</v>
      </c>
      <c r="G120" s="2">
        <v>119</v>
      </c>
      <c r="H120" s="18">
        <v>1154.914</v>
      </c>
      <c r="I120" s="18">
        <v>68400</v>
      </c>
      <c r="J120">
        <v>18</v>
      </c>
      <c r="K120" s="2">
        <v>3</v>
      </c>
      <c r="L120">
        <v>2</v>
      </c>
      <c r="M120" s="2">
        <v>1</v>
      </c>
      <c r="N120" s="2">
        <v>0</v>
      </c>
      <c r="O120" s="2">
        <v>0</v>
      </c>
    </row>
    <row r="121" spans="1:15" x14ac:dyDescent="0.2">
      <c r="A121" s="2">
        <v>1</v>
      </c>
      <c r="B121" s="2">
        <v>1</v>
      </c>
      <c r="C121" t="s">
        <v>14</v>
      </c>
      <c r="D121" t="s">
        <v>41</v>
      </c>
      <c r="E121" t="s">
        <v>31</v>
      </c>
      <c r="F121" s="4">
        <v>40889</v>
      </c>
      <c r="G121" s="2">
        <v>120</v>
      </c>
      <c r="H121" s="18">
        <v>537.726</v>
      </c>
      <c r="I121" s="18">
        <v>83600</v>
      </c>
      <c r="J121">
        <v>6</v>
      </c>
      <c r="K121" s="2">
        <v>2</v>
      </c>
      <c r="L121">
        <v>2</v>
      </c>
      <c r="M121" s="2">
        <v>1</v>
      </c>
      <c r="N121" s="2">
        <v>1</v>
      </c>
      <c r="O121" s="2">
        <v>2</v>
      </c>
    </row>
    <row r="122" spans="1:15" x14ac:dyDescent="0.2">
      <c r="A122" s="2">
        <v>1</v>
      </c>
      <c r="B122" s="2">
        <v>0</v>
      </c>
      <c r="C122" t="s">
        <v>12</v>
      </c>
      <c r="D122" t="s">
        <v>55</v>
      </c>
      <c r="E122" t="s">
        <v>23</v>
      </c>
      <c r="F122" s="4">
        <v>41434</v>
      </c>
      <c r="G122" s="2">
        <v>121</v>
      </c>
      <c r="H122" s="18">
        <v>142.547</v>
      </c>
      <c r="I122" s="18">
        <v>13400</v>
      </c>
      <c r="J122">
        <v>12</v>
      </c>
      <c r="K122" s="2">
        <v>1</v>
      </c>
      <c r="L122">
        <v>1</v>
      </c>
      <c r="M122" s="2">
        <v>0</v>
      </c>
      <c r="N122" s="2">
        <v>0</v>
      </c>
      <c r="O122" s="2">
        <v>1</v>
      </c>
    </row>
    <row r="123" spans="1:15" x14ac:dyDescent="0.2">
      <c r="A123" s="2">
        <v>1</v>
      </c>
      <c r="B123" s="2">
        <v>1</v>
      </c>
      <c r="C123" t="s">
        <v>11</v>
      </c>
      <c r="D123" t="s">
        <v>40</v>
      </c>
      <c r="E123" t="s">
        <v>19</v>
      </c>
      <c r="F123" s="4">
        <v>40015</v>
      </c>
      <c r="G123" s="2">
        <v>122</v>
      </c>
      <c r="H123" s="18">
        <v>1403.8309999999999</v>
      </c>
      <c r="I123" s="18">
        <v>54700</v>
      </c>
      <c r="J123">
        <v>24</v>
      </c>
      <c r="K123" s="2">
        <v>2</v>
      </c>
      <c r="L123">
        <v>3</v>
      </c>
      <c r="M123" s="2">
        <v>0</v>
      </c>
      <c r="N123" s="2">
        <v>1</v>
      </c>
      <c r="O123" s="2">
        <v>0</v>
      </c>
    </row>
    <row r="124" spans="1:15" x14ac:dyDescent="0.2">
      <c r="A124" s="2">
        <v>0</v>
      </c>
      <c r="B124" s="2">
        <v>1</v>
      </c>
      <c r="C124" t="s">
        <v>11</v>
      </c>
      <c r="D124" t="s">
        <v>40</v>
      </c>
      <c r="E124" t="s">
        <v>19</v>
      </c>
      <c r="F124" s="4">
        <v>41509</v>
      </c>
      <c r="G124" s="2">
        <v>123</v>
      </c>
      <c r="H124" s="18">
        <v>1985.325</v>
      </c>
      <c r="I124" s="18">
        <v>41300</v>
      </c>
      <c r="J124">
        <v>24</v>
      </c>
      <c r="K124" s="2">
        <v>3</v>
      </c>
      <c r="L124">
        <v>3</v>
      </c>
      <c r="M124" s="2">
        <v>1</v>
      </c>
      <c r="N124" s="2">
        <v>1</v>
      </c>
      <c r="O124" s="2">
        <v>0</v>
      </c>
    </row>
    <row r="125" spans="1:15" x14ac:dyDescent="0.2">
      <c r="A125" s="2">
        <v>1</v>
      </c>
      <c r="B125" s="2">
        <v>1</v>
      </c>
      <c r="C125" t="s">
        <v>13</v>
      </c>
      <c r="D125" t="s">
        <v>49</v>
      </c>
      <c r="E125" t="s">
        <v>33</v>
      </c>
      <c r="F125" s="4">
        <v>42241</v>
      </c>
      <c r="G125" s="2">
        <v>124</v>
      </c>
      <c r="H125" s="18">
        <v>2070.2570000000001</v>
      </c>
      <c r="I125" s="18">
        <v>130700</v>
      </c>
      <c r="J125">
        <v>6</v>
      </c>
      <c r="K125" s="2">
        <v>0</v>
      </c>
      <c r="L125">
        <v>2</v>
      </c>
      <c r="M125" s="2">
        <v>0</v>
      </c>
      <c r="N125" s="2">
        <v>1</v>
      </c>
      <c r="O125" s="2">
        <v>3</v>
      </c>
    </row>
    <row r="126" spans="1:15" x14ac:dyDescent="0.2">
      <c r="A126" s="2">
        <v>1</v>
      </c>
      <c r="B126" s="2">
        <v>0</v>
      </c>
      <c r="C126" t="s">
        <v>11</v>
      </c>
      <c r="D126" t="s">
        <v>46</v>
      </c>
      <c r="E126" t="s">
        <v>15</v>
      </c>
      <c r="F126" s="4">
        <v>42075</v>
      </c>
      <c r="G126" s="2">
        <v>125</v>
      </c>
      <c r="H126" s="18">
        <v>1006.258</v>
      </c>
      <c r="I126" s="18">
        <v>39500</v>
      </c>
      <c r="J126">
        <v>12</v>
      </c>
      <c r="K126" s="2">
        <v>2</v>
      </c>
      <c r="L126">
        <v>3</v>
      </c>
      <c r="M126" s="2">
        <v>0</v>
      </c>
      <c r="N126" s="2">
        <v>1</v>
      </c>
      <c r="O126" s="2">
        <v>0</v>
      </c>
    </row>
    <row r="127" spans="1:15" x14ac:dyDescent="0.2">
      <c r="A127" s="2">
        <v>1</v>
      </c>
      <c r="B127" s="2">
        <v>1</v>
      </c>
      <c r="C127" t="s">
        <v>11</v>
      </c>
      <c r="D127" t="s">
        <v>54</v>
      </c>
      <c r="E127" t="s">
        <v>16</v>
      </c>
      <c r="F127" s="4">
        <v>42029</v>
      </c>
      <c r="G127" s="2">
        <v>126</v>
      </c>
      <c r="H127" s="18">
        <v>3079.0740000000001</v>
      </c>
      <c r="I127" s="18">
        <v>93400</v>
      </c>
      <c r="J127">
        <v>24</v>
      </c>
      <c r="K127" s="2">
        <v>0</v>
      </c>
      <c r="L127">
        <v>2</v>
      </c>
      <c r="M127" s="2">
        <v>0</v>
      </c>
      <c r="N127" s="2">
        <v>1</v>
      </c>
      <c r="O127" s="2">
        <v>2</v>
      </c>
    </row>
    <row r="128" spans="1:15" x14ac:dyDescent="0.2">
      <c r="A128" s="2">
        <v>1</v>
      </c>
      <c r="B128" s="2">
        <v>1</v>
      </c>
      <c r="C128" t="s">
        <v>11</v>
      </c>
      <c r="D128" t="s">
        <v>53</v>
      </c>
      <c r="E128" t="s">
        <v>20</v>
      </c>
      <c r="F128" s="4">
        <v>41079</v>
      </c>
      <c r="G128" s="2">
        <v>127</v>
      </c>
      <c r="H128" s="18">
        <v>586.34100000000001</v>
      </c>
      <c r="I128" s="18">
        <v>83100</v>
      </c>
      <c r="J128">
        <v>6</v>
      </c>
      <c r="K128" s="2">
        <v>2</v>
      </c>
      <c r="L128">
        <v>2</v>
      </c>
      <c r="M128" s="2">
        <v>1</v>
      </c>
      <c r="N128" s="2">
        <v>1</v>
      </c>
      <c r="O128" s="2">
        <v>2</v>
      </c>
    </row>
    <row r="129" spans="1:15" x14ac:dyDescent="0.2">
      <c r="A129" s="2">
        <v>1</v>
      </c>
      <c r="B129" s="2">
        <v>1</v>
      </c>
      <c r="C129" t="s">
        <v>11</v>
      </c>
      <c r="D129" t="s">
        <v>40</v>
      </c>
      <c r="E129" t="s">
        <v>19</v>
      </c>
      <c r="F129" s="4">
        <v>42104</v>
      </c>
      <c r="G129" s="2">
        <v>128</v>
      </c>
      <c r="H129" s="18">
        <v>2555.4499999999998</v>
      </c>
      <c r="I129" s="18">
        <v>55900</v>
      </c>
      <c r="J129">
        <v>24</v>
      </c>
      <c r="K129" s="2">
        <v>0</v>
      </c>
      <c r="L129">
        <v>2</v>
      </c>
      <c r="M129" s="2">
        <v>1</v>
      </c>
      <c r="N129" s="2">
        <v>0</v>
      </c>
      <c r="O129" s="2">
        <v>1</v>
      </c>
    </row>
    <row r="130" spans="1:15" x14ac:dyDescent="0.2">
      <c r="A130" s="2">
        <v>1</v>
      </c>
      <c r="B130" s="2">
        <v>1</v>
      </c>
      <c r="C130" t="s">
        <v>14</v>
      </c>
      <c r="D130" t="s">
        <v>27</v>
      </c>
      <c r="E130" t="s">
        <v>32</v>
      </c>
      <c r="F130" s="4">
        <v>40971</v>
      </c>
      <c r="G130" s="2">
        <v>129</v>
      </c>
      <c r="H130" s="18">
        <v>637.80100000000004</v>
      </c>
      <c r="I130" s="18">
        <v>71200</v>
      </c>
      <c r="J130">
        <v>12</v>
      </c>
      <c r="K130" s="2">
        <v>2</v>
      </c>
      <c r="L130">
        <v>3</v>
      </c>
      <c r="M130" s="2">
        <v>1</v>
      </c>
      <c r="N130" s="2">
        <v>1</v>
      </c>
      <c r="O130" s="2">
        <v>1</v>
      </c>
    </row>
    <row r="131" spans="1:15" x14ac:dyDescent="0.2">
      <c r="A131" s="2">
        <v>1</v>
      </c>
      <c r="B131" s="2">
        <v>0</v>
      </c>
      <c r="C131" t="s">
        <v>11</v>
      </c>
      <c r="D131" t="s">
        <v>46</v>
      </c>
      <c r="E131" t="s">
        <v>15</v>
      </c>
      <c r="F131" s="4">
        <v>41111</v>
      </c>
      <c r="G131" s="2">
        <v>130</v>
      </c>
      <c r="H131" s="18">
        <v>1148.6099999999999</v>
      </c>
      <c r="I131" s="18">
        <v>57800</v>
      </c>
      <c r="J131">
        <v>24</v>
      </c>
      <c r="K131" s="2">
        <v>2</v>
      </c>
      <c r="L131">
        <v>2</v>
      </c>
      <c r="M131" s="2">
        <v>1</v>
      </c>
      <c r="N131" s="2">
        <v>0</v>
      </c>
      <c r="O131" s="2">
        <v>0</v>
      </c>
    </row>
    <row r="132" spans="1:15" x14ac:dyDescent="0.2">
      <c r="A132" s="2">
        <v>1</v>
      </c>
      <c r="B132" s="2">
        <v>0</v>
      </c>
      <c r="C132" t="s">
        <v>11</v>
      </c>
      <c r="D132" t="s">
        <v>46</v>
      </c>
      <c r="E132" t="s">
        <v>17</v>
      </c>
      <c r="F132" s="4">
        <v>41361</v>
      </c>
      <c r="G132" s="2">
        <v>131</v>
      </c>
      <c r="H132" s="18">
        <v>579.54100000000005</v>
      </c>
      <c r="I132" s="18">
        <v>59100</v>
      </c>
      <c r="J132">
        <v>18</v>
      </c>
      <c r="K132" s="2">
        <v>1</v>
      </c>
      <c r="L132">
        <v>2</v>
      </c>
      <c r="M132" s="2">
        <v>1</v>
      </c>
      <c r="N132" s="2">
        <v>0</v>
      </c>
      <c r="O132" s="2">
        <v>2</v>
      </c>
    </row>
    <row r="133" spans="1:15" x14ac:dyDescent="0.2">
      <c r="A133" s="2">
        <v>0</v>
      </c>
      <c r="B133" s="2">
        <v>0</v>
      </c>
      <c r="C133" t="s">
        <v>13</v>
      </c>
      <c r="D133" t="s">
        <v>50</v>
      </c>
      <c r="E133" t="s">
        <v>37</v>
      </c>
      <c r="F133" s="4">
        <v>41068</v>
      </c>
      <c r="G133" s="2">
        <v>132</v>
      </c>
      <c r="H133" s="18">
        <v>465.55399999999997</v>
      </c>
      <c r="I133" s="18">
        <v>23100</v>
      </c>
      <c r="J133">
        <v>6</v>
      </c>
      <c r="K133" s="2">
        <v>1</v>
      </c>
      <c r="L133">
        <v>1</v>
      </c>
      <c r="M133" s="2">
        <v>0</v>
      </c>
      <c r="N133" s="2">
        <v>0</v>
      </c>
      <c r="O133" s="2">
        <v>2</v>
      </c>
    </row>
    <row r="134" spans="1:15" x14ac:dyDescent="0.2">
      <c r="A134" s="2">
        <v>0</v>
      </c>
      <c r="B134" s="2">
        <v>0</v>
      </c>
      <c r="C134" t="s">
        <v>13</v>
      </c>
      <c r="D134" t="s">
        <v>50</v>
      </c>
      <c r="E134" t="s">
        <v>37</v>
      </c>
      <c r="F134" s="4">
        <v>41649</v>
      </c>
      <c r="G134" s="2">
        <v>133</v>
      </c>
      <c r="H134" s="18">
        <v>407.30200000000002</v>
      </c>
      <c r="I134" s="18">
        <v>10900</v>
      </c>
      <c r="J134">
        <v>24</v>
      </c>
      <c r="K134" s="2">
        <v>1</v>
      </c>
      <c r="L134">
        <v>1</v>
      </c>
      <c r="M134" s="2">
        <v>1</v>
      </c>
      <c r="N134" s="2">
        <v>0</v>
      </c>
      <c r="O134" s="2">
        <v>0</v>
      </c>
    </row>
    <row r="135" spans="1:15" x14ac:dyDescent="0.2">
      <c r="A135" s="2">
        <v>0</v>
      </c>
      <c r="B135" s="2">
        <v>1</v>
      </c>
      <c r="C135" t="s">
        <v>12</v>
      </c>
      <c r="D135" t="s">
        <v>45</v>
      </c>
      <c r="E135" t="s">
        <v>21</v>
      </c>
      <c r="F135" s="4">
        <v>41993</v>
      </c>
      <c r="G135" s="2">
        <v>134</v>
      </c>
      <c r="H135" s="18">
        <v>847.46900000000005</v>
      </c>
      <c r="I135" s="18">
        <v>47500</v>
      </c>
      <c r="J135">
        <v>6</v>
      </c>
      <c r="K135" s="2">
        <v>3</v>
      </c>
      <c r="L135">
        <v>2</v>
      </c>
      <c r="M135" s="2">
        <v>0</v>
      </c>
      <c r="N135" s="2">
        <v>0</v>
      </c>
      <c r="O135" s="2">
        <v>0</v>
      </c>
    </row>
    <row r="136" spans="1:15" x14ac:dyDescent="0.2">
      <c r="A136" s="2">
        <v>1</v>
      </c>
      <c r="B136" s="2">
        <v>0</v>
      </c>
      <c r="C136" t="s">
        <v>11</v>
      </c>
      <c r="D136" t="s">
        <v>40</v>
      </c>
      <c r="E136" t="s">
        <v>19</v>
      </c>
      <c r="F136" s="4">
        <v>42100</v>
      </c>
      <c r="G136" s="2">
        <v>135</v>
      </c>
      <c r="H136" s="18">
        <v>2436.88</v>
      </c>
      <c r="I136" s="18">
        <v>76200</v>
      </c>
      <c r="J136">
        <v>24</v>
      </c>
      <c r="K136" s="2">
        <v>0</v>
      </c>
      <c r="L136">
        <v>2</v>
      </c>
      <c r="M136" s="2">
        <v>1</v>
      </c>
      <c r="N136" s="2">
        <v>1</v>
      </c>
      <c r="O136" s="2">
        <v>1</v>
      </c>
    </row>
    <row r="137" spans="1:15" x14ac:dyDescent="0.2">
      <c r="A137" s="2">
        <v>1</v>
      </c>
      <c r="B137" s="2">
        <v>0</v>
      </c>
      <c r="C137" t="s">
        <v>14</v>
      </c>
      <c r="D137" t="s">
        <v>41</v>
      </c>
      <c r="E137" t="s">
        <v>31</v>
      </c>
      <c r="F137" s="4">
        <v>42167</v>
      </c>
      <c r="G137" s="2">
        <v>136</v>
      </c>
      <c r="H137" s="18">
        <v>399.82400000000001</v>
      </c>
      <c r="I137" s="18">
        <v>14200</v>
      </c>
      <c r="J137">
        <v>24</v>
      </c>
      <c r="K137" s="2">
        <v>0</v>
      </c>
      <c r="L137">
        <v>1</v>
      </c>
      <c r="M137" s="2">
        <v>1</v>
      </c>
      <c r="N137" s="2">
        <v>0</v>
      </c>
      <c r="O137" s="2">
        <v>1</v>
      </c>
    </row>
    <row r="138" spans="1:15" x14ac:dyDescent="0.2">
      <c r="A138" s="2">
        <v>0</v>
      </c>
      <c r="B138" s="2">
        <v>0</v>
      </c>
      <c r="C138" t="s">
        <v>11</v>
      </c>
      <c r="D138" t="s">
        <v>52</v>
      </c>
      <c r="E138" t="s">
        <v>18</v>
      </c>
      <c r="F138" s="4">
        <v>40901</v>
      </c>
      <c r="G138" s="2">
        <v>137</v>
      </c>
      <c r="H138" s="18">
        <v>2037.5160000000001</v>
      </c>
      <c r="I138" s="18">
        <v>52500</v>
      </c>
      <c r="J138">
        <v>24</v>
      </c>
      <c r="K138" s="2">
        <v>3</v>
      </c>
      <c r="L138">
        <v>3</v>
      </c>
      <c r="M138" s="2">
        <v>0</v>
      </c>
      <c r="N138" s="2">
        <v>1</v>
      </c>
      <c r="O138" s="2">
        <v>0</v>
      </c>
    </row>
    <row r="139" spans="1:15" x14ac:dyDescent="0.2">
      <c r="A139" s="2">
        <v>0</v>
      </c>
      <c r="B139" s="2">
        <v>0</v>
      </c>
      <c r="C139" t="s">
        <v>12</v>
      </c>
      <c r="D139" t="s">
        <v>41</v>
      </c>
      <c r="E139" t="s">
        <v>24</v>
      </c>
      <c r="F139" s="4">
        <v>40245</v>
      </c>
      <c r="G139" s="2">
        <v>138</v>
      </c>
      <c r="H139" s="18">
        <v>715.83500000000004</v>
      </c>
      <c r="I139" s="18">
        <v>43300</v>
      </c>
      <c r="J139">
        <v>24</v>
      </c>
      <c r="K139" s="2">
        <v>2</v>
      </c>
      <c r="L139">
        <v>2</v>
      </c>
      <c r="M139" s="2">
        <v>0</v>
      </c>
      <c r="N139" s="2">
        <v>1</v>
      </c>
      <c r="O139" s="2">
        <v>3</v>
      </c>
    </row>
    <row r="140" spans="1:15" x14ac:dyDescent="0.2">
      <c r="A140" s="2">
        <v>1</v>
      </c>
      <c r="B140" s="2">
        <v>1</v>
      </c>
      <c r="C140" t="s">
        <v>11</v>
      </c>
      <c r="D140" t="s">
        <v>54</v>
      </c>
      <c r="E140" t="s">
        <v>16</v>
      </c>
      <c r="F140" s="4">
        <v>41943</v>
      </c>
      <c r="G140" s="2">
        <v>139</v>
      </c>
      <c r="H140" s="18">
        <v>1177.31</v>
      </c>
      <c r="I140" s="18">
        <v>66600</v>
      </c>
      <c r="J140">
        <v>18</v>
      </c>
      <c r="K140" s="2">
        <v>3</v>
      </c>
      <c r="L140">
        <v>2</v>
      </c>
      <c r="M140" s="2">
        <v>1</v>
      </c>
      <c r="N140" s="2">
        <v>0</v>
      </c>
      <c r="O140" s="2">
        <v>0</v>
      </c>
    </row>
    <row r="141" spans="1:15" x14ac:dyDescent="0.2">
      <c r="A141" s="2">
        <v>1</v>
      </c>
      <c r="B141" s="2">
        <v>0</v>
      </c>
      <c r="C141" t="s">
        <v>13</v>
      </c>
      <c r="D141" t="s">
        <v>39</v>
      </c>
      <c r="E141" t="s">
        <v>36</v>
      </c>
      <c r="F141" s="4">
        <v>42043</v>
      </c>
      <c r="G141" s="2">
        <v>140</v>
      </c>
      <c r="H141" s="18">
        <v>825.66600000000005</v>
      </c>
      <c r="I141" s="18">
        <v>55100</v>
      </c>
      <c r="J141">
        <v>6</v>
      </c>
      <c r="K141" s="2">
        <v>0</v>
      </c>
      <c r="L141">
        <v>2</v>
      </c>
      <c r="M141" s="2">
        <v>1</v>
      </c>
      <c r="N141" s="2">
        <v>0</v>
      </c>
      <c r="O141" s="2">
        <v>2</v>
      </c>
    </row>
    <row r="142" spans="1:15" x14ac:dyDescent="0.2">
      <c r="A142" s="2">
        <v>1</v>
      </c>
      <c r="B142" s="2">
        <v>0</v>
      </c>
      <c r="C142" t="s">
        <v>13</v>
      </c>
      <c r="D142" t="s">
        <v>48</v>
      </c>
      <c r="E142" t="s">
        <v>38</v>
      </c>
      <c r="F142" s="4">
        <v>41505</v>
      </c>
      <c r="G142" s="2">
        <v>141</v>
      </c>
      <c r="H142" s="18">
        <v>114.02800000000001</v>
      </c>
      <c r="I142" s="18">
        <v>10600</v>
      </c>
      <c r="J142">
        <v>12</v>
      </c>
      <c r="K142" s="2">
        <v>1</v>
      </c>
      <c r="L142">
        <v>1</v>
      </c>
      <c r="M142" s="2">
        <v>0</v>
      </c>
      <c r="N142" s="2">
        <v>0</v>
      </c>
      <c r="O142" s="2">
        <v>2</v>
      </c>
    </row>
    <row r="143" spans="1:15" x14ac:dyDescent="0.2">
      <c r="A143" s="2">
        <v>1</v>
      </c>
      <c r="B143" s="2">
        <v>0</v>
      </c>
      <c r="C143" t="s">
        <v>14</v>
      </c>
      <c r="D143" t="s">
        <v>43</v>
      </c>
      <c r="E143" t="s">
        <v>28</v>
      </c>
      <c r="F143" s="4">
        <v>40619</v>
      </c>
      <c r="G143" s="2">
        <v>142</v>
      </c>
      <c r="H143" s="18">
        <v>873.13900000000001</v>
      </c>
      <c r="I143" s="18">
        <v>56300</v>
      </c>
      <c r="J143">
        <v>6</v>
      </c>
      <c r="K143" s="2">
        <v>2</v>
      </c>
      <c r="L143">
        <v>3</v>
      </c>
      <c r="M143" s="2">
        <v>1</v>
      </c>
      <c r="N143" s="2">
        <v>0</v>
      </c>
      <c r="O143" s="2">
        <v>0</v>
      </c>
    </row>
    <row r="144" spans="1:15" x14ac:dyDescent="0.2">
      <c r="A144" s="2">
        <v>1</v>
      </c>
      <c r="B144" s="2">
        <v>1</v>
      </c>
      <c r="C144" t="s">
        <v>14</v>
      </c>
      <c r="D144" t="s">
        <v>27</v>
      </c>
      <c r="E144" t="s">
        <v>27</v>
      </c>
      <c r="F144" s="4">
        <v>42101</v>
      </c>
      <c r="G144" s="2">
        <v>143</v>
      </c>
      <c r="H144" s="18">
        <v>1214.607</v>
      </c>
      <c r="I144" s="18">
        <v>58900</v>
      </c>
      <c r="J144">
        <v>18</v>
      </c>
      <c r="K144" s="2">
        <v>0</v>
      </c>
      <c r="L144">
        <v>1</v>
      </c>
      <c r="M144" s="2">
        <v>1</v>
      </c>
      <c r="N144" s="2">
        <v>1</v>
      </c>
      <c r="O144" s="2">
        <v>0</v>
      </c>
    </row>
    <row r="145" spans="1:15" x14ac:dyDescent="0.2">
      <c r="A145" s="2">
        <v>1</v>
      </c>
      <c r="B145" s="2">
        <v>1</v>
      </c>
      <c r="C145" t="s">
        <v>14</v>
      </c>
      <c r="D145" t="s">
        <v>51</v>
      </c>
      <c r="E145" t="s">
        <v>30</v>
      </c>
      <c r="F145" s="4">
        <v>39956</v>
      </c>
      <c r="G145" s="2">
        <v>144</v>
      </c>
      <c r="H145" s="18">
        <v>548.21199999999999</v>
      </c>
      <c r="I145" s="18">
        <v>102500</v>
      </c>
      <c r="J145">
        <v>12</v>
      </c>
      <c r="K145" s="2">
        <v>1</v>
      </c>
      <c r="L145">
        <v>2</v>
      </c>
      <c r="M145" s="2">
        <v>0</v>
      </c>
      <c r="N145" s="2">
        <v>1</v>
      </c>
      <c r="O145" s="2">
        <v>3</v>
      </c>
    </row>
    <row r="146" spans="1:15" x14ac:dyDescent="0.2">
      <c r="A146" s="2">
        <v>0</v>
      </c>
      <c r="B146" s="2">
        <v>1</v>
      </c>
      <c r="C146" t="s">
        <v>12</v>
      </c>
      <c r="D146" t="s">
        <v>41</v>
      </c>
      <c r="E146" t="s">
        <v>24</v>
      </c>
      <c r="F146" s="4">
        <v>42079</v>
      </c>
      <c r="G146" s="2">
        <v>145</v>
      </c>
      <c r="H146" s="18">
        <v>963.64</v>
      </c>
      <c r="I146" s="18">
        <v>71500</v>
      </c>
      <c r="J146">
        <v>6</v>
      </c>
      <c r="K146" s="2">
        <v>0</v>
      </c>
      <c r="L146">
        <v>2</v>
      </c>
      <c r="M146" s="2">
        <v>1</v>
      </c>
      <c r="N146" s="2">
        <v>0</v>
      </c>
      <c r="O146" s="2">
        <v>0</v>
      </c>
    </row>
    <row r="147" spans="1:15" x14ac:dyDescent="0.2">
      <c r="A147" s="2">
        <v>1</v>
      </c>
      <c r="B147" s="2">
        <v>1</v>
      </c>
      <c r="C147" t="s">
        <v>12</v>
      </c>
      <c r="D147" t="s">
        <v>42</v>
      </c>
      <c r="E147" t="s">
        <v>22</v>
      </c>
      <c r="F147" s="4">
        <v>42035</v>
      </c>
      <c r="G147" s="2">
        <v>146</v>
      </c>
      <c r="H147" s="18">
        <v>1694.4670000000001</v>
      </c>
      <c r="I147" s="18">
        <v>73300</v>
      </c>
      <c r="J147">
        <v>12</v>
      </c>
      <c r="K147" s="2">
        <v>0</v>
      </c>
      <c r="L147">
        <v>3</v>
      </c>
      <c r="M147" s="2">
        <v>1</v>
      </c>
      <c r="N147" s="2">
        <v>1</v>
      </c>
      <c r="O147" s="2">
        <v>0</v>
      </c>
    </row>
    <row r="148" spans="1:15" x14ac:dyDescent="0.2">
      <c r="A148" s="2">
        <v>1</v>
      </c>
      <c r="B148" s="2">
        <v>1</v>
      </c>
      <c r="C148" t="s">
        <v>13</v>
      </c>
      <c r="D148" t="s">
        <v>50</v>
      </c>
      <c r="E148" t="s">
        <v>37</v>
      </c>
      <c r="F148" s="4">
        <v>42078</v>
      </c>
      <c r="G148" s="2">
        <v>147</v>
      </c>
      <c r="H148" s="18">
        <v>2100.8910000000001</v>
      </c>
      <c r="I148" s="18">
        <v>69900</v>
      </c>
      <c r="J148">
        <v>18</v>
      </c>
      <c r="K148" s="2">
        <v>0</v>
      </c>
      <c r="L148">
        <v>2</v>
      </c>
      <c r="M148" s="2">
        <v>1</v>
      </c>
      <c r="N148" s="2">
        <v>1</v>
      </c>
      <c r="O148" s="2">
        <v>1</v>
      </c>
    </row>
    <row r="149" spans="1:15" x14ac:dyDescent="0.2">
      <c r="A149" s="2">
        <v>1</v>
      </c>
      <c r="B149" s="2">
        <v>0</v>
      </c>
      <c r="C149" t="s">
        <v>11</v>
      </c>
      <c r="D149" t="s">
        <v>52</v>
      </c>
      <c r="E149" t="s">
        <v>18</v>
      </c>
      <c r="F149" s="4">
        <v>41529</v>
      </c>
      <c r="G149" s="2">
        <v>148</v>
      </c>
      <c r="H149" s="18">
        <v>89.703000000000003</v>
      </c>
      <c r="I149" s="18">
        <v>12100</v>
      </c>
      <c r="J149">
        <v>6</v>
      </c>
      <c r="K149" s="2">
        <v>1</v>
      </c>
      <c r="L149">
        <v>1</v>
      </c>
      <c r="M149" s="2">
        <v>0</v>
      </c>
      <c r="N149" s="2">
        <v>0</v>
      </c>
      <c r="O149" s="2">
        <v>1</v>
      </c>
    </row>
    <row r="150" spans="1:15" x14ac:dyDescent="0.2">
      <c r="A150" s="2">
        <v>1</v>
      </c>
      <c r="B150" s="2">
        <v>0</v>
      </c>
      <c r="C150" t="s">
        <v>12</v>
      </c>
      <c r="D150" t="s">
        <v>42</v>
      </c>
      <c r="E150" t="s">
        <v>22</v>
      </c>
      <c r="F150" s="4">
        <v>42024</v>
      </c>
      <c r="G150" s="2">
        <v>149</v>
      </c>
      <c r="H150" s="18">
        <v>78.701999999999998</v>
      </c>
      <c r="I150" s="18">
        <v>23000</v>
      </c>
      <c r="J150">
        <v>6</v>
      </c>
      <c r="K150" s="2">
        <v>1</v>
      </c>
      <c r="L150">
        <v>1</v>
      </c>
      <c r="M150" s="2">
        <v>0</v>
      </c>
      <c r="N150" s="2">
        <v>0</v>
      </c>
      <c r="O150" s="2">
        <v>3</v>
      </c>
    </row>
    <row r="151" spans="1:15" x14ac:dyDescent="0.2">
      <c r="A151" s="2">
        <v>1</v>
      </c>
      <c r="B151" s="2">
        <v>0</v>
      </c>
      <c r="C151" t="s">
        <v>13</v>
      </c>
      <c r="D151" t="s">
        <v>48</v>
      </c>
      <c r="E151" t="s">
        <v>38</v>
      </c>
      <c r="F151" s="4">
        <v>42132</v>
      </c>
      <c r="G151" s="2">
        <v>150</v>
      </c>
      <c r="H151" s="18">
        <v>411.964</v>
      </c>
      <c r="I151" s="18">
        <v>39500</v>
      </c>
      <c r="J151">
        <v>6</v>
      </c>
      <c r="K151" s="2">
        <v>0</v>
      </c>
      <c r="L151">
        <v>2</v>
      </c>
      <c r="M151" s="2">
        <v>1</v>
      </c>
      <c r="N151" s="2">
        <v>0</v>
      </c>
      <c r="O151" s="2">
        <v>1</v>
      </c>
    </row>
    <row r="152" spans="1:15" x14ac:dyDescent="0.2">
      <c r="A152" s="2">
        <v>1</v>
      </c>
      <c r="B152" s="2">
        <v>1</v>
      </c>
      <c r="C152" t="s">
        <v>13</v>
      </c>
      <c r="D152" t="s">
        <v>49</v>
      </c>
      <c r="E152" t="s">
        <v>33</v>
      </c>
      <c r="F152" s="4">
        <v>39945</v>
      </c>
      <c r="G152" s="2">
        <v>151</v>
      </c>
      <c r="H152" s="18">
        <v>857.976</v>
      </c>
      <c r="I152" s="18">
        <v>55500</v>
      </c>
      <c r="J152">
        <v>18</v>
      </c>
      <c r="K152" s="2">
        <v>2</v>
      </c>
      <c r="L152">
        <v>3</v>
      </c>
      <c r="M152" s="2">
        <v>1</v>
      </c>
      <c r="N152" s="2">
        <v>1</v>
      </c>
      <c r="O152" s="2">
        <v>0</v>
      </c>
    </row>
    <row r="153" spans="1:15" x14ac:dyDescent="0.2">
      <c r="A153" s="2">
        <v>1</v>
      </c>
      <c r="B153" s="2">
        <v>0</v>
      </c>
      <c r="C153" t="s">
        <v>11</v>
      </c>
      <c r="D153" t="s">
        <v>53</v>
      </c>
      <c r="E153" t="s">
        <v>20</v>
      </c>
      <c r="F153" s="4">
        <v>41915</v>
      </c>
      <c r="G153" s="2">
        <v>152</v>
      </c>
      <c r="H153" s="18">
        <v>1387.9690000000001</v>
      </c>
      <c r="I153" s="18">
        <v>45600</v>
      </c>
      <c r="J153">
        <v>18</v>
      </c>
      <c r="K153" s="2">
        <v>2</v>
      </c>
      <c r="L153">
        <v>2</v>
      </c>
      <c r="M153" s="2">
        <v>1</v>
      </c>
      <c r="N153" s="2">
        <v>0</v>
      </c>
      <c r="O153" s="2">
        <v>0</v>
      </c>
    </row>
    <row r="154" spans="1:15" x14ac:dyDescent="0.2">
      <c r="A154" s="2">
        <v>0</v>
      </c>
      <c r="B154" s="2">
        <v>0</v>
      </c>
      <c r="C154" t="s">
        <v>14</v>
      </c>
      <c r="D154" t="s">
        <v>41</v>
      </c>
      <c r="E154" t="s">
        <v>31</v>
      </c>
      <c r="F154" s="4">
        <v>42205</v>
      </c>
      <c r="G154" s="2">
        <v>153</v>
      </c>
      <c r="H154" s="18">
        <v>571.447</v>
      </c>
      <c r="I154" s="18">
        <v>19500</v>
      </c>
      <c r="J154">
        <v>24</v>
      </c>
      <c r="K154" s="2">
        <v>0</v>
      </c>
      <c r="L154">
        <v>1</v>
      </c>
      <c r="M154" s="2">
        <v>1</v>
      </c>
      <c r="N154" s="2">
        <v>0</v>
      </c>
      <c r="O154" s="2">
        <v>0</v>
      </c>
    </row>
    <row r="155" spans="1:15" x14ac:dyDescent="0.2">
      <c r="A155" s="2">
        <v>1</v>
      </c>
      <c r="B155" s="2">
        <v>1</v>
      </c>
      <c r="C155" t="s">
        <v>12</v>
      </c>
      <c r="D155" t="s">
        <v>44</v>
      </c>
      <c r="E155" t="s">
        <v>25</v>
      </c>
      <c r="F155" s="4">
        <v>42122</v>
      </c>
      <c r="G155" s="2">
        <v>154</v>
      </c>
      <c r="H155" s="18">
        <v>1127.365</v>
      </c>
      <c r="I155" s="18">
        <v>70400</v>
      </c>
      <c r="J155">
        <v>12</v>
      </c>
      <c r="K155" s="2">
        <v>0</v>
      </c>
      <c r="L155">
        <v>2</v>
      </c>
      <c r="M155" s="2">
        <v>1</v>
      </c>
      <c r="N155" s="2">
        <v>1</v>
      </c>
      <c r="O155" s="2">
        <v>2</v>
      </c>
    </row>
    <row r="156" spans="1:15" x14ac:dyDescent="0.2">
      <c r="A156" s="2">
        <v>1</v>
      </c>
      <c r="B156" s="2">
        <v>0</v>
      </c>
      <c r="C156" t="s">
        <v>12</v>
      </c>
      <c r="D156" t="s">
        <v>44</v>
      </c>
      <c r="E156" t="s">
        <v>25</v>
      </c>
      <c r="F156" s="4">
        <v>42100</v>
      </c>
      <c r="G156" s="2">
        <v>155</v>
      </c>
      <c r="H156" s="18">
        <v>198.50800000000001</v>
      </c>
      <c r="I156" s="18">
        <v>10200</v>
      </c>
      <c r="J156">
        <v>6</v>
      </c>
      <c r="K156" s="2">
        <v>0</v>
      </c>
      <c r="L156">
        <v>1</v>
      </c>
      <c r="M156" s="2">
        <v>0</v>
      </c>
      <c r="N156" s="2">
        <v>0</v>
      </c>
      <c r="O156" s="2">
        <v>3</v>
      </c>
    </row>
    <row r="157" spans="1:15" x14ac:dyDescent="0.2">
      <c r="A157" s="2">
        <v>1</v>
      </c>
      <c r="B157" s="2">
        <v>1</v>
      </c>
      <c r="C157" t="s">
        <v>14</v>
      </c>
      <c r="D157" t="s">
        <v>51</v>
      </c>
      <c r="E157" t="s">
        <v>30</v>
      </c>
      <c r="F157" s="4">
        <v>40395</v>
      </c>
      <c r="G157" s="2">
        <v>156</v>
      </c>
      <c r="H157" s="18">
        <v>3343.9789999999998</v>
      </c>
      <c r="I157" s="18">
        <v>83700</v>
      </c>
      <c r="J157">
        <v>24</v>
      </c>
      <c r="K157" s="2">
        <v>3</v>
      </c>
      <c r="L157">
        <v>2</v>
      </c>
      <c r="M157" s="2">
        <v>1</v>
      </c>
      <c r="N157" s="2">
        <v>1</v>
      </c>
      <c r="O157" s="2">
        <v>0</v>
      </c>
    </row>
    <row r="158" spans="1:15" x14ac:dyDescent="0.2">
      <c r="A158" s="2">
        <v>1</v>
      </c>
      <c r="B158" s="2">
        <v>1</v>
      </c>
      <c r="C158" t="s">
        <v>13</v>
      </c>
      <c r="D158" t="s">
        <v>48</v>
      </c>
      <c r="E158" t="s">
        <v>38</v>
      </c>
      <c r="F158" s="4">
        <v>42241</v>
      </c>
      <c r="G158" s="2">
        <v>157</v>
      </c>
      <c r="H158" s="18">
        <v>1999.115</v>
      </c>
      <c r="I158" s="18">
        <v>72600</v>
      </c>
      <c r="J158">
        <v>18</v>
      </c>
      <c r="K158" s="2">
        <v>0</v>
      </c>
      <c r="L158">
        <v>2</v>
      </c>
      <c r="M158" s="2">
        <v>0</v>
      </c>
      <c r="N158" s="2">
        <v>1</v>
      </c>
      <c r="O158" s="2">
        <v>1</v>
      </c>
    </row>
    <row r="159" spans="1:15" x14ac:dyDescent="0.2">
      <c r="A159" s="2">
        <v>0</v>
      </c>
      <c r="B159" s="2">
        <v>0</v>
      </c>
      <c r="C159" t="s">
        <v>14</v>
      </c>
      <c r="D159" t="s">
        <v>27</v>
      </c>
      <c r="E159" t="s">
        <v>32</v>
      </c>
      <c r="F159" s="4">
        <v>42177</v>
      </c>
      <c r="G159" s="2">
        <v>158</v>
      </c>
      <c r="H159" s="18">
        <v>1072.8620000000001</v>
      </c>
      <c r="I159" s="18">
        <v>40500</v>
      </c>
      <c r="J159">
        <v>18</v>
      </c>
      <c r="K159" s="2">
        <v>0</v>
      </c>
      <c r="L159">
        <v>2</v>
      </c>
      <c r="M159" s="2">
        <v>1</v>
      </c>
      <c r="N159" s="2">
        <v>0</v>
      </c>
      <c r="O159" s="2">
        <v>1</v>
      </c>
    </row>
    <row r="160" spans="1:15" x14ac:dyDescent="0.2">
      <c r="A160" s="2">
        <v>1</v>
      </c>
      <c r="B160" s="2">
        <v>1</v>
      </c>
      <c r="C160" t="s">
        <v>14</v>
      </c>
      <c r="D160" t="s">
        <v>43</v>
      </c>
      <c r="E160" t="s">
        <v>28</v>
      </c>
      <c r="F160" s="4">
        <v>42100</v>
      </c>
      <c r="G160" s="2">
        <v>159</v>
      </c>
      <c r="H160" s="18">
        <v>632.70299999999997</v>
      </c>
      <c r="I160" s="18">
        <v>63300</v>
      </c>
      <c r="J160">
        <v>6</v>
      </c>
      <c r="K160" s="2">
        <v>0</v>
      </c>
      <c r="L160">
        <v>2</v>
      </c>
      <c r="M160" s="2">
        <v>1</v>
      </c>
      <c r="N160" s="2">
        <v>1</v>
      </c>
      <c r="O160" s="2">
        <v>2</v>
      </c>
    </row>
    <row r="161" spans="1:15" x14ac:dyDescent="0.2">
      <c r="A161" s="2">
        <v>1</v>
      </c>
      <c r="B161" s="2">
        <v>0</v>
      </c>
      <c r="C161" t="s">
        <v>14</v>
      </c>
      <c r="D161" t="s">
        <v>27</v>
      </c>
      <c r="E161" t="s">
        <v>27</v>
      </c>
      <c r="F161" s="4">
        <v>42065</v>
      </c>
      <c r="G161" s="2">
        <v>160</v>
      </c>
      <c r="H161" s="18">
        <v>435.74700000000001</v>
      </c>
      <c r="I161" s="18">
        <v>14800</v>
      </c>
      <c r="J161">
        <v>12</v>
      </c>
      <c r="K161" s="2">
        <v>0</v>
      </c>
      <c r="L161">
        <v>1</v>
      </c>
      <c r="M161" s="2">
        <v>1</v>
      </c>
      <c r="N161" s="2">
        <v>0</v>
      </c>
      <c r="O161" s="2">
        <v>3</v>
      </c>
    </row>
    <row r="162" spans="1:15" x14ac:dyDescent="0.2">
      <c r="A162" s="2">
        <v>1</v>
      </c>
      <c r="B162" s="2">
        <v>0</v>
      </c>
      <c r="C162" t="s">
        <v>12</v>
      </c>
      <c r="D162" t="s">
        <v>44</v>
      </c>
      <c r="E162" t="s">
        <v>25</v>
      </c>
      <c r="F162" s="4">
        <v>40263</v>
      </c>
      <c r="G162" s="2">
        <v>161</v>
      </c>
      <c r="H162" s="18">
        <v>2623.6680000000001</v>
      </c>
      <c r="I162" s="18">
        <v>84800</v>
      </c>
      <c r="J162">
        <v>18</v>
      </c>
      <c r="K162" s="2">
        <v>3</v>
      </c>
      <c r="L162">
        <v>3</v>
      </c>
      <c r="M162" s="2">
        <v>0</v>
      </c>
      <c r="N162" s="2">
        <v>1</v>
      </c>
      <c r="O162" s="2">
        <v>0</v>
      </c>
    </row>
    <row r="163" spans="1:15" x14ac:dyDescent="0.2">
      <c r="A163" s="2">
        <v>1</v>
      </c>
      <c r="B163" s="2">
        <v>1</v>
      </c>
      <c r="C163" t="s">
        <v>12</v>
      </c>
      <c r="D163" t="s">
        <v>47</v>
      </c>
      <c r="E163" t="s">
        <v>26</v>
      </c>
      <c r="F163" s="4">
        <v>40701</v>
      </c>
      <c r="G163" s="2">
        <v>162</v>
      </c>
      <c r="H163" s="18">
        <v>894.66800000000001</v>
      </c>
      <c r="I163" s="18">
        <v>85500</v>
      </c>
      <c r="J163">
        <v>18</v>
      </c>
      <c r="K163" s="2">
        <v>2</v>
      </c>
      <c r="L163">
        <v>2</v>
      </c>
      <c r="M163" s="2">
        <v>0</v>
      </c>
      <c r="N163" s="2">
        <v>1</v>
      </c>
      <c r="O163" s="2">
        <v>2</v>
      </c>
    </row>
    <row r="164" spans="1:15" x14ac:dyDescent="0.2">
      <c r="A164" s="2">
        <v>0</v>
      </c>
      <c r="B164" s="2">
        <v>0</v>
      </c>
      <c r="C164" t="s">
        <v>13</v>
      </c>
      <c r="D164" t="s">
        <v>49</v>
      </c>
      <c r="E164" t="s">
        <v>33</v>
      </c>
      <c r="F164" s="4">
        <v>41561</v>
      </c>
      <c r="G164" s="2">
        <v>163</v>
      </c>
      <c r="H164" s="18">
        <v>2362.0300000000002</v>
      </c>
      <c r="I164" s="18">
        <v>84100</v>
      </c>
      <c r="J164">
        <v>24</v>
      </c>
      <c r="K164" s="2">
        <v>3</v>
      </c>
      <c r="L164">
        <v>2</v>
      </c>
      <c r="M164" s="2">
        <v>1</v>
      </c>
      <c r="N164" s="2">
        <v>1</v>
      </c>
      <c r="O164" s="2">
        <v>1</v>
      </c>
    </row>
    <row r="165" spans="1:15" x14ac:dyDescent="0.2">
      <c r="A165" s="2">
        <v>1</v>
      </c>
      <c r="B165" s="2">
        <v>0</v>
      </c>
      <c r="C165" t="s">
        <v>13</v>
      </c>
      <c r="D165" t="s">
        <v>39</v>
      </c>
      <c r="E165" t="s">
        <v>36</v>
      </c>
      <c r="F165" s="4">
        <v>41138</v>
      </c>
      <c r="G165" s="2">
        <v>164</v>
      </c>
      <c r="H165" s="18">
        <v>245.21299999999999</v>
      </c>
      <c r="I165" s="18">
        <v>26600</v>
      </c>
      <c r="J165">
        <v>24</v>
      </c>
      <c r="K165" s="2">
        <v>1</v>
      </c>
      <c r="L165">
        <v>1</v>
      </c>
      <c r="M165" s="2">
        <v>0</v>
      </c>
      <c r="N165" s="2">
        <v>0</v>
      </c>
      <c r="O165" s="2">
        <v>2</v>
      </c>
    </row>
    <row r="166" spans="1:15" x14ac:dyDescent="0.2">
      <c r="A166" s="2">
        <v>1</v>
      </c>
      <c r="B166" s="2">
        <v>0</v>
      </c>
      <c r="C166" t="s">
        <v>13</v>
      </c>
      <c r="D166" t="s">
        <v>50</v>
      </c>
      <c r="E166" t="s">
        <v>37</v>
      </c>
      <c r="F166" s="4">
        <v>41057</v>
      </c>
      <c r="G166" s="2">
        <v>165</v>
      </c>
      <c r="H166" s="18">
        <v>918.16600000000005</v>
      </c>
      <c r="I166" s="18">
        <v>42500</v>
      </c>
      <c r="J166">
        <v>24</v>
      </c>
      <c r="K166" s="2">
        <v>2</v>
      </c>
      <c r="L166">
        <v>3</v>
      </c>
      <c r="M166" s="2">
        <v>0</v>
      </c>
      <c r="N166" s="2">
        <v>0</v>
      </c>
      <c r="O166" s="2">
        <v>0</v>
      </c>
    </row>
    <row r="167" spans="1:15" x14ac:dyDescent="0.2">
      <c r="A167" s="2">
        <v>0</v>
      </c>
      <c r="B167" s="2">
        <v>0</v>
      </c>
      <c r="C167" t="s">
        <v>12</v>
      </c>
      <c r="D167" t="s">
        <v>41</v>
      </c>
      <c r="E167" t="s">
        <v>24</v>
      </c>
      <c r="F167" s="4">
        <v>40050</v>
      </c>
      <c r="G167" s="2">
        <v>166</v>
      </c>
      <c r="H167" s="18">
        <v>644.75800000000004</v>
      </c>
      <c r="I167" s="18">
        <v>15300</v>
      </c>
      <c r="J167">
        <v>24</v>
      </c>
      <c r="K167" s="2">
        <v>1</v>
      </c>
      <c r="L167">
        <v>1</v>
      </c>
      <c r="M167" s="2">
        <v>1</v>
      </c>
      <c r="N167" s="2">
        <v>0</v>
      </c>
      <c r="O167" s="2">
        <v>0</v>
      </c>
    </row>
    <row r="168" spans="1:15" x14ac:dyDescent="0.2">
      <c r="A168" s="2">
        <v>1</v>
      </c>
      <c r="B168" s="2">
        <v>1</v>
      </c>
      <c r="C168" t="s">
        <v>14</v>
      </c>
      <c r="D168" t="s">
        <v>51</v>
      </c>
      <c r="E168" t="s">
        <v>30</v>
      </c>
      <c r="F168" s="4">
        <v>40932</v>
      </c>
      <c r="G168" s="2">
        <v>167</v>
      </c>
      <c r="H168" s="18">
        <v>1172.373</v>
      </c>
      <c r="I168" s="18">
        <v>67600</v>
      </c>
      <c r="J168">
        <v>18</v>
      </c>
      <c r="K168" s="2">
        <v>2</v>
      </c>
      <c r="L168">
        <v>2</v>
      </c>
      <c r="M168" s="2">
        <v>1</v>
      </c>
      <c r="N168" s="2">
        <v>1</v>
      </c>
      <c r="O168" s="2">
        <v>1</v>
      </c>
    </row>
    <row r="169" spans="1:15" x14ac:dyDescent="0.2">
      <c r="A169" s="2">
        <v>1</v>
      </c>
      <c r="B169" s="2">
        <v>0</v>
      </c>
      <c r="C169" t="s">
        <v>13</v>
      </c>
      <c r="D169" t="s">
        <v>39</v>
      </c>
      <c r="E169" t="s">
        <v>35</v>
      </c>
      <c r="F169" s="4">
        <v>42034</v>
      </c>
      <c r="G169" s="2">
        <v>168</v>
      </c>
      <c r="H169" s="18">
        <v>323.86399999999998</v>
      </c>
      <c r="I169" s="18">
        <v>15200</v>
      </c>
      <c r="J169">
        <v>12</v>
      </c>
      <c r="K169" s="2">
        <v>0</v>
      </c>
      <c r="L169">
        <v>1</v>
      </c>
      <c r="M169" s="2">
        <v>1</v>
      </c>
      <c r="N169" s="2">
        <v>0</v>
      </c>
      <c r="O169" s="2">
        <v>0</v>
      </c>
    </row>
    <row r="170" spans="1:15" x14ac:dyDescent="0.2">
      <c r="A170" s="2">
        <v>0</v>
      </c>
      <c r="B170" s="2">
        <v>1</v>
      </c>
      <c r="C170" t="s">
        <v>13</v>
      </c>
      <c r="D170" t="s">
        <v>50</v>
      </c>
      <c r="E170" t="s">
        <v>37</v>
      </c>
      <c r="F170" s="4">
        <v>41973</v>
      </c>
      <c r="G170" s="2">
        <v>169</v>
      </c>
      <c r="H170" s="18">
        <v>530.26700000000005</v>
      </c>
      <c r="I170" s="18">
        <v>56000</v>
      </c>
      <c r="J170">
        <v>6</v>
      </c>
      <c r="K170" s="2">
        <v>2</v>
      </c>
      <c r="L170">
        <v>2</v>
      </c>
      <c r="M170" s="2">
        <v>0</v>
      </c>
      <c r="N170" s="2">
        <v>0</v>
      </c>
      <c r="O170" s="2">
        <v>3</v>
      </c>
    </row>
    <row r="171" spans="1:15" x14ac:dyDescent="0.2">
      <c r="A171" s="2">
        <v>1</v>
      </c>
      <c r="B171" s="2">
        <v>1</v>
      </c>
      <c r="C171" t="s">
        <v>13</v>
      </c>
      <c r="D171" t="s">
        <v>39</v>
      </c>
      <c r="E171" t="s">
        <v>35</v>
      </c>
      <c r="F171" s="4">
        <v>42081</v>
      </c>
      <c r="G171" s="2">
        <v>170</v>
      </c>
      <c r="H171" s="18">
        <v>1826.338</v>
      </c>
      <c r="I171" s="18">
        <v>84800</v>
      </c>
      <c r="J171">
        <v>12</v>
      </c>
      <c r="K171" s="2">
        <v>0</v>
      </c>
      <c r="L171">
        <v>2</v>
      </c>
      <c r="M171" s="2">
        <v>0</v>
      </c>
      <c r="N171" s="2">
        <v>1</v>
      </c>
      <c r="O171" s="2">
        <v>1</v>
      </c>
    </row>
    <row r="172" spans="1:15" x14ac:dyDescent="0.2">
      <c r="A172" s="2">
        <v>1</v>
      </c>
      <c r="B172" s="2">
        <v>0</v>
      </c>
      <c r="C172" t="s">
        <v>13</v>
      </c>
      <c r="D172" t="s">
        <v>49</v>
      </c>
      <c r="E172" t="s">
        <v>33</v>
      </c>
      <c r="F172" s="4">
        <v>42112</v>
      </c>
      <c r="G172" s="2">
        <v>171</v>
      </c>
      <c r="H172" s="18">
        <v>516.68700000000001</v>
      </c>
      <c r="I172" s="18">
        <v>10600</v>
      </c>
      <c r="J172">
        <v>24</v>
      </c>
      <c r="K172" s="2">
        <v>0</v>
      </c>
      <c r="L172">
        <v>1</v>
      </c>
      <c r="M172" s="2">
        <v>0</v>
      </c>
      <c r="N172" s="2">
        <v>0</v>
      </c>
      <c r="O172" s="2">
        <v>2</v>
      </c>
    </row>
    <row r="173" spans="1:15" x14ac:dyDescent="0.2">
      <c r="A173" s="2">
        <v>0</v>
      </c>
      <c r="B173" s="2">
        <v>0</v>
      </c>
      <c r="C173" t="s">
        <v>14</v>
      </c>
      <c r="D173" t="s">
        <v>51</v>
      </c>
      <c r="E173" t="s">
        <v>30</v>
      </c>
      <c r="F173" s="4">
        <v>41388</v>
      </c>
      <c r="G173" s="2">
        <v>172</v>
      </c>
      <c r="H173" s="18">
        <v>3631.8719999999998</v>
      </c>
      <c r="I173" s="18">
        <v>88400</v>
      </c>
      <c r="J173">
        <v>18</v>
      </c>
      <c r="K173" s="2">
        <v>3</v>
      </c>
      <c r="L173">
        <v>3</v>
      </c>
      <c r="M173" s="2">
        <v>0</v>
      </c>
      <c r="N173" s="2">
        <v>1</v>
      </c>
      <c r="O173" s="2">
        <v>0</v>
      </c>
    </row>
    <row r="174" spans="1:15" x14ac:dyDescent="0.2">
      <c r="A174" s="2">
        <v>1</v>
      </c>
      <c r="B174" s="2">
        <v>1</v>
      </c>
      <c r="C174" t="s">
        <v>11</v>
      </c>
      <c r="D174" t="s">
        <v>46</v>
      </c>
      <c r="E174" t="s">
        <v>15</v>
      </c>
      <c r="F174" s="4">
        <v>41092</v>
      </c>
      <c r="G174" s="2">
        <v>173</v>
      </c>
      <c r="H174" s="18">
        <v>1273.7570000000001</v>
      </c>
      <c r="I174" s="18">
        <v>87200</v>
      </c>
      <c r="J174">
        <v>18</v>
      </c>
      <c r="K174" s="2">
        <v>3</v>
      </c>
      <c r="L174">
        <v>2</v>
      </c>
      <c r="M174" s="2">
        <v>1</v>
      </c>
      <c r="N174" s="2">
        <v>1</v>
      </c>
      <c r="O174" s="2">
        <v>0</v>
      </c>
    </row>
    <row r="175" spans="1:15" x14ac:dyDescent="0.2">
      <c r="A175" s="2">
        <v>1</v>
      </c>
      <c r="B175" s="2">
        <v>0</v>
      </c>
      <c r="C175" t="s">
        <v>12</v>
      </c>
      <c r="D175" t="s">
        <v>41</v>
      </c>
      <c r="E175" t="s">
        <v>24</v>
      </c>
      <c r="F175" s="4">
        <v>41709</v>
      </c>
      <c r="G175" s="2">
        <v>174</v>
      </c>
      <c r="H175" s="18">
        <v>607.17399999999998</v>
      </c>
      <c r="I175" s="18">
        <v>106700</v>
      </c>
      <c r="J175">
        <v>6</v>
      </c>
      <c r="K175" s="2">
        <v>2</v>
      </c>
      <c r="L175">
        <v>2</v>
      </c>
      <c r="M175" s="2">
        <v>1</v>
      </c>
      <c r="N175" s="2">
        <v>1</v>
      </c>
      <c r="O175" s="2">
        <v>2</v>
      </c>
    </row>
    <row r="176" spans="1:15" x14ac:dyDescent="0.2">
      <c r="A176" s="2">
        <v>1</v>
      </c>
      <c r="B176" s="2">
        <v>0</v>
      </c>
      <c r="C176" t="s">
        <v>12</v>
      </c>
      <c r="D176" t="s">
        <v>55</v>
      </c>
      <c r="E176" t="s">
        <v>23</v>
      </c>
      <c r="F176" s="4">
        <v>41514</v>
      </c>
      <c r="G176" s="2">
        <v>175</v>
      </c>
      <c r="H176" s="18">
        <v>268.31099999999998</v>
      </c>
      <c r="I176" s="18">
        <v>27100</v>
      </c>
      <c r="J176">
        <v>12</v>
      </c>
      <c r="K176" s="2">
        <v>1</v>
      </c>
      <c r="L176">
        <v>1</v>
      </c>
      <c r="M176" s="2">
        <v>1</v>
      </c>
      <c r="N176" s="2">
        <v>0</v>
      </c>
      <c r="O176" s="2">
        <v>1</v>
      </c>
    </row>
    <row r="177" spans="1:15" x14ac:dyDescent="0.2">
      <c r="A177" s="2">
        <v>1</v>
      </c>
      <c r="B177" s="2">
        <v>1</v>
      </c>
      <c r="C177" t="s">
        <v>12</v>
      </c>
      <c r="D177" t="s">
        <v>55</v>
      </c>
      <c r="E177" t="s">
        <v>23</v>
      </c>
      <c r="F177" s="4">
        <v>42172</v>
      </c>
      <c r="G177" s="2">
        <v>176</v>
      </c>
      <c r="H177" s="18">
        <v>1152.7719999999999</v>
      </c>
      <c r="I177" s="18">
        <v>46600</v>
      </c>
      <c r="J177">
        <v>18</v>
      </c>
      <c r="K177" s="2">
        <v>0</v>
      </c>
      <c r="L177">
        <v>2</v>
      </c>
      <c r="M177" s="2">
        <v>0</v>
      </c>
      <c r="N177" s="2">
        <v>0</v>
      </c>
      <c r="O177" s="2">
        <v>2</v>
      </c>
    </row>
    <row r="178" spans="1:15" x14ac:dyDescent="0.2">
      <c r="A178" s="2">
        <v>1</v>
      </c>
      <c r="B178" s="2">
        <v>1</v>
      </c>
      <c r="C178" t="s">
        <v>13</v>
      </c>
      <c r="D178" t="s">
        <v>39</v>
      </c>
      <c r="E178" t="s">
        <v>35</v>
      </c>
      <c r="F178" s="4">
        <v>40007</v>
      </c>
      <c r="G178" s="2">
        <v>177</v>
      </c>
      <c r="H178" s="18">
        <v>474.06099999999998</v>
      </c>
      <c r="I178" s="18">
        <v>49100</v>
      </c>
      <c r="J178">
        <v>6</v>
      </c>
      <c r="K178" s="2">
        <v>1</v>
      </c>
      <c r="L178">
        <v>2</v>
      </c>
      <c r="M178" s="2">
        <v>0</v>
      </c>
      <c r="N178" s="2">
        <v>0</v>
      </c>
      <c r="O178" s="2">
        <v>2</v>
      </c>
    </row>
    <row r="179" spans="1:15" x14ac:dyDescent="0.2">
      <c r="A179" s="2">
        <v>1</v>
      </c>
      <c r="B179" s="2">
        <v>1</v>
      </c>
      <c r="C179" t="s">
        <v>11</v>
      </c>
      <c r="D179" t="s">
        <v>46</v>
      </c>
      <c r="E179" t="s">
        <v>15</v>
      </c>
      <c r="F179" s="4">
        <v>41095</v>
      </c>
      <c r="G179" s="2">
        <v>178</v>
      </c>
      <c r="H179" s="18">
        <v>606.50699999999995</v>
      </c>
      <c r="I179" s="18">
        <v>35200</v>
      </c>
      <c r="J179">
        <v>12</v>
      </c>
      <c r="K179" s="2">
        <v>2</v>
      </c>
      <c r="L179">
        <v>2</v>
      </c>
      <c r="M179" s="2">
        <v>0</v>
      </c>
      <c r="N179" s="2">
        <v>0</v>
      </c>
      <c r="O179" s="2">
        <v>0</v>
      </c>
    </row>
    <row r="180" spans="1:15" x14ac:dyDescent="0.2">
      <c r="A180" s="2">
        <v>1</v>
      </c>
      <c r="B180" s="2">
        <v>1</v>
      </c>
      <c r="C180" t="s">
        <v>11</v>
      </c>
      <c r="D180" t="s">
        <v>53</v>
      </c>
      <c r="E180" t="s">
        <v>20</v>
      </c>
      <c r="F180" s="4">
        <v>42191</v>
      </c>
      <c r="G180" s="2">
        <v>179</v>
      </c>
      <c r="H180" s="18">
        <v>827.17200000000003</v>
      </c>
      <c r="I180" s="18">
        <v>35200</v>
      </c>
      <c r="J180">
        <v>12</v>
      </c>
      <c r="K180" s="2">
        <v>0</v>
      </c>
      <c r="L180">
        <v>3</v>
      </c>
      <c r="M180" s="2">
        <v>0</v>
      </c>
      <c r="N180" s="2">
        <v>0</v>
      </c>
      <c r="O180" s="2">
        <v>0</v>
      </c>
    </row>
    <row r="181" spans="1:15" x14ac:dyDescent="0.2">
      <c r="A181" s="2">
        <v>0</v>
      </c>
      <c r="B181" s="2">
        <v>1</v>
      </c>
      <c r="C181" t="s">
        <v>14</v>
      </c>
      <c r="D181" t="s">
        <v>51</v>
      </c>
      <c r="E181" t="s">
        <v>29</v>
      </c>
      <c r="F181" s="4">
        <v>40329</v>
      </c>
      <c r="G181" s="2">
        <v>180</v>
      </c>
      <c r="H181" s="18">
        <v>2710.0410000000002</v>
      </c>
      <c r="I181" s="18">
        <v>84100</v>
      </c>
      <c r="J181">
        <v>18</v>
      </c>
      <c r="K181" s="2">
        <v>3</v>
      </c>
      <c r="L181">
        <v>3</v>
      </c>
      <c r="M181" s="2">
        <v>0</v>
      </c>
      <c r="N181" s="2">
        <v>1</v>
      </c>
      <c r="O181" s="2">
        <v>0</v>
      </c>
    </row>
    <row r="182" spans="1:15" x14ac:dyDescent="0.2">
      <c r="A182" s="2">
        <v>1</v>
      </c>
      <c r="B182" s="2">
        <v>0</v>
      </c>
      <c r="C182" t="s">
        <v>14</v>
      </c>
      <c r="D182" t="s">
        <v>43</v>
      </c>
      <c r="E182" t="s">
        <v>28</v>
      </c>
      <c r="F182" s="4">
        <v>42117</v>
      </c>
      <c r="G182" s="2">
        <v>181</v>
      </c>
      <c r="H182" s="18">
        <v>451.01600000000002</v>
      </c>
      <c r="I182" s="18">
        <v>25800</v>
      </c>
      <c r="J182">
        <v>6</v>
      </c>
      <c r="K182" s="2">
        <v>0</v>
      </c>
      <c r="L182">
        <v>1</v>
      </c>
      <c r="M182" s="2">
        <v>1</v>
      </c>
      <c r="N182" s="2">
        <v>0</v>
      </c>
      <c r="O182" s="2">
        <v>0</v>
      </c>
    </row>
    <row r="183" spans="1:15" x14ac:dyDescent="0.2">
      <c r="A183" s="2">
        <v>1</v>
      </c>
      <c r="B183" s="2">
        <v>1</v>
      </c>
      <c r="C183" t="s">
        <v>12</v>
      </c>
      <c r="D183" t="s">
        <v>47</v>
      </c>
      <c r="E183" t="s">
        <v>26</v>
      </c>
      <c r="F183" s="4">
        <v>41596</v>
      </c>
      <c r="G183" s="2">
        <v>182</v>
      </c>
      <c r="H183" s="18">
        <v>613.09699999999998</v>
      </c>
      <c r="I183" s="18">
        <v>49700</v>
      </c>
      <c r="J183">
        <v>18</v>
      </c>
      <c r="K183" s="2">
        <v>1</v>
      </c>
      <c r="L183">
        <v>2</v>
      </c>
      <c r="M183" s="2">
        <v>0</v>
      </c>
      <c r="N183" s="2">
        <v>1</v>
      </c>
      <c r="O183" s="2">
        <v>2</v>
      </c>
    </row>
    <row r="184" spans="1:15" x14ac:dyDescent="0.2">
      <c r="A184" s="2">
        <v>1</v>
      </c>
      <c r="B184" s="2">
        <v>0</v>
      </c>
      <c r="C184" t="s">
        <v>14</v>
      </c>
      <c r="D184" t="s">
        <v>51</v>
      </c>
      <c r="E184" t="s">
        <v>30</v>
      </c>
      <c r="F184" s="4">
        <v>40929</v>
      </c>
      <c r="G184" s="2">
        <v>183</v>
      </c>
      <c r="H184" s="18">
        <v>226.845</v>
      </c>
      <c r="I184" s="18">
        <v>13200</v>
      </c>
      <c r="J184">
        <v>12</v>
      </c>
      <c r="K184" s="2">
        <v>1</v>
      </c>
      <c r="L184">
        <v>1</v>
      </c>
      <c r="M184" s="2">
        <v>0</v>
      </c>
      <c r="N184" s="2">
        <v>0</v>
      </c>
      <c r="O184" s="2">
        <v>1</v>
      </c>
    </row>
    <row r="185" spans="1:15" x14ac:dyDescent="0.2">
      <c r="A185" s="2">
        <v>1</v>
      </c>
      <c r="B185" s="2">
        <v>0</v>
      </c>
      <c r="C185" t="s">
        <v>13</v>
      </c>
      <c r="D185" t="s">
        <v>50</v>
      </c>
      <c r="E185" t="s">
        <v>37</v>
      </c>
      <c r="F185" s="4">
        <v>40418</v>
      </c>
      <c r="G185" s="2">
        <v>184</v>
      </c>
      <c r="H185" s="18">
        <v>46.55</v>
      </c>
      <c r="I185" s="18">
        <v>14600</v>
      </c>
      <c r="J185">
        <v>6</v>
      </c>
      <c r="K185" s="2">
        <v>1</v>
      </c>
      <c r="L185">
        <v>1</v>
      </c>
      <c r="M185" s="2">
        <v>0</v>
      </c>
      <c r="N185" s="2">
        <v>0</v>
      </c>
      <c r="O185" s="2">
        <v>3</v>
      </c>
    </row>
    <row r="186" spans="1:15" x14ac:dyDescent="0.2">
      <c r="A186" s="2">
        <v>1</v>
      </c>
      <c r="B186" s="2">
        <v>1</v>
      </c>
      <c r="C186" t="s">
        <v>12</v>
      </c>
      <c r="D186" t="s">
        <v>42</v>
      </c>
      <c r="E186" t="s">
        <v>22</v>
      </c>
      <c r="F186" s="4">
        <v>41141</v>
      </c>
      <c r="G186" s="2">
        <v>185</v>
      </c>
      <c r="H186" s="18">
        <v>870.19500000000005</v>
      </c>
      <c r="I186" s="18">
        <v>109900</v>
      </c>
      <c r="J186">
        <v>12</v>
      </c>
      <c r="K186" s="2">
        <v>2</v>
      </c>
      <c r="L186">
        <v>2</v>
      </c>
      <c r="M186" s="2">
        <v>1</v>
      </c>
      <c r="N186" s="2">
        <v>1</v>
      </c>
      <c r="O186" s="2">
        <v>2</v>
      </c>
    </row>
    <row r="187" spans="1:15" x14ac:dyDescent="0.2">
      <c r="A187" s="2">
        <v>1</v>
      </c>
      <c r="B187" s="2">
        <v>1</v>
      </c>
      <c r="C187" t="s">
        <v>13</v>
      </c>
      <c r="D187" t="s">
        <v>50</v>
      </c>
      <c r="E187" t="s">
        <v>37</v>
      </c>
      <c r="F187" s="4">
        <v>40023</v>
      </c>
      <c r="G187" s="2">
        <v>186</v>
      </c>
      <c r="H187" s="18">
        <v>1888.376</v>
      </c>
      <c r="I187" s="18">
        <v>126300</v>
      </c>
      <c r="J187">
        <v>6</v>
      </c>
      <c r="K187" s="2">
        <v>3</v>
      </c>
      <c r="L187">
        <v>2</v>
      </c>
      <c r="M187" s="2">
        <v>0</v>
      </c>
      <c r="N187" s="2">
        <v>1</v>
      </c>
      <c r="O187" s="2">
        <v>1</v>
      </c>
    </row>
    <row r="188" spans="1:15" x14ac:dyDescent="0.2">
      <c r="A188" s="2">
        <v>0</v>
      </c>
      <c r="B188" s="2">
        <v>1</v>
      </c>
      <c r="C188" t="s">
        <v>12</v>
      </c>
      <c r="D188" t="s">
        <v>41</v>
      </c>
      <c r="E188" t="s">
        <v>24</v>
      </c>
      <c r="F188" s="4">
        <v>41684</v>
      </c>
      <c r="G188" s="2">
        <v>187</v>
      </c>
      <c r="H188" s="18">
        <v>2838.1819999999998</v>
      </c>
      <c r="I188" s="18">
        <v>100600</v>
      </c>
      <c r="J188">
        <v>24</v>
      </c>
      <c r="K188" s="2">
        <v>3</v>
      </c>
      <c r="L188">
        <v>2</v>
      </c>
      <c r="M188" s="2">
        <v>1</v>
      </c>
      <c r="N188" s="2">
        <v>1</v>
      </c>
      <c r="O188" s="2">
        <v>3</v>
      </c>
    </row>
    <row r="189" spans="1:15" x14ac:dyDescent="0.2">
      <c r="A189" s="2">
        <v>0</v>
      </c>
      <c r="B189" s="2">
        <v>0</v>
      </c>
      <c r="C189" t="s">
        <v>14</v>
      </c>
      <c r="D189" t="s">
        <v>41</v>
      </c>
      <c r="E189" t="s">
        <v>31</v>
      </c>
      <c r="F189" s="4">
        <v>41720</v>
      </c>
      <c r="G189" s="2">
        <v>188</v>
      </c>
      <c r="H189" s="18">
        <v>539.76900000000001</v>
      </c>
      <c r="I189" s="18">
        <v>11700</v>
      </c>
      <c r="J189">
        <v>18</v>
      </c>
      <c r="K189" s="2">
        <v>1</v>
      </c>
      <c r="L189">
        <v>3</v>
      </c>
      <c r="M189" s="2">
        <v>0</v>
      </c>
      <c r="N189" s="2">
        <v>0</v>
      </c>
      <c r="O189" s="2">
        <v>0</v>
      </c>
    </row>
    <row r="190" spans="1:15" x14ac:dyDescent="0.2">
      <c r="A190" s="2">
        <v>1</v>
      </c>
      <c r="B190" s="2">
        <v>0</v>
      </c>
      <c r="C190" t="s">
        <v>14</v>
      </c>
      <c r="D190" t="s">
        <v>27</v>
      </c>
      <c r="E190" t="s">
        <v>32</v>
      </c>
      <c r="F190" s="4">
        <v>41627</v>
      </c>
      <c r="G190" s="2">
        <v>189</v>
      </c>
      <c r="H190" s="18">
        <v>506.00200000000001</v>
      </c>
      <c r="I190" s="18">
        <v>36400</v>
      </c>
      <c r="J190">
        <v>18</v>
      </c>
      <c r="K190" s="2">
        <v>1</v>
      </c>
      <c r="L190">
        <v>2</v>
      </c>
      <c r="M190" s="2">
        <v>0</v>
      </c>
      <c r="N190" s="2">
        <v>0</v>
      </c>
      <c r="O190" s="2">
        <v>2</v>
      </c>
    </row>
    <row r="191" spans="1:15" x14ac:dyDescent="0.2">
      <c r="A191" s="2">
        <v>1</v>
      </c>
      <c r="B191" s="2">
        <v>0</v>
      </c>
      <c r="C191" t="s">
        <v>13</v>
      </c>
      <c r="D191" t="s">
        <v>39</v>
      </c>
      <c r="E191" t="s">
        <v>36</v>
      </c>
      <c r="F191" s="4">
        <v>41678</v>
      </c>
      <c r="G191" s="2">
        <v>190</v>
      </c>
      <c r="H191" s="18">
        <v>274.80399999999997</v>
      </c>
      <c r="I191" s="18">
        <v>22200</v>
      </c>
      <c r="J191">
        <v>18</v>
      </c>
      <c r="K191" s="2">
        <v>1</v>
      </c>
      <c r="L191">
        <v>1</v>
      </c>
      <c r="M191" s="2">
        <v>0</v>
      </c>
      <c r="N191" s="2">
        <v>0</v>
      </c>
      <c r="O191" s="2">
        <v>2</v>
      </c>
    </row>
    <row r="192" spans="1:15" x14ac:dyDescent="0.2">
      <c r="A192" s="2">
        <v>1</v>
      </c>
      <c r="B192" s="2">
        <v>1</v>
      </c>
      <c r="C192" t="s">
        <v>12</v>
      </c>
      <c r="D192" t="s">
        <v>55</v>
      </c>
      <c r="E192" t="s">
        <v>23</v>
      </c>
      <c r="F192" s="4">
        <v>42241</v>
      </c>
      <c r="G192" s="2">
        <v>191</v>
      </c>
      <c r="H192" s="18">
        <v>1757.404</v>
      </c>
      <c r="I192" s="18">
        <v>106400</v>
      </c>
      <c r="J192">
        <v>12</v>
      </c>
      <c r="K192" s="2">
        <v>0</v>
      </c>
      <c r="L192">
        <v>2</v>
      </c>
      <c r="M192" s="2">
        <v>1</v>
      </c>
      <c r="N192" s="2">
        <v>1</v>
      </c>
      <c r="O192" s="2">
        <v>0</v>
      </c>
    </row>
    <row r="193" spans="1:15" x14ac:dyDescent="0.2">
      <c r="A193" s="2">
        <v>1</v>
      </c>
      <c r="B193" s="2">
        <v>1</v>
      </c>
      <c r="C193" t="s">
        <v>13</v>
      </c>
      <c r="D193" t="s">
        <v>49</v>
      </c>
      <c r="E193" t="s">
        <v>33</v>
      </c>
      <c r="F193" s="4">
        <v>40265</v>
      </c>
      <c r="G193" s="2">
        <v>192</v>
      </c>
      <c r="H193" s="18">
        <v>1861.434</v>
      </c>
      <c r="I193" s="18">
        <v>112800</v>
      </c>
      <c r="J193">
        <v>12</v>
      </c>
      <c r="K193" s="2">
        <v>3</v>
      </c>
      <c r="L193">
        <v>3</v>
      </c>
      <c r="M193" s="2">
        <v>0</v>
      </c>
      <c r="N193" s="2">
        <v>1</v>
      </c>
      <c r="O193" s="2">
        <v>0</v>
      </c>
    </row>
    <row r="194" spans="1:15" x14ac:dyDescent="0.2">
      <c r="A194" s="2">
        <v>1</v>
      </c>
      <c r="B194" s="2">
        <v>1</v>
      </c>
      <c r="C194" t="s">
        <v>13</v>
      </c>
      <c r="D194" t="s">
        <v>39</v>
      </c>
      <c r="E194" t="s">
        <v>36</v>
      </c>
      <c r="F194" s="4">
        <v>40413</v>
      </c>
      <c r="G194" s="2">
        <v>193</v>
      </c>
      <c r="H194" s="18">
        <v>2585.087</v>
      </c>
      <c r="I194" s="18">
        <v>95900</v>
      </c>
      <c r="J194">
        <v>24</v>
      </c>
      <c r="K194" s="2">
        <v>3</v>
      </c>
      <c r="L194">
        <v>3</v>
      </c>
      <c r="M194" s="2">
        <v>1</v>
      </c>
      <c r="N194" s="2">
        <v>1</v>
      </c>
      <c r="O194" s="2">
        <v>0</v>
      </c>
    </row>
    <row r="195" spans="1:15" x14ac:dyDescent="0.2">
      <c r="A195" s="2">
        <v>1</v>
      </c>
      <c r="B195" s="2">
        <v>0</v>
      </c>
      <c r="C195" t="s">
        <v>14</v>
      </c>
      <c r="D195" t="s">
        <v>41</v>
      </c>
      <c r="E195" t="s">
        <v>31</v>
      </c>
      <c r="F195" s="4">
        <v>40831</v>
      </c>
      <c r="G195" s="2">
        <v>194</v>
      </c>
      <c r="H195" s="18">
        <v>523.80399999999997</v>
      </c>
      <c r="I195" s="18">
        <v>88000</v>
      </c>
      <c r="J195">
        <v>6</v>
      </c>
      <c r="K195" s="2">
        <v>2</v>
      </c>
      <c r="L195">
        <v>2</v>
      </c>
      <c r="M195" s="2">
        <v>1</v>
      </c>
      <c r="N195" s="2">
        <v>1</v>
      </c>
      <c r="O195" s="2">
        <v>2</v>
      </c>
    </row>
    <row r="196" spans="1:15" x14ac:dyDescent="0.2">
      <c r="A196" s="2">
        <v>1</v>
      </c>
      <c r="B196" s="2">
        <v>0</v>
      </c>
      <c r="C196" t="s">
        <v>13</v>
      </c>
      <c r="D196" t="s">
        <v>50</v>
      </c>
      <c r="E196" t="s">
        <v>37</v>
      </c>
      <c r="F196" s="4">
        <v>41118</v>
      </c>
      <c r="G196" s="2">
        <v>195</v>
      </c>
      <c r="H196" s="18">
        <v>1174.7829999999999</v>
      </c>
      <c r="I196" s="18">
        <v>44500</v>
      </c>
      <c r="J196">
        <v>24</v>
      </c>
      <c r="K196" s="2">
        <v>2</v>
      </c>
      <c r="L196">
        <v>2</v>
      </c>
      <c r="M196" s="2">
        <v>1</v>
      </c>
      <c r="N196" s="2">
        <v>0</v>
      </c>
      <c r="O196" s="2">
        <v>0</v>
      </c>
    </row>
    <row r="197" spans="1:15" x14ac:dyDescent="0.2">
      <c r="A197" s="2">
        <v>1</v>
      </c>
      <c r="B197" s="2">
        <v>1</v>
      </c>
      <c r="C197" t="s">
        <v>12</v>
      </c>
      <c r="D197" t="s">
        <v>42</v>
      </c>
      <c r="E197" t="s">
        <v>22</v>
      </c>
      <c r="F197" s="4">
        <v>42168</v>
      </c>
      <c r="G197" s="2">
        <v>196</v>
      </c>
      <c r="H197" s="18">
        <v>1046.5719999999999</v>
      </c>
      <c r="I197" s="18">
        <v>43600</v>
      </c>
      <c r="J197">
        <v>12</v>
      </c>
      <c r="K197" s="2">
        <v>2</v>
      </c>
      <c r="L197">
        <v>3</v>
      </c>
      <c r="M197" s="2">
        <v>0</v>
      </c>
      <c r="N197" s="2">
        <v>1</v>
      </c>
      <c r="O197" s="2">
        <v>0</v>
      </c>
    </row>
    <row r="198" spans="1:15" x14ac:dyDescent="0.2">
      <c r="A198" s="2">
        <v>0</v>
      </c>
      <c r="B198" s="2">
        <v>0</v>
      </c>
      <c r="C198" t="s">
        <v>13</v>
      </c>
      <c r="D198" t="s">
        <v>49</v>
      </c>
      <c r="E198" t="s">
        <v>33</v>
      </c>
      <c r="F198" s="4">
        <v>42221</v>
      </c>
      <c r="G198" s="2">
        <v>197</v>
      </c>
      <c r="H198" s="18">
        <v>259.81799999999998</v>
      </c>
      <c r="I198" s="18">
        <v>20800</v>
      </c>
      <c r="J198">
        <v>6</v>
      </c>
      <c r="K198" s="2">
        <v>0</v>
      </c>
      <c r="L198">
        <v>1</v>
      </c>
      <c r="M198" s="2">
        <v>1</v>
      </c>
      <c r="N198" s="2">
        <v>0</v>
      </c>
      <c r="O198" s="2">
        <v>0</v>
      </c>
    </row>
    <row r="199" spans="1:15" x14ac:dyDescent="0.2">
      <c r="A199" s="2">
        <v>1</v>
      </c>
      <c r="B199" s="2">
        <v>1</v>
      </c>
      <c r="C199" t="s">
        <v>12</v>
      </c>
      <c r="D199" t="s">
        <v>44</v>
      </c>
      <c r="E199" t="s">
        <v>25</v>
      </c>
      <c r="F199" s="4">
        <v>40891</v>
      </c>
      <c r="G199" s="2">
        <v>198</v>
      </c>
      <c r="H199" s="18">
        <v>347.54500000000002</v>
      </c>
      <c r="I199" s="18">
        <v>23400</v>
      </c>
      <c r="J199">
        <v>6</v>
      </c>
      <c r="K199" s="2">
        <v>1</v>
      </c>
      <c r="L199">
        <v>3</v>
      </c>
      <c r="M199" s="2">
        <v>1</v>
      </c>
      <c r="N199" s="2">
        <v>1</v>
      </c>
      <c r="O199" s="2">
        <v>0</v>
      </c>
    </row>
    <row r="200" spans="1:15" x14ac:dyDescent="0.2">
      <c r="A200" s="2">
        <v>1</v>
      </c>
      <c r="B200" s="2">
        <v>0</v>
      </c>
      <c r="C200" t="s">
        <v>14</v>
      </c>
      <c r="D200" t="s">
        <v>51</v>
      </c>
      <c r="E200" t="s">
        <v>29</v>
      </c>
      <c r="F200" s="4">
        <v>42014</v>
      </c>
      <c r="G200" s="2">
        <v>199</v>
      </c>
      <c r="H200" s="18">
        <v>905.80799999999999</v>
      </c>
      <c r="I200" s="18">
        <v>46600</v>
      </c>
      <c r="J200">
        <v>24</v>
      </c>
      <c r="K200" s="2">
        <v>2</v>
      </c>
      <c r="L200">
        <v>2</v>
      </c>
      <c r="M200" s="2">
        <v>0</v>
      </c>
      <c r="N200" s="2">
        <v>0</v>
      </c>
      <c r="O200" s="2">
        <v>0</v>
      </c>
    </row>
    <row r="201" spans="1:15" x14ac:dyDescent="0.2">
      <c r="A201" s="2">
        <v>1</v>
      </c>
      <c r="B201" s="2">
        <v>0</v>
      </c>
      <c r="C201" t="s">
        <v>11</v>
      </c>
      <c r="D201" t="s">
        <v>54</v>
      </c>
      <c r="E201" t="s">
        <v>16</v>
      </c>
      <c r="F201" s="4">
        <v>40321</v>
      </c>
      <c r="G201" s="2">
        <v>200</v>
      </c>
      <c r="H201" s="18">
        <v>357.04399999999998</v>
      </c>
      <c r="I201" s="18">
        <v>31300</v>
      </c>
      <c r="J201">
        <v>6</v>
      </c>
      <c r="K201" s="2">
        <v>1</v>
      </c>
      <c r="L201">
        <v>1</v>
      </c>
      <c r="M201" s="2">
        <v>0</v>
      </c>
      <c r="N201" s="2">
        <v>0</v>
      </c>
      <c r="O201" s="2">
        <v>1</v>
      </c>
    </row>
    <row r="202" spans="1:15" x14ac:dyDescent="0.2">
      <c r="A202" s="2">
        <v>0</v>
      </c>
      <c r="B202" s="2">
        <v>0</v>
      </c>
      <c r="C202" t="s">
        <v>11</v>
      </c>
      <c r="D202" t="s">
        <v>53</v>
      </c>
      <c r="E202" t="s">
        <v>20</v>
      </c>
      <c r="F202" s="4">
        <v>42080</v>
      </c>
      <c r="G202" s="2">
        <v>201</v>
      </c>
      <c r="H202" s="18">
        <v>1639.0260000000001</v>
      </c>
      <c r="I202" s="18">
        <v>33200</v>
      </c>
      <c r="J202">
        <v>24</v>
      </c>
      <c r="K202" s="2">
        <v>0</v>
      </c>
      <c r="L202">
        <v>1</v>
      </c>
      <c r="M202" s="2">
        <v>0</v>
      </c>
      <c r="N202" s="2">
        <v>1</v>
      </c>
      <c r="O202" s="2">
        <v>1</v>
      </c>
    </row>
    <row r="203" spans="1:15" x14ac:dyDescent="0.2">
      <c r="A203" s="2">
        <v>0</v>
      </c>
      <c r="B203" s="2">
        <v>1</v>
      </c>
      <c r="C203" t="s">
        <v>12</v>
      </c>
      <c r="D203" t="s">
        <v>47</v>
      </c>
      <c r="E203" t="s">
        <v>26</v>
      </c>
      <c r="F203" s="4">
        <v>40644</v>
      </c>
      <c r="G203" s="2">
        <v>202</v>
      </c>
      <c r="H203" s="18">
        <v>2609.7919999999999</v>
      </c>
      <c r="I203" s="18">
        <v>70400</v>
      </c>
      <c r="J203">
        <v>18</v>
      </c>
      <c r="K203" s="2">
        <v>3</v>
      </c>
      <c r="L203">
        <v>3</v>
      </c>
      <c r="M203" s="2">
        <v>0</v>
      </c>
      <c r="N203" s="2">
        <v>1</v>
      </c>
      <c r="O203" s="2">
        <v>0</v>
      </c>
    </row>
    <row r="204" spans="1:15" x14ac:dyDescent="0.2">
      <c r="A204" s="2">
        <v>1</v>
      </c>
      <c r="B204" s="2">
        <v>0</v>
      </c>
      <c r="C204" t="s">
        <v>12</v>
      </c>
      <c r="D204" t="s">
        <v>45</v>
      </c>
      <c r="E204" t="s">
        <v>21</v>
      </c>
      <c r="F204" s="4">
        <v>42215</v>
      </c>
      <c r="G204" s="2">
        <v>203</v>
      </c>
      <c r="H204" s="18">
        <v>581.22400000000005</v>
      </c>
      <c r="I204" s="18">
        <v>17000</v>
      </c>
      <c r="J204">
        <v>18</v>
      </c>
      <c r="K204" s="2">
        <v>0</v>
      </c>
      <c r="L204">
        <v>1</v>
      </c>
      <c r="M204" s="2">
        <v>1</v>
      </c>
      <c r="N204" s="2">
        <v>0</v>
      </c>
      <c r="O204" s="2">
        <v>0</v>
      </c>
    </row>
    <row r="205" spans="1:15" x14ac:dyDescent="0.2">
      <c r="A205" s="2">
        <v>1</v>
      </c>
      <c r="B205" s="2">
        <v>0</v>
      </c>
      <c r="C205" t="s">
        <v>12</v>
      </c>
      <c r="D205" t="s">
        <v>44</v>
      </c>
      <c r="E205" t="s">
        <v>25</v>
      </c>
      <c r="F205" s="4">
        <v>40186</v>
      </c>
      <c r="G205" s="2">
        <v>204</v>
      </c>
      <c r="H205" s="18">
        <v>380.96800000000002</v>
      </c>
      <c r="I205" s="18">
        <v>26200</v>
      </c>
      <c r="J205">
        <v>12</v>
      </c>
      <c r="K205" s="2">
        <v>1</v>
      </c>
      <c r="L205">
        <v>2</v>
      </c>
      <c r="M205" s="2">
        <v>0</v>
      </c>
      <c r="N205" s="2">
        <v>0</v>
      </c>
      <c r="O205" s="2">
        <v>1</v>
      </c>
    </row>
    <row r="206" spans="1:15" x14ac:dyDescent="0.2">
      <c r="A206" s="2">
        <v>1</v>
      </c>
      <c r="B206" s="2">
        <v>1</v>
      </c>
      <c r="C206" t="s">
        <v>11</v>
      </c>
      <c r="D206" t="s">
        <v>46</v>
      </c>
      <c r="E206" t="s">
        <v>15</v>
      </c>
      <c r="F206" s="4">
        <v>41941</v>
      </c>
      <c r="G206" s="2">
        <v>205</v>
      </c>
      <c r="H206" s="18">
        <v>1841.405</v>
      </c>
      <c r="I206" s="18">
        <v>108900</v>
      </c>
      <c r="J206">
        <v>12</v>
      </c>
      <c r="K206" s="2">
        <v>3</v>
      </c>
      <c r="L206">
        <v>3</v>
      </c>
      <c r="M206" s="2">
        <v>1</v>
      </c>
      <c r="N206" s="2">
        <v>1</v>
      </c>
      <c r="O206" s="2">
        <v>0</v>
      </c>
    </row>
    <row r="207" spans="1:15" x14ac:dyDescent="0.2">
      <c r="A207" s="2">
        <v>1</v>
      </c>
      <c r="B207" s="2">
        <v>1</v>
      </c>
      <c r="C207" t="s">
        <v>14</v>
      </c>
      <c r="D207" t="s">
        <v>27</v>
      </c>
      <c r="E207" t="s">
        <v>27</v>
      </c>
      <c r="F207" s="4">
        <v>41397</v>
      </c>
      <c r="G207" s="2">
        <v>206</v>
      </c>
      <c r="H207" s="18">
        <v>165.935</v>
      </c>
      <c r="I207" s="18">
        <v>17300</v>
      </c>
      <c r="J207">
        <v>6</v>
      </c>
      <c r="K207" s="2">
        <v>1</v>
      </c>
      <c r="L207">
        <v>3</v>
      </c>
      <c r="M207" s="2">
        <v>0</v>
      </c>
      <c r="N207" s="2">
        <v>0</v>
      </c>
      <c r="O207" s="2">
        <v>0</v>
      </c>
    </row>
    <row r="208" spans="1:15" x14ac:dyDescent="0.2">
      <c r="A208" s="2">
        <v>0</v>
      </c>
      <c r="B208" s="2">
        <v>0</v>
      </c>
      <c r="C208" t="s">
        <v>14</v>
      </c>
      <c r="D208" t="s">
        <v>41</v>
      </c>
      <c r="E208" t="s">
        <v>31</v>
      </c>
      <c r="F208" s="4">
        <v>40822</v>
      </c>
      <c r="G208" s="2">
        <v>207</v>
      </c>
      <c r="H208" s="18">
        <v>1491.568</v>
      </c>
      <c r="I208" s="18">
        <v>51900</v>
      </c>
      <c r="J208">
        <v>18</v>
      </c>
      <c r="K208" s="2">
        <v>3</v>
      </c>
      <c r="L208">
        <v>2</v>
      </c>
      <c r="M208" s="2">
        <v>1</v>
      </c>
      <c r="N208" s="2">
        <v>0</v>
      </c>
      <c r="O208" s="2">
        <v>0</v>
      </c>
    </row>
    <row r="209" spans="1:15" x14ac:dyDescent="0.2">
      <c r="A209" s="2">
        <v>1</v>
      </c>
      <c r="B209" s="2">
        <v>0</v>
      </c>
      <c r="C209" t="s">
        <v>11</v>
      </c>
      <c r="D209" t="s">
        <v>54</v>
      </c>
      <c r="E209" t="s">
        <v>16</v>
      </c>
      <c r="F209" s="4">
        <v>40250</v>
      </c>
      <c r="G209" s="2">
        <v>208</v>
      </c>
      <c r="H209" s="18">
        <v>573.202</v>
      </c>
      <c r="I209" s="18">
        <v>33600</v>
      </c>
      <c r="J209">
        <v>12</v>
      </c>
      <c r="K209" s="2">
        <v>2</v>
      </c>
      <c r="L209">
        <v>3</v>
      </c>
      <c r="M209" s="2">
        <v>0</v>
      </c>
      <c r="N209" s="2">
        <v>0</v>
      </c>
      <c r="O209" s="2">
        <v>0</v>
      </c>
    </row>
    <row r="210" spans="1:15" x14ac:dyDescent="0.2">
      <c r="A210" s="2">
        <v>1</v>
      </c>
      <c r="B210" s="2">
        <v>0</v>
      </c>
      <c r="C210" t="s">
        <v>14</v>
      </c>
      <c r="D210" t="s">
        <v>43</v>
      </c>
      <c r="E210" t="s">
        <v>28</v>
      </c>
      <c r="F210" s="4">
        <v>42050</v>
      </c>
      <c r="G210" s="2">
        <v>209</v>
      </c>
      <c r="H210" s="18">
        <v>1611.3789999999999</v>
      </c>
      <c r="I210" s="18">
        <v>61000</v>
      </c>
      <c r="J210">
        <v>18</v>
      </c>
      <c r="K210" s="2">
        <v>0</v>
      </c>
      <c r="L210">
        <v>1</v>
      </c>
      <c r="M210" s="2">
        <v>0</v>
      </c>
      <c r="N210" s="2">
        <v>1</v>
      </c>
      <c r="O210" s="2">
        <v>1</v>
      </c>
    </row>
    <row r="211" spans="1:15" x14ac:dyDescent="0.2">
      <c r="A211" s="2">
        <v>1</v>
      </c>
      <c r="B211" s="2">
        <v>1</v>
      </c>
      <c r="C211" t="s">
        <v>13</v>
      </c>
      <c r="D211" t="s">
        <v>49</v>
      </c>
      <c r="E211" t="s">
        <v>34</v>
      </c>
      <c r="F211" s="4">
        <v>42187</v>
      </c>
      <c r="G211" s="2">
        <v>210</v>
      </c>
      <c r="H211" s="18">
        <v>982.04100000000005</v>
      </c>
      <c r="I211" s="18">
        <v>41600</v>
      </c>
      <c r="J211">
        <v>18</v>
      </c>
      <c r="K211" s="2">
        <v>0</v>
      </c>
      <c r="L211">
        <v>3</v>
      </c>
      <c r="M211" s="2">
        <v>0</v>
      </c>
      <c r="N211" s="2">
        <v>1</v>
      </c>
      <c r="O211" s="2">
        <v>0</v>
      </c>
    </row>
    <row r="212" spans="1:15" x14ac:dyDescent="0.2">
      <c r="A212" s="2">
        <v>1</v>
      </c>
      <c r="B212" s="2">
        <v>0</v>
      </c>
      <c r="C212" t="s">
        <v>13</v>
      </c>
      <c r="D212" t="s">
        <v>50</v>
      </c>
      <c r="E212" t="s">
        <v>37</v>
      </c>
      <c r="F212" s="4">
        <v>41251</v>
      </c>
      <c r="G212" s="2">
        <v>211</v>
      </c>
      <c r="H212" s="18">
        <v>486.077</v>
      </c>
      <c r="I212" s="18">
        <v>54200</v>
      </c>
      <c r="J212">
        <v>6</v>
      </c>
      <c r="K212" s="2">
        <v>2</v>
      </c>
      <c r="L212">
        <v>1</v>
      </c>
      <c r="M212" s="2">
        <v>0</v>
      </c>
      <c r="N212" s="2">
        <v>1</v>
      </c>
      <c r="O212" s="2">
        <v>1</v>
      </c>
    </row>
    <row r="213" spans="1:15" x14ac:dyDescent="0.2">
      <c r="A213" s="2">
        <v>0</v>
      </c>
      <c r="B213" s="2">
        <v>0</v>
      </c>
      <c r="C213" t="s">
        <v>13</v>
      </c>
      <c r="D213" t="s">
        <v>48</v>
      </c>
      <c r="E213" t="s">
        <v>38</v>
      </c>
      <c r="F213" s="4">
        <v>40978</v>
      </c>
      <c r="G213" s="2">
        <v>212</v>
      </c>
      <c r="H213" s="18">
        <v>2057.1799999999998</v>
      </c>
      <c r="I213" s="18">
        <v>66200</v>
      </c>
      <c r="J213">
        <v>24</v>
      </c>
      <c r="K213" s="2">
        <v>3</v>
      </c>
      <c r="L213">
        <v>3</v>
      </c>
      <c r="M213" s="2">
        <v>1</v>
      </c>
      <c r="N213" s="2">
        <v>1</v>
      </c>
      <c r="O213" s="2">
        <v>0</v>
      </c>
    </row>
    <row r="214" spans="1:15" x14ac:dyDescent="0.2">
      <c r="A214" s="2">
        <v>1</v>
      </c>
      <c r="B214" s="2">
        <v>1</v>
      </c>
      <c r="C214" t="s">
        <v>14</v>
      </c>
      <c r="D214" t="s">
        <v>51</v>
      </c>
      <c r="E214" t="s">
        <v>29</v>
      </c>
      <c r="F214" s="4">
        <v>42041</v>
      </c>
      <c r="G214" s="2">
        <v>213</v>
      </c>
      <c r="H214" s="18">
        <v>3278.0830000000001</v>
      </c>
      <c r="I214" s="18">
        <v>72200</v>
      </c>
      <c r="J214">
        <v>18</v>
      </c>
      <c r="K214" s="2">
        <v>0</v>
      </c>
      <c r="L214">
        <v>2</v>
      </c>
      <c r="M214" s="2">
        <v>0</v>
      </c>
      <c r="N214" s="2">
        <v>0</v>
      </c>
      <c r="O214" s="2">
        <v>0</v>
      </c>
    </row>
    <row r="215" spans="1:15" x14ac:dyDescent="0.2">
      <c r="A215" s="2">
        <v>1</v>
      </c>
      <c r="B215" s="2">
        <v>0</v>
      </c>
      <c r="C215" t="s">
        <v>11</v>
      </c>
      <c r="D215" t="s">
        <v>54</v>
      </c>
      <c r="E215" t="s">
        <v>16</v>
      </c>
      <c r="F215" s="4">
        <v>40167</v>
      </c>
      <c r="G215" s="2">
        <v>214</v>
      </c>
      <c r="H215" s="18">
        <v>238.06700000000001</v>
      </c>
      <c r="I215" s="18">
        <v>39700</v>
      </c>
      <c r="J215">
        <v>12</v>
      </c>
      <c r="K215" s="2">
        <v>1</v>
      </c>
      <c r="L215">
        <v>2</v>
      </c>
      <c r="M215" s="2">
        <v>0</v>
      </c>
      <c r="N215" s="2">
        <v>0</v>
      </c>
      <c r="O215" s="2">
        <v>3</v>
      </c>
    </row>
    <row r="216" spans="1:15" x14ac:dyDescent="0.2">
      <c r="A216" s="2">
        <v>1</v>
      </c>
      <c r="B216" s="2">
        <v>0</v>
      </c>
      <c r="C216" t="s">
        <v>13</v>
      </c>
      <c r="D216" t="s">
        <v>49</v>
      </c>
      <c r="E216" t="s">
        <v>34</v>
      </c>
      <c r="F216" s="4">
        <v>40574</v>
      </c>
      <c r="G216" s="2">
        <v>215</v>
      </c>
      <c r="H216" s="18">
        <v>721.33500000000004</v>
      </c>
      <c r="I216" s="18">
        <v>36900</v>
      </c>
      <c r="J216">
        <v>18</v>
      </c>
      <c r="K216" s="2">
        <v>2</v>
      </c>
      <c r="L216">
        <v>1</v>
      </c>
      <c r="M216" s="2">
        <v>1</v>
      </c>
      <c r="N216" s="2">
        <v>1</v>
      </c>
      <c r="O216" s="2">
        <v>0</v>
      </c>
    </row>
    <row r="217" spans="1:15" x14ac:dyDescent="0.2">
      <c r="A217" s="2">
        <v>1</v>
      </c>
      <c r="B217" s="2">
        <v>1</v>
      </c>
      <c r="C217" t="s">
        <v>11</v>
      </c>
      <c r="D217" t="s">
        <v>54</v>
      </c>
      <c r="E217" t="s">
        <v>16</v>
      </c>
      <c r="F217" s="4">
        <v>40950</v>
      </c>
      <c r="G217" s="2">
        <v>216</v>
      </c>
      <c r="H217" s="18">
        <v>316.15100000000001</v>
      </c>
      <c r="I217" s="18">
        <v>96100</v>
      </c>
      <c r="J217">
        <v>12</v>
      </c>
      <c r="K217" s="2">
        <v>1</v>
      </c>
      <c r="L217">
        <v>2</v>
      </c>
      <c r="M217" s="2">
        <v>1</v>
      </c>
      <c r="N217" s="2">
        <v>1</v>
      </c>
      <c r="O217" s="2">
        <v>3</v>
      </c>
    </row>
    <row r="218" spans="1:15" x14ac:dyDescent="0.2">
      <c r="A218" s="2">
        <v>1</v>
      </c>
      <c r="B218" s="2">
        <v>0</v>
      </c>
      <c r="C218" t="s">
        <v>12</v>
      </c>
      <c r="D218" t="s">
        <v>55</v>
      </c>
      <c r="E218" t="s">
        <v>23</v>
      </c>
      <c r="F218" s="4">
        <v>41449</v>
      </c>
      <c r="G218" s="2">
        <v>217</v>
      </c>
      <c r="H218" s="18">
        <v>192.577</v>
      </c>
      <c r="I218" s="18">
        <v>11700</v>
      </c>
      <c r="J218">
        <v>12</v>
      </c>
      <c r="K218" s="2">
        <v>1</v>
      </c>
      <c r="L218">
        <v>1</v>
      </c>
      <c r="M218" s="2">
        <v>0</v>
      </c>
      <c r="N218" s="2">
        <v>0</v>
      </c>
      <c r="O218" s="2">
        <v>0</v>
      </c>
    </row>
    <row r="219" spans="1:15" x14ac:dyDescent="0.2">
      <c r="A219" s="2">
        <v>1</v>
      </c>
      <c r="B219" s="2">
        <v>0</v>
      </c>
      <c r="C219" t="s">
        <v>13</v>
      </c>
      <c r="D219" t="s">
        <v>49</v>
      </c>
      <c r="E219" t="s">
        <v>33</v>
      </c>
      <c r="F219" s="4">
        <v>42199</v>
      </c>
      <c r="G219" s="2">
        <v>218</v>
      </c>
      <c r="H219" s="18">
        <v>475.60500000000002</v>
      </c>
      <c r="I219" s="18">
        <v>31600</v>
      </c>
      <c r="J219">
        <v>12</v>
      </c>
      <c r="K219" s="2">
        <v>0</v>
      </c>
      <c r="L219">
        <v>1</v>
      </c>
      <c r="M219" s="2">
        <v>1</v>
      </c>
      <c r="N219" s="2">
        <v>0</v>
      </c>
      <c r="O219" s="2">
        <v>1</v>
      </c>
    </row>
    <row r="220" spans="1:15" x14ac:dyDescent="0.2">
      <c r="A220" s="2">
        <v>1</v>
      </c>
      <c r="B220" s="2">
        <v>1</v>
      </c>
      <c r="C220" t="s">
        <v>11</v>
      </c>
      <c r="D220" t="s">
        <v>46</v>
      </c>
      <c r="E220" t="s">
        <v>17</v>
      </c>
      <c r="F220" s="4">
        <v>41704</v>
      </c>
      <c r="G220" s="2">
        <v>219</v>
      </c>
      <c r="H220" s="18">
        <v>3009.9789999999998</v>
      </c>
      <c r="I220" s="18">
        <v>82800</v>
      </c>
      <c r="J220">
        <v>24</v>
      </c>
      <c r="K220" s="2">
        <v>3</v>
      </c>
      <c r="L220">
        <v>3</v>
      </c>
      <c r="M220" s="2">
        <v>0</v>
      </c>
      <c r="N220" s="2">
        <v>1</v>
      </c>
      <c r="O220" s="2">
        <v>0</v>
      </c>
    </row>
    <row r="221" spans="1:15" x14ac:dyDescent="0.2">
      <c r="A221" s="2">
        <v>1</v>
      </c>
      <c r="B221" s="2">
        <v>0</v>
      </c>
      <c r="C221" t="s">
        <v>13</v>
      </c>
      <c r="D221" t="s">
        <v>49</v>
      </c>
      <c r="E221" t="s">
        <v>34</v>
      </c>
      <c r="F221" s="4">
        <v>40777</v>
      </c>
      <c r="G221" s="2">
        <v>220</v>
      </c>
      <c r="H221" s="18">
        <v>961.60900000000004</v>
      </c>
      <c r="I221" s="18">
        <v>40900</v>
      </c>
      <c r="J221">
        <v>18</v>
      </c>
      <c r="K221" s="2">
        <v>2</v>
      </c>
      <c r="L221">
        <v>1</v>
      </c>
      <c r="M221" s="2">
        <v>0</v>
      </c>
      <c r="N221" s="2">
        <v>1</v>
      </c>
      <c r="O221" s="2">
        <v>1</v>
      </c>
    </row>
    <row r="222" spans="1:15" x14ac:dyDescent="0.2">
      <c r="A222" s="2">
        <v>1</v>
      </c>
      <c r="B222" s="2">
        <v>0</v>
      </c>
      <c r="C222" t="s">
        <v>13</v>
      </c>
      <c r="D222" t="s">
        <v>48</v>
      </c>
      <c r="E222" t="s">
        <v>38</v>
      </c>
      <c r="F222" s="4">
        <v>41556</v>
      </c>
      <c r="G222" s="2">
        <v>221</v>
      </c>
      <c r="H222" s="18">
        <v>577.53599999999994</v>
      </c>
      <c r="I222" s="18">
        <v>65800</v>
      </c>
      <c r="J222">
        <v>18</v>
      </c>
      <c r="K222" s="2">
        <v>2</v>
      </c>
      <c r="L222">
        <v>2</v>
      </c>
      <c r="M222" s="2">
        <v>1</v>
      </c>
      <c r="N222" s="2">
        <v>1</v>
      </c>
      <c r="O222" s="2">
        <v>2</v>
      </c>
    </row>
    <row r="223" spans="1:15" x14ac:dyDescent="0.2">
      <c r="A223" s="2">
        <v>1</v>
      </c>
      <c r="B223" s="2">
        <v>0</v>
      </c>
      <c r="C223" t="s">
        <v>12</v>
      </c>
      <c r="D223" t="s">
        <v>44</v>
      </c>
      <c r="E223" t="s">
        <v>25</v>
      </c>
      <c r="F223" s="4">
        <v>41924</v>
      </c>
      <c r="G223" s="2">
        <v>222</v>
      </c>
      <c r="H223" s="18">
        <v>1011.061</v>
      </c>
      <c r="I223" s="18">
        <v>39700</v>
      </c>
      <c r="J223">
        <v>18</v>
      </c>
      <c r="K223" s="2">
        <v>2</v>
      </c>
      <c r="L223">
        <v>1</v>
      </c>
      <c r="M223" s="2">
        <v>1</v>
      </c>
      <c r="N223" s="2">
        <v>1</v>
      </c>
      <c r="O223" s="2">
        <v>0</v>
      </c>
    </row>
    <row r="224" spans="1:15" x14ac:dyDescent="0.2">
      <c r="A224" s="2">
        <v>0</v>
      </c>
      <c r="B224" s="2">
        <v>1</v>
      </c>
      <c r="C224" t="s">
        <v>14</v>
      </c>
      <c r="D224" t="s">
        <v>43</v>
      </c>
      <c r="E224" t="s">
        <v>28</v>
      </c>
      <c r="F224" s="4">
        <v>42070</v>
      </c>
      <c r="G224" s="2">
        <v>223</v>
      </c>
      <c r="H224" s="18">
        <v>2046.912</v>
      </c>
      <c r="I224" s="18">
        <v>79300</v>
      </c>
      <c r="J224">
        <v>12</v>
      </c>
      <c r="K224" s="2">
        <v>0</v>
      </c>
      <c r="L224">
        <v>3</v>
      </c>
      <c r="M224" s="2">
        <v>0</v>
      </c>
      <c r="N224" s="2">
        <v>1</v>
      </c>
      <c r="O224" s="2">
        <v>0</v>
      </c>
    </row>
    <row r="225" spans="1:15" x14ac:dyDescent="0.2">
      <c r="A225" s="2">
        <v>1</v>
      </c>
      <c r="B225" s="2">
        <v>0</v>
      </c>
      <c r="C225" t="s">
        <v>12</v>
      </c>
      <c r="D225" t="s">
        <v>47</v>
      </c>
      <c r="E225" t="s">
        <v>26</v>
      </c>
      <c r="F225" s="4">
        <v>40817</v>
      </c>
      <c r="G225" s="2">
        <v>224</v>
      </c>
      <c r="H225" s="18">
        <v>622.01800000000003</v>
      </c>
      <c r="I225" s="18">
        <v>40500</v>
      </c>
      <c r="J225">
        <v>18</v>
      </c>
      <c r="K225" s="2">
        <v>1</v>
      </c>
      <c r="L225">
        <v>2</v>
      </c>
      <c r="M225" s="2">
        <v>0</v>
      </c>
      <c r="N225" s="2">
        <v>1</v>
      </c>
      <c r="O225" s="2">
        <v>2</v>
      </c>
    </row>
    <row r="226" spans="1:15" x14ac:dyDescent="0.2">
      <c r="A226" s="2">
        <v>1</v>
      </c>
      <c r="B226" s="2">
        <v>1</v>
      </c>
      <c r="C226" t="s">
        <v>12</v>
      </c>
      <c r="D226" t="s">
        <v>45</v>
      </c>
      <c r="E226" t="s">
        <v>21</v>
      </c>
      <c r="F226" s="4">
        <v>41532</v>
      </c>
      <c r="G226" s="2">
        <v>225</v>
      </c>
      <c r="H226" s="18">
        <v>1332.173</v>
      </c>
      <c r="I226" s="18">
        <v>64100</v>
      </c>
      <c r="J226">
        <v>18</v>
      </c>
      <c r="K226" s="2">
        <v>2</v>
      </c>
      <c r="L226">
        <v>2</v>
      </c>
      <c r="M226" s="2">
        <v>0</v>
      </c>
      <c r="N226" s="2">
        <v>1</v>
      </c>
      <c r="O226" s="2">
        <v>1</v>
      </c>
    </row>
    <row r="227" spans="1:15" x14ac:dyDescent="0.2">
      <c r="A227" s="2">
        <v>1</v>
      </c>
      <c r="B227" s="2">
        <v>0</v>
      </c>
      <c r="C227" t="s">
        <v>11</v>
      </c>
      <c r="D227" t="s">
        <v>40</v>
      </c>
      <c r="E227" t="s">
        <v>19</v>
      </c>
      <c r="F227" s="4">
        <v>41954</v>
      </c>
      <c r="G227" s="2">
        <v>226</v>
      </c>
      <c r="H227" s="18">
        <v>232.107</v>
      </c>
      <c r="I227" s="18">
        <v>42000</v>
      </c>
      <c r="J227">
        <v>18</v>
      </c>
      <c r="K227" s="2">
        <v>1</v>
      </c>
      <c r="L227">
        <v>2</v>
      </c>
      <c r="M227" s="2">
        <v>0</v>
      </c>
      <c r="N227" s="2">
        <v>0</v>
      </c>
      <c r="O227" s="2">
        <v>3</v>
      </c>
    </row>
    <row r="228" spans="1:15" x14ac:dyDescent="0.2">
      <c r="A228" s="2">
        <v>1</v>
      </c>
      <c r="B228" s="2">
        <v>1</v>
      </c>
      <c r="C228" t="s">
        <v>13</v>
      </c>
      <c r="D228" t="s">
        <v>49</v>
      </c>
      <c r="E228" t="s">
        <v>33</v>
      </c>
      <c r="F228" s="4">
        <v>40851</v>
      </c>
      <c r="G228" s="2">
        <v>227</v>
      </c>
      <c r="H228" s="18">
        <v>882.86199999999997</v>
      </c>
      <c r="I228" s="18">
        <v>32500</v>
      </c>
      <c r="J228">
        <v>24</v>
      </c>
      <c r="K228" s="2">
        <v>2</v>
      </c>
      <c r="L228">
        <v>3</v>
      </c>
      <c r="M228" s="2">
        <v>0</v>
      </c>
      <c r="N228" s="2">
        <v>0</v>
      </c>
      <c r="O228" s="2">
        <v>0</v>
      </c>
    </row>
    <row r="229" spans="1:15" x14ac:dyDescent="0.2">
      <c r="A229" s="2">
        <v>1</v>
      </c>
      <c r="B229" s="2">
        <v>0</v>
      </c>
      <c r="C229" t="s">
        <v>11</v>
      </c>
      <c r="D229" t="s">
        <v>46</v>
      </c>
      <c r="E229" t="s">
        <v>15</v>
      </c>
      <c r="F229" s="4">
        <v>41945</v>
      </c>
      <c r="G229" s="2">
        <v>228</v>
      </c>
      <c r="H229" s="18">
        <v>1341.8689999999999</v>
      </c>
      <c r="I229" s="18">
        <v>68600</v>
      </c>
      <c r="J229">
        <v>18</v>
      </c>
      <c r="K229" s="2">
        <v>3</v>
      </c>
      <c r="L229">
        <v>3</v>
      </c>
      <c r="M229" s="2">
        <v>0</v>
      </c>
      <c r="N229" s="2">
        <v>1</v>
      </c>
      <c r="O229" s="2">
        <v>0</v>
      </c>
    </row>
    <row r="230" spans="1:15" x14ac:dyDescent="0.2">
      <c r="A230" s="2">
        <v>1</v>
      </c>
      <c r="B230" s="2">
        <v>0</v>
      </c>
      <c r="C230" t="s">
        <v>12</v>
      </c>
      <c r="D230" t="s">
        <v>47</v>
      </c>
      <c r="E230" t="s">
        <v>26</v>
      </c>
      <c r="F230" s="4">
        <v>41377</v>
      </c>
      <c r="G230" s="2">
        <v>229</v>
      </c>
      <c r="H230" s="18">
        <v>791.23599999999999</v>
      </c>
      <c r="I230" s="18">
        <v>60400</v>
      </c>
      <c r="J230">
        <v>6</v>
      </c>
      <c r="K230" s="2">
        <v>2</v>
      </c>
      <c r="L230">
        <v>2</v>
      </c>
      <c r="M230" s="2">
        <v>1</v>
      </c>
      <c r="N230" s="2">
        <v>0</v>
      </c>
      <c r="O230" s="2">
        <v>1</v>
      </c>
    </row>
    <row r="231" spans="1:15" x14ac:dyDescent="0.2">
      <c r="A231" s="2">
        <v>0</v>
      </c>
      <c r="B231" s="2">
        <v>1</v>
      </c>
      <c r="C231" t="s">
        <v>12</v>
      </c>
      <c r="D231" t="s">
        <v>47</v>
      </c>
      <c r="E231" t="s">
        <v>26</v>
      </c>
      <c r="F231" s="4">
        <v>41928</v>
      </c>
      <c r="G231" s="2">
        <v>230</v>
      </c>
      <c r="H231" s="18">
        <v>3441.549</v>
      </c>
      <c r="I231" s="18">
        <v>130600</v>
      </c>
      <c r="J231">
        <v>18</v>
      </c>
      <c r="K231" s="2">
        <v>3</v>
      </c>
      <c r="L231">
        <v>2</v>
      </c>
      <c r="M231" s="2">
        <v>1</v>
      </c>
      <c r="N231" s="2">
        <v>1</v>
      </c>
      <c r="O231" s="2">
        <v>0</v>
      </c>
    </row>
    <row r="232" spans="1:15" x14ac:dyDescent="0.2">
      <c r="A232" s="2">
        <v>1</v>
      </c>
      <c r="B232" s="2">
        <v>1</v>
      </c>
      <c r="C232" t="s">
        <v>13</v>
      </c>
      <c r="D232" t="s">
        <v>39</v>
      </c>
      <c r="E232" t="s">
        <v>35</v>
      </c>
      <c r="F232" s="4">
        <v>41634</v>
      </c>
      <c r="G232" s="2">
        <v>231</v>
      </c>
      <c r="H232" s="18">
        <v>1582.021</v>
      </c>
      <c r="I232" s="18">
        <v>73100</v>
      </c>
      <c r="J232">
        <v>6</v>
      </c>
      <c r="K232" s="2">
        <v>3</v>
      </c>
      <c r="L232">
        <v>3</v>
      </c>
      <c r="M232" s="2">
        <v>1</v>
      </c>
      <c r="N232" s="2">
        <v>1</v>
      </c>
      <c r="O232" s="2">
        <v>0</v>
      </c>
    </row>
    <row r="233" spans="1:15" x14ac:dyDescent="0.2">
      <c r="A233" s="2">
        <v>1</v>
      </c>
      <c r="B233" s="2">
        <v>1</v>
      </c>
      <c r="C233" t="s">
        <v>12</v>
      </c>
      <c r="D233" t="s">
        <v>47</v>
      </c>
      <c r="E233" t="s">
        <v>26</v>
      </c>
      <c r="F233" s="4">
        <v>40223</v>
      </c>
      <c r="G233" s="2">
        <v>232</v>
      </c>
      <c r="H233" s="18">
        <v>438.49599999999998</v>
      </c>
      <c r="I233" s="18">
        <v>23800</v>
      </c>
      <c r="J233">
        <v>6</v>
      </c>
      <c r="K233" s="2">
        <v>1</v>
      </c>
      <c r="L233">
        <v>3</v>
      </c>
      <c r="M233" s="2">
        <v>0</v>
      </c>
      <c r="N233" s="2">
        <v>0</v>
      </c>
      <c r="O233" s="2">
        <v>0</v>
      </c>
    </row>
    <row r="234" spans="1:15" x14ac:dyDescent="0.2">
      <c r="A234" s="2">
        <v>1</v>
      </c>
      <c r="B234" s="2">
        <v>1</v>
      </c>
      <c r="C234" t="s">
        <v>12</v>
      </c>
      <c r="D234" t="s">
        <v>44</v>
      </c>
      <c r="E234" t="s">
        <v>25</v>
      </c>
      <c r="F234" s="4">
        <v>42041</v>
      </c>
      <c r="G234" s="2">
        <v>233</v>
      </c>
      <c r="H234" s="18">
        <v>2316.442</v>
      </c>
      <c r="I234" s="18">
        <v>52900</v>
      </c>
      <c r="J234">
        <v>24</v>
      </c>
      <c r="K234" s="2">
        <v>0</v>
      </c>
      <c r="L234">
        <v>2</v>
      </c>
      <c r="M234" s="2">
        <v>1</v>
      </c>
      <c r="N234" s="2">
        <v>0</v>
      </c>
      <c r="O234" s="2">
        <v>1</v>
      </c>
    </row>
    <row r="235" spans="1:15" x14ac:dyDescent="0.2">
      <c r="A235" s="2">
        <v>1</v>
      </c>
      <c r="B235" s="2">
        <v>0</v>
      </c>
      <c r="C235" t="s">
        <v>11</v>
      </c>
      <c r="D235" t="s">
        <v>40</v>
      </c>
      <c r="E235" t="s">
        <v>19</v>
      </c>
      <c r="F235" s="4">
        <v>41854</v>
      </c>
      <c r="G235" s="2">
        <v>234</v>
      </c>
      <c r="H235" s="18">
        <v>972.92899999999997</v>
      </c>
      <c r="I235" s="18">
        <v>53600</v>
      </c>
      <c r="J235">
        <v>24</v>
      </c>
      <c r="K235" s="2">
        <v>2</v>
      </c>
      <c r="L235">
        <v>1</v>
      </c>
      <c r="M235" s="2">
        <v>1</v>
      </c>
      <c r="N235" s="2">
        <v>1</v>
      </c>
      <c r="O235" s="2">
        <v>1</v>
      </c>
    </row>
    <row r="236" spans="1:15" x14ac:dyDescent="0.2">
      <c r="A236" s="2">
        <v>1</v>
      </c>
      <c r="B236" s="2">
        <v>0</v>
      </c>
      <c r="C236" t="s">
        <v>11</v>
      </c>
      <c r="D236" t="s">
        <v>53</v>
      </c>
      <c r="E236" t="s">
        <v>20</v>
      </c>
      <c r="F236" s="4">
        <v>41546</v>
      </c>
      <c r="G236" s="2">
        <v>235</v>
      </c>
      <c r="H236" s="18">
        <v>984.41200000000003</v>
      </c>
      <c r="I236" s="18">
        <v>55600</v>
      </c>
      <c r="J236">
        <v>6</v>
      </c>
      <c r="K236" s="2">
        <v>2</v>
      </c>
      <c r="L236">
        <v>2</v>
      </c>
      <c r="M236" s="2">
        <v>1</v>
      </c>
      <c r="N236" s="2">
        <v>0</v>
      </c>
      <c r="O236" s="2">
        <v>0</v>
      </c>
    </row>
    <row r="237" spans="1:15" x14ac:dyDescent="0.2">
      <c r="A237" s="2">
        <v>0</v>
      </c>
      <c r="B237" s="2">
        <v>1</v>
      </c>
      <c r="C237" t="s">
        <v>12</v>
      </c>
      <c r="D237" t="s">
        <v>41</v>
      </c>
      <c r="E237" t="s">
        <v>24</v>
      </c>
      <c r="F237" s="4">
        <v>41391</v>
      </c>
      <c r="G237" s="2">
        <v>236</v>
      </c>
      <c r="H237" s="18">
        <v>2544.605</v>
      </c>
      <c r="I237" s="18">
        <v>52000</v>
      </c>
      <c r="J237">
        <v>18</v>
      </c>
      <c r="K237" s="2">
        <v>3</v>
      </c>
      <c r="L237">
        <v>3</v>
      </c>
      <c r="M237" s="2">
        <v>1</v>
      </c>
      <c r="N237" s="2">
        <v>1</v>
      </c>
      <c r="O237" s="2">
        <v>0</v>
      </c>
    </row>
    <row r="238" spans="1:15" x14ac:dyDescent="0.2">
      <c r="A238" s="2">
        <v>1</v>
      </c>
      <c r="B238" s="2">
        <v>0</v>
      </c>
      <c r="C238" t="s">
        <v>14</v>
      </c>
      <c r="D238" t="s">
        <v>27</v>
      </c>
      <c r="E238" t="s">
        <v>27</v>
      </c>
      <c r="F238" s="4">
        <v>41997</v>
      </c>
      <c r="G238" s="2">
        <v>237</v>
      </c>
      <c r="H238" s="18">
        <v>1650.913</v>
      </c>
      <c r="I238" s="18">
        <v>79500</v>
      </c>
      <c r="J238">
        <v>12</v>
      </c>
      <c r="K238" s="2">
        <v>3</v>
      </c>
      <c r="L238">
        <v>2</v>
      </c>
      <c r="M238" s="2">
        <v>0</v>
      </c>
      <c r="N238" s="2">
        <v>1</v>
      </c>
      <c r="O238" s="2">
        <v>0</v>
      </c>
    </row>
    <row r="239" spans="1:15" x14ac:dyDescent="0.2">
      <c r="A239" s="2">
        <v>0</v>
      </c>
      <c r="B239" s="2">
        <v>0</v>
      </c>
      <c r="C239" t="s">
        <v>13</v>
      </c>
      <c r="D239" t="s">
        <v>48</v>
      </c>
      <c r="E239" t="s">
        <v>38</v>
      </c>
      <c r="F239" s="4">
        <v>42235</v>
      </c>
      <c r="G239" s="2">
        <v>238</v>
      </c>
      <c r="H239" s="18">
        <v>2934.8760000000002</v>
      </c>
      <c r="I239" s="18">
        <v>64600</v>
      </c>
      <c r="J239">
        <v>24</v>
      </c>
      <c r="K239" s="2">
        <v>0</v>
      </c>
      <c r="L239">
        <v>2</v>
      </c>
      <c r="M239" s="2">
        <v>1</v>
      </c>
      <c r="N239" s="2">
        <v>1</v>
      </c>
      <c r="O239" s="2">
        <v>2</v>
      </c>
    </row>
    <row r="240" spans="1:15" x14ac:dyDescent="0.2">
      <c r="A240" s="2">
        <v>1</v>
      </c>
      <c r="B240" s="2">
        <v>0</v>
      </c>
      <c r="C240" t="s">
        <v>12</v>
      </c>
      <c r="D240" t="s">
        <v>41</v>
      </c>
      <c r="E240" t="s">
        <v>24</v>
      </c>
      <c r="F240" s="4">
        <v>42199</v>
      </c>
      <c r="G240" s="2">
        <v>239</v>
      </c>
      <c r="H240" s="18">
        <v>458.28699999999998</v>
      </c>
      <c r="I240" s="18">
        <v>14300</v>
      </c>
      <c r="J240">
        <v>18</v>
      </c>
      <c r="K240" s="2">
        <v>0</v>
      </c>
      <c r="L240">
        <v>1</v>
      </c>
      <c r="M240" s="2">
        <v>0</v>
      </c>
      <c r="N240" s="2">
        <v>0</v>
      </c>
      <c r="O240" s="2">
        <v>1</v>
      </c>
    </row>
    <row r="241" spans="1:15" x14ac:dyDescent="0.2">
      <c r="A241" s="2">
        <v>1</v>
      </c>
      <c r="B241" s="2">
        <v>1</v>
      </c>
      <c r="C241" t="s">
        <v>11</v>
      </c>
      <c r="D241" t="s">
        <v>54</v>
      </c>
      <c r="E241" t="s">
        <v>16</v>
      </c>
      <c r="F241" s="4">
        <v>41351</v>
      </c>
      <c r="G241" s="2">
        <v>240</v>
      </c>
      <c r="H241" s="18">
        <v>2247.366</v>
      </c>
      <c r="I241" s="18">
        <v>100000</v>
      </c>
      <c r="J241">
        <v>24</v>
      </c>
      <c r="K241" s="2">
        <v>3</v>
      </c>
      <c r="L241">
        <v>2</v>
      </c>
      <c r="M241" s="2">
        <v>1</v>
      </c>
      <c r="N241" s="2">
        <v>1</v>
      </c>
      <c r="O241" s="2">
        <v>1</v>
      </c>
    </row>
    <row r="242" spans="1:15" x14ac:dyDescent="0.2">
      <c r="A242" s="2">
        <v>0</v>
      </c>
      <c r="B242" s="2">
        <v>1</v>
      </c>
      <c r="C242" t="s">
        <v>12</v>
      </c>
      <c r="D242" t="s">
        <v>45</v>
      </c>
      <c r="E242" t="s">
        <v>21</v>
      </c>
      <c r="F242" s="4">
        <v>41059</v>
      </c>
      <c r="G242" s="2">
        <v>241</v>
      </c>
      <c r="H242" s="18">
        <v>961.005</v>
      </c>
      <c r="I242" s="18">
        <v>48100</v>
      </c>
      <c r="J242">
        <v>18</v>
      </c>
      <c r="K242" s="2">
        <v>2</v>
      </c>
      <c r="L242">
        <v>2</v>
      </c>
      <c r="M242" s="2">
        <v>1</v>
      </c>
      <c r="N242" s="2">
        <v>0</v>
      </c>
      <c r="O242" s="2">
        <v>2</v>
      </c>
    </row>
    <row r="243" spans="1:15" x14ac:dyDescent="0.2">
      <c r="A243" s="2">
        <v>1</v>
      </c>
      <c r="B243" s="2">
        <v>1</v>
      </c>
      <c r="C243" t="s">
        <v>14</v>
      </c>
      <c r="D243" t="s">
        <v>51</v>
      </c>
      <c r="E243" t="s">
        <v>29</v>
      </c>
      <c r="F243" s="4">
        <v>41093</v>
      </c>
      <c r="G243" s="2">
        <v>242</v>
      </c>
      <c r="H243" s="18">
        <v>1194.239</v>
      </c>
      <c r="I243" s="18">
        <v>107300</v>
      </c>
      <c r="J243">
        <v>24</v>
      </c>
      <c r="K243" s="2">
        <v>2</v>
      </c>
      <c r="L243">
        <v>2</v>
      </c>
      <c r="M243" s="2">
        <v>1</v>
      </c>
      <c r="N243" s="2">
        <v>1</v>
      </c>
      <c r="O243" s="2">
        <v>2</v>
      </c>
    </row>
    <row r="244" spans="1:15" x14ac:dyDescent="0.2">
      <c r="A244" s="2">
        <v>1</v>
      </c>
      <c r="B244" s="2">
        <v>1</v>
      </c>
      <c r="C244" t="s">
        <v>12</v>
      </c>
      <c r="D244" t="s">
        <v>41</v>
      </c>
      <c r="E244" t="s">
        <v>24</v>
      </c>
      <c r="F244" s="4">
        <v>42121</v>
      </c>
      <c r="G244" s="2">
        <v>243</v>
      </c>
      <c r="H244" s="18">
        <v>3380.1410000000001</v>
      </c>
      <c r="I244" s="18">
        <v>85600</v>
      </c>
      <c r="J244">
        <v>24</v>
      </c>
      <c r="K244" s="2">
        <v>3</v>
      </c>
      <c r="L244">
        <v>2</v>
      </c>
      <c r="M244" s="2">
        <v>1</v>
      </c>
      <c r="N244" s="2">
        <v>1</v>
      </c>
      <c r="O244" s="2">
        <v>0</v>
      </c>
    </row>
    <row r="245" spans="1:15" x14ac:dyDescent="0.2">
      <c r="A245" s="2">
        <v>1</v>
      </c>
      <c r="B245" s="2">
        <v>1</v>
      </c>
      <c r="C245" t="s">
        <v>12</v>
      </c>
      <c r="D245" t="s">
        <v>47</v>
      </c>
      <c r="E245" t="s">
        <v>26</v>
      </c>
      <c r="F245" s="4">
        <v>41723</v>
      </c>
      <c r="G245" s="2">
        <v>244</v>
      </c>
      <c r="H245" s="18">
        <v>703.95500000000004</v>
      </c>
      <c r="I245" s="18">
        <v>62700</v>
      </c>
      <c r="J245">
        <v>12</v>
      </c>
      <c r="K245" s="2">
        <v>2</v>
      </c>
      <c r="L245">
        <v>2</v>
      </c>
      <c r="M245" s="2">
        <v>1</v>
      </c>
      <c r="N245" s="2">
        <v>0</v>
      </c>
      <c r="O245" s="2">
        <v>2</v>
      </c>
    </row>
    <row r="246" spans="1:15" x14ac:dyDescent="0.2">
      <c r="A246" s="2">
        <v>0</v>
      </c>
      <c r="B246" s="2">
        <v>1</v>
      </c>
      <c r="C246" t="s">
        <v>12</v>
      </c>
      <c r="D246" t="s">
        <v>47</v>
      </c>
      <c r="E246" t="s">
        <v>26</v>
      </c>
      <c r="F246" s="4">
        <v>40103</v>
      </c>
      <c r="G246" s="2">
        <v>245</v>
      </c>
      <c r="H246" s="18">
        <v>1786.4970000000001</v>
      </c>
      <c r="I246" s="18">
        <v>55600</v>
      </c>
      <c r="J246">
        <v>18</v>
      </c>
      <c r="K246" s="2">
        <v>3</v>
      </c>
      <c r="L246">
        <v>2</v>
      </c>
      <c r="M246" s="2">
        <v>1</v>
      </c>
      <c r="N246" s="2">
        <v>0</v>
      </c>
      <c r="O246" s="2">
        <v>0</v>
      </c>
    </row>
    <row r="247" spans="1:15" x14ac:dyDescent="0.2">
      <c r="A247" s="2">
        <v>1</v>
      </c>
      <c r="B247" s="2">
        <v>0</v>
      </c>
      <c r="C247" t="s">
        <v>12</v>
      </c>
      <c r="D247" t="s">
        <v>44</v>
      </c>
      <c r="E247" t="s">
        <v>25</v>
      </c>
      <c r="F247" s="4">
        <v>40075</v>
      </c>
      <c r="G247" s="2">
        <v>246</v>
      </c>
      <c r="H247" s="18">
        <v>1355.395</v>
      </c>
      <c r="I247" s="18">
        <v>54700</v>
      </c>
      <c r="J247">
        <v>24</v>
      </c>
      <c r="K247" s="2">
        <v>2</v>
      </c>
      <c r="L247">
        <v>2</v>
      </c>
      <c r="M247" s="2">
        <v>1</v>
      </c>
      <c r="N247" s="2">
        <v>0</v>
      </c>
      <c r="O247" s="2">
        <v>0</v>
      </c>
    </row>
    <row r="248" spans="1:15" x14ac:dyDescent="0.2">
      <c r="A248" s="2">
        <v>1</v>
      </c>
      <c r="B248" s="2">
        <v>0</v>
      </c>
      <c r="C248" t="s">
        <v>14</v>
      </c>
      <c r="D248" t="s">
        <v>51</v>
      </c>
      <c r="E248" t="s">
        <v>30</v>
      </c>
      <c r="F248" s="4">
        <v>42241</v>
      </c>
      <c r="G248" s="2">
        <v>247</v>
      </c>
      <c r="H248" s="18">
        <v>829.23699999999997</v>
      </c>
      <c r="I248" s="18">
        <v>46500</v>
      </c>
      <c r="J248">
        <v>24</v>
      </c>
      <c r="K248" s="2">
        <v>2</v>
      </c>
      <c r="L248">
        <v>2</v>
      </c>
      <c r="M248" s="2">
        <v>0</v>
      </c>
      <c r="N248" s="2">
        <v>0</v>
      </c>
      <c r="O248" s="2">
        <v>1</v>
      </c>
    </row>
    <row r="249" spans="1:15" x14ac:dyDescent="0.2">
      <c r="A249" s="2">
        <v>1</v>
      </c>
      <c r="B249" s="2">
        <v>1</v>
      </c>
      <c r="C249" t="s">
        <v>13</v>
      </c>
      <c r="D249" t="s">
        <v>49</v>
      </c>
      <c r="E249" t="s">
        <v>34</v>
      </c>
      <c r="F249" s="4">
        <v>42172</v>
      </c>
      <c r="G249" s="2">
        <v>248</v>
      </c>
      <c r="H249" s="18">
        <v>962.01199999999994</v>
      </c>
      <c r="I249" s="18">
        <v>35900</v>
      </c>
      <c r="J249">
        <v>12</v>
      </c>
      <c r="K249" s="2">
        <v>0</v>
      </c>
      <c r="L249">
        <v>3</v>
      </c>
      <c r="M249" s="2">
        <v>0</v>
      </c>
      <c r="N249" s="2">
        <v>0</v>
      </c>
      <c r="O249" s="2">
        <v>0</v>
      </c>
    </row>
    <row r="250" spans="1:15" x14ac:dyDescent="0.2">
      <c r="A250" s="2">
        <v>1</v>
      </c>
      <c r="B250" s="2">
        <v>0</v>
      </c>
      <c r="C250" t="s">
        <v>11</v>
      </c>
      <c r="D250" t="s">
        <v>54</v>
      </c>
      <c r="E250" t="s">
        <v>16</v>
      </c>
      <c r="F250" s="4">
        <v>40870</v>
      </c>
      <c r="G250" s="2">
        <v>249</v>
      </c>
      <c r="H250" s="18">
        <v>472.04700000000003</v>
      </c>
      <c r="I250" s="18">
        <v>106100</v>
      </c>
      <c r="J250">
        <v>12</v>
      </c>
      <c r="K250" s="2">
        <v>1</v>
      </c>
      <c r="L250">
        <v>2</v>
      </c>
      <c r="M250" s="2">
        <v>1</v>
      </c>
      <c r="N250" s="2">
        <v>1</v>
      </c>
      <c r="O250" s="2">
        <v>3</v>
      </c>
    </row>
    <row r="251" spans="1:15" x14ac:dyDescent="0.2">
      <c r="A251" s="2">
        <v>1</v>
      </c>
      <c r="B251" s="2">
        <v>1</v>
      </c>
      <c r="C251" t="s">
        <v>14</v>
      </c>
      <c r="D251" t="s">
        <v>27</v>
      </c>
      <c r="E251" t="s">
        <v>32</v>
      </c>
      <c r="F251" s="4">
        <v>42214</v>
      </c>
      <c r="G251" s="2">
        <v>250</v>
      </c>
      <c r="H251" s="18">
        <v>209.52099999999999</v>
      </c>
      <c r="I251" s="18">
        <v>49200</v>
      </c>
      <c r="J251">
        <v>12</v>
      </c>
      <c r="K251" s="2">
        <v>1</v>
      </c>
      <c r="L251">
        <v>2</v>
      </c>
      <c r="M251" s="2">
        <v>1</v>
      </c>
      <c r="N251" s="2">
        <v>0</v>
      </c>
      <c r="O251" s="2">
        <v>3</v>
      </c>
    </row>
    <row r="252" spans="1:15" x14ac:dyDescent="0.2">
      <c r="A252" s="2">
        <v>0</v>
      </c>
      <c r="B252" s="2">
        <v>0</v>
      </c>
      <c r="C252" t="s">
        <v>12</v>
      </c>
      <c r="D252" t="s">
        <v>45</v>
      </c>
      <c r="E252" t="s">
        <v>21</v>
      </c>
      <c r="F252" s="4">
        <v>40879</v>
      </c>
      <c r="G252" s="2">
        <v>251</v>
      </c>
      <c r="H252" s="18">
        <v>123.07</v>
      </c>
      <c r="I252" s="18">
        <v>10800</v>
      </c>
      <c r="J252">
        <v>6</v>
      </c>
      <c r="K252" s="2">
        <v>1</v>
      </c>
      <c r="L252">
        <v>1</v>
      </c>
      <c r="M252" s="2">
        <v>0</v>
      </c>
      <c r="N252" s="2">
        <v>0</v>
      </c>
      <c r="O252" s="2">
        <v>3</v>
      </c>
    </row>
    <row r="253" spans="1:15" x14ac:dyDescent="0.2">
      <c r="A253" s="2">
        <v>1</v>
      </c>
      <c r="B253" s="2">
        <v>0</v>
      </c>
      <c r="C253" t="s">
        <v>11</v>
      </c>
      <c r="D253" t="s">
        <v>54</v>
      </c>
      <c r="E253" t="s">
        <v>16</v>
      </c>
      <c r="F253" s="4">
        <v>42080</v>
      </c>
      <c r="G253" s="2">
        <v>252</v>
      </c>
      <c r="H253" s="18">
        <v>698.61400000000003</v>
      </c>
      <c r="I253" s="18">
        <v>45200</v>
      </c>
      <c r="J253">
        <v>18</v>
      </c>
      <c r="K253" s="2">
        <v>2</v>
      </c>
      <c r="L253">
        <v>2</v>
      </c>
      <c r="M253" s="2">
        <v>1</v>
      </c>
      <c r="N253" s="2">
        <v>0</v>
      </c>
      <c r="O253" s="2">
        <v>1</v>
      </c>
    </row>
    <row r="254" spans="1:15" x14ac:dyDescent="0.2">
      <c r="A254" s="2">
        <v>0</v>
      </c>
      <c r="B254" s="2">
        <v>0</v>
      </c>
      <c r="C254" t="s">
        <v>13</v>
      </c>
      <c r="D254" t="s">
        <v>49</v>
      </c>
      <c r="E254" t="s">
        <v>34</v>
      </c>
      <c r="F254" s="4">
        <v>42084</v>
      </c>
      <c r="G254" s="2">
        <v>253</v>
      </c>
      <c r="H254" s="18">
        <v>513.07600000000002</v>
      </c>
      <c r="I254" s="18">
        <v>20400</v>
      </c>
      <c r="J254">
        <v>24</v>
      </c>
      <c r="K254" s="2">
        <v>0</v>
      </c>
      <c r="L254">
        <v>3</v>
      </c>
      <c r="M254" s="2">
        <v>0</v>
      </c>
      <c r="N254" s="2">
        <v>0</v>
      </c>
      <c r="O254" s="2">
        <v>0</v>
      </c>
    </row>
    <row r="255" spans="1:15" x14ac:dyDescent="0.2">
      <c r="A255" s="2">
        <v>0</v>
      </c>
      <c r="B255" s="2">
        <v>1</v>
      </c>
      <c r="C255" t="s">
        <v>13</v>
      </c>
      <c r="D255" t="s">
        <v>39</v>
      </c>
      <c r="E255" t="s">
        <v>36</v>
      </c>
      <c r="F255" s="4">
        <v>42082</v>
      </c>
      <c r="G255" s="2">
        <v>254</v>
      </c>
      <c r="H255" s="18">
        <v>2581.4259999999999</v>
      </c>
      <c r="I255" s="18">
        <v>95800</v>
      </c>
      <c r="J255">
        <v>12</v>
      </c>
      <c r="K255" s="2">
        <v>0</v>
      </c>
      <c r="L255">
        <v>2</v>
      </c>
      <c r="M255" s="2">
        <v>1</v>
      </c>
      <c r="N255" s="2">
        <v>1</v>
      </c>
      <c r="O255" s="2">
        <v>3</v>
      </c>
    </row>
    <row r="256" spans="1:15" x14ac:dyDescent="0.2">
      <c r="A256" s="2">
        <v>1</v>
      </c>
      <c r="B256" s="2">
        <v>1</v>
      </c>
      <c r="C256" t="s">
        <v>12</v>
      </c>
      <c r="D256" t="s">
        <v>42</v>
      </c>
      <c r="E256" t="s">
        <v>22</v>
      </c>
      <c r="F256" s="4">
        <v>39831</v>
      </c>
      <c r="G256" s="2">
        <v>255</v>
      </c>
      <c r="H256" s="18">
        <v>2136.348</v>
      </c>
      <c r="I256" s="18">
        <v>111400</v>
      </c>
      <c r="J256">
        <v>12</v>
      </c>
      <c r="K256" s="2">
        <v>3</v>
      </c>
      <c r="L256">
        <v>2</v>
      </c>
      <c r="M256" s="2">
        <v>1</v>
      </c>
      <c r="N256" s="2">
        <v>1</v>
      </c>
      <c r="O256" s="2">
        <v>0</v>
      </c>
    </row>
    <row r="257" spans="1:15" x14ac:dyDescent="0.2">
      <c r="A257" s="2">
        <v>1</v>
      </c>
      <c r="B257" s="2">
        <v>1</v>
      </c>
      <c r="C257" t="s">
        <v>12</v>
      </c>
      <c r="D257" t="s">
        <v>47</v>
      </c>
      <c r="E257" t="s">
        <v>26</v>
      </c>
      <c r="F257" s="4">
        <v>41896</v>
      </c>
      <c r="G257" s="2">
        <v>256</v>
      </c>
      <c r="H257" s="18">
        <v>1077.723</v>
      </c>
      <c r="I257" s="18">
        <v>49200</v>
      </c>
      <c r="J257">
        <v>12</v>
      </c>
      <c r="K257" s="2">
        <v>2</v>
      </c>
      <c r="L257">
        <v>3</v>
      </c>
      <c r="M257" s="2">
        <v>0</v>
      </c>
      <c r="N257" s="2">
        <v>1</v>
      </c>
      <c r="O257" s="2">
        <v>0</v>
      </c>
    </row>
    <row r="258" spans="1:15" x14ac:dyDescent="0.2">
      <c r="A258" s="2">
        <v>0</v>
      </c>
      <c r="B258" s="2">
        <v>0</v>
      </c>
      <c r="C258" t="s">
        <v>13</v>
      </c>
      <c r="D258" t="s">
        <v>39</v>
      </c>
      <c r="E258" t="s">
        <v>36</v>
      </c>
      <c r="F258" s="4">
        <v>42148</v>
      </c>
      <c r="G258" s="2">
        <v>257</v>
      </c>
      <c r="H258" s="18">
        <v>1646.8889999999999</v>
      </c>
      <c r="I258" s="18">
        <v>48800</v>
      </c>
      <c r="J258">
        <v>12</v>
      </c>
      <c r="K258" s="2">
        <v>0</v>
      </c>
      <c r="L258">
        <v>2</v>
      </c>
      <c r="M258" s="2">
        <v>1</v>
      </c>
      <c r="N258" s="2">
        <v>1</v>
      </c>
      <c r="O258" s="2">
        <v>2</v>
      </c>
    </row>
    <row r="259" spans="1:15" x14ac:dyDescent="0.2">
      <c r="A259" s="2">
        <v>1</v>
      </c>
      <c r="B259" s="2">
        <v>0</v>
      </c>
      <c r="C259" t="s">
        <v>12</v>
      </c>
      <c r="D259" t="s">
        <v>47</v>
      </c>
      <c r="E259" t="s">
        <v>26</v>
      </c>
      <c r="F259" s="4">
        <v>40526</v>
      </c>
      <c r="G259" s="2">
        <v>258</v>
      </c>
      <c r="H259" s="18">
        <v>229.20099999999999</v>
      </c>
      <c r="I259" s="18">
        <v>14000</v>
      </c>
      <c r="J259">
        <v>12</v>
      </c>
      <c r="K259" s="2">
        <v>1</v>
      </c>
      <c r="L259">
        <v>1</v>
      </c>
      <c r="M259" s="2">
        <v>0</v>
      </c>
      <c r="N259" s="2">
        <v>0</v>
      </c>
      <c r="O259" s="2">
        <v>0</v>
      </c>
    </row>
    <row r="260" spans="1:15" x14ac:dyDescent="0.2">
      <c r="A260" s="2">
        <v>1</v>
      </c>
      <c r="B260" s="2">
        <v>1</v>
      </c>
      <c r="C260" t="s">
        <v>14</v>
      </c>
      <c r="D260" t="s">
        <v>27</v>
      </c>
      <c r="E260" t="s">
        <v>27</v>
      </c>
      <c r="F260" s="4">
        <v>42151</v>
      </c>
      <c r="G260" s="2">
        <v>259</v>
      </c>
      <c r="H260" s="18">
        <v>1543.5630000000001</v>
      </c>
      <c r="I260" s="18">
        <v>82800</v>
      </c>
      <c r="J260">
        <v>6</v>
      </c>
      <c r="K260" s="2">
        <v>0</v>
      </c>
      <c r="L260">
        <v>2</v>
      </c>
      <c r="M260" s="2">
        <v>1</v>
      </c>
      <c r="N260" s="2">
        <v>0</v>
      </c>
      <c r="O260" s="2">
        <v>0</v>
      </c>
    </row>
    <row r="261" spans="1:15" x14ac:dyDescent="0.2">
      <c r="A261" s="2">
        <v>0</v>
      </c>
      <c r="B261" s="2">
        <v>0</v>
      </c>
      <c r="C261" t="s">
        <v>13</v>
      </c>
      <c r="D261" t="s">
        <v>39</v>
      </c>
      <c r="E261" t="s">
        <v>35</v>
      </c>
      <c r="F261" s="4">
        <v>39855</v>
      </c>
      <c r="G261" s="2">
        <v>260</v>
      </c>
      <c r="H261" s="18">
        <v>167.41300000000001</v>
      </c>
      <c r="I261" s="18">
        <v>12900</v>
      </c>
      <c r="J261">
        <v>6</v>
      </c>
      <c r="K261" s="2">
        <v>1</v>
      </c>
      <c r="L261">
        <v>1</v>
      </c>
      <c r="M261" s="2">
        <v>0</v>
      </c>
      <c r="N261" s="2">
        <v>0</v>
      </c>
      <c r="O261" s="2">
        <v>1</v>
      </c>
    </row>
    <row r="262" spans="1:15" x14ac:dyDescent="0.2">
      <c r="A262" s="2">
        <v>1</v>
      </c>
      <c r="B262" s="2">
        <v>1</v>
      </c>
      <c r="C262" t="s">
        <v>11</v>
      </c>
      <c r="D262" t="s">
        <v>40</v>
      </c>
      <c r="E262" t="s">
        <v>19</v>
      </c>
      <c r="F262" s="4">
        <v>40521</v>
      </c>
      <c r="G262" s="2">
        <v>261</v>
      </c>
      <c r="H262" s="18">
        <v>703.58600000000001</v>
      </c>
      <c r="I262" s="18">
        <v>44100</v>
      </c>
      <c r="J262">
        <v>24</v>
      </c>
      <c r="K262" s="2">
        <v>2</v>
      </c>
      <c r="L262">
        <v>2</v>
      </c>
      <c r="M262" s="2">
        <v>0</v>
      </c>
      <c r="N262" s="2">
        <v>1</v>
      </c>
      <c r="O262" s="2">
        <v>1</v>
      </c>
    </row>
    <row r="263" spans="1:15" x14ac:dyDescent="0.2">
      <c r="A263" s="2">
        <v>0</v>
      </c>
      <c r="B263" s="2">
        <v>0</v>
      </c>
      <c r="C263" t="s">
        <v>12</v>
      </c>
      <c r="D263" t="s">
        <v>44</v>
      </c>
      <c r="E263" t="s">
        <v>25</v>
      </c>
      <c r="F263" s="4">
        <v>41083</v>
      </c>
      <c r="G263" s="2">
        <v>262</v>
      </c>
      <c r="H263" s="18">
        <v>2074.61</v>
      </c>
      <c r="I263" s="18">
        <v>72900</v>
      </c>
      <c r="J263">
        <v>18</v>
      </c>
      <c r="K263" s="2">
        <v>3</v>
      </c>
      <c r="L263">
        <v>2</v>
      </c>
      <c r="M263" s="2">
        <v>0</v>
      </c>
      <c r="N263" s="2">
        <v>1</v>
      </c>
      <c r="O263" s="2">
        <v>0</v>
      </c>
    </row>
    <row r="264" spans="1:15" x14ac:dyDescent="0.2">
      <c r="A264" s="2">
        <v>1</v>
      </c>
      <c r="B264" s="2">
        <v>1</v>
      </c>
      <c r="C264" t="s">
        <v>12</v>
      </c>
      <c r="D264" t="s">
        <v>41</v>
      </c>
      <c r="E264" t="s">
        <v>24</v>
      </c>
      <c r="F264" s="4">
        <v>40466</v>
      </c>
      <c r="G264" s="2">
        <v>263</v>
      </c>
      <c r="H264" s="18">
        <v>928.78</v>
      </c>
      <c r="I264" s="18">
        <v>59300</v>
      </c>
      <c r="J264">
        <v>12</v>
      </c>
      <c r="K264" s="2">
        <v>2</v>
      </c>
      <c r="L264">
        <v>3</v>
      </c>
      <c r="M264" s="2">
        <v>1</v>
      </c>
      <c r="N264" s="2">
        <v>0</v>
      </c>
      <c r="O264" s="2">
        <v>0</v>
      </c>
    </row>
    <row r="265" spans="1:15" x14ac:dyDescent="0.2">
      <c r="A265" s="2">
        <v>1</v>
      </c>
      <c r="B265" s="2">
        <v>1</v>
      </c>
      <c r="C265" t="s">
        <v>11</v>
      </c>
      <c r="D265" t="s">
        <v>54</v>
      </c>
      <c r="E265" t="s">
        <v>16</v>
      </c>
      <c r="F265" s="4">
        <v>42111</v>
      </c>
      <c r="G265" s="2">
        <v>264</v>
      </c>
      <c r="H265" s="18">
        <v>1422.173</v>
      </c>
      <c r="I265" s="18">
        <v>59700</v>
      </c>
      <c r="J265">
        <v>18</v>
      </c>
      <c r="K265" s="2">
        <v>0</v>
      </c>
      <c r="L265">
        <v>2</v>
      </c>
      <c r="M265" s="2">
        <v>1</v>
      </c>
      <c r="N265" s="2">
        <v>0</v>
      </c>
      <c r="O265" s="2">
        <v>1</v>
      </c>
    </row>
    <row r="266" spans="1:15" x14ac:dyDescent="0.2">
      <c r="A266" s="2">
        <v>1</v>
      </c>
      <c r="B266" s="2">
        <v>1</v>
      </c>
      <c r="C266" t="s">
        <v>11</v>
      </c>
      <c r="D266" t="s">
        <v>52</v>
      </c>
      <c r="E266" t="s">
        <v>18</v>
      </c>
      <c r="F266" s="4">
        <v>42084</v>
      </c>
      <c r="G266" s="2">
        <v>265</v>
      </c>
      <c r="H266" s="18">
        <v>1196.7639999999999</v>
      </c>
      <c r="I266" s="18">
        <v>40200</v>
      </c>
      <c r="J266">
        <v>18</v>
      </c>
      <c r="K266" s="2">
        <v>0</v>
      </c>
      <c r="L266">
        <v>3</v>
      </c>
      <c r="M266" s="2">
        <v>1</v>
      </c>
      <c r="N266" s="2">
        <v>0</v>
      </c>
      <c r="O266" s="2">
        <v>2</v>
      </c>
    </row>
    <row r="267" spans="1:15" x14ac:dyDescent="0.2">
      <c r="A267" s="2">
        <v>1</v>
      </c>
      <c r="B267" s="2">
        <v>1</v>
      </c>
      <c r="C267" t="s">
        <v>14</v>
      </c>
      <c r="D267" t="s">
        <v>41</v>
      </c>
      <c r="E267" t="s">
        <v>31</v>
      </c>
      <c r="F267" s="4">
        <v>42174</v>
      </c>
      <c r="G267" s="2">
        <v>266</v>
      </c>
      <c r="H267" s="18">
        <v>707.12</v>
      </c>
      <c r="I267" s="18">
        <v>62800</v>
      </c>
      <c r="J267">
        <v>6</v>
      </c>
      <c r="K267" s="2">
        <v>0</v>
      </c>
      <c r="L267">
        <v>2</v>
      </c>
      <c r="M267" s="2">
        <v>1</v>
      </c>
      <c r="N267" s="2">
        <v>0</v>
      </c>
      <c r="O267" s="2">
        <v>3</v>
      </c>
    </row>
    <row r="268" spans="1:15" x14ac:dyDescent="0.2">
      <c r="A268" s="2">
        <v>0</v>
      </c>
      <c r="B268" s="2">
        <v>0</v>
      </c>
      <c r="C268" t="s">
        <v>13</v>
      </c>
      <c r="D268" t="s">
        <v>39</v>
      </c>
      <c r="E268" t="s">
        <v>36</v>
      </c>
      <c r="F268" s="4">
        <v>42194</v>
      </c>
      <c r="G268" s="2">
        <v>267</v>
      </c>
      <c r="H268" s="18">
        <v>864.56399999999996</v>
      </c>
      <c r="I268" s="18">
        <v>22600</v>
      </c>
      <c r="J268">
        <v>12</v>
      </c>
      <c r="K268" s="2">
        <v>0</v>
      </c>
      <c r="L268">
        <v>3</v>
      </c>
      <c r="M268" s="2">
        <v>0</v>
      </c>
      <c r="N268" s="2">
        <v>0</v>
      </c>
      <c r="O268" s="2">
        <v>0</v>
      </c>
    </row>
    <row r="269" spans="1:15" x14ac:dyDescent="0.2">
      <c r="A269" s="2">
        <v>1</v>
      </c>
      <c r="B269" s="2">
        <v>1</v>
      </c>
      <c r="C269" t="s">
        <v>13</v>
      </c>
      <c r="D269" t="s">
        <v>48</v>
      </c>
      <c r="E269" t="s">
        <v>38</v>
      </c>
      <c r="F269" s="4">
        <v>41632</v>
      </c>
      <c r="G269" s="2">
        <v>268</v>
      </c>
      <c r="H269" s="18">
        <v>342.452</v>
      </c>
      <c r="I269" s="18">
        <v>54400</v>
      </c>
      <c r="J269">
        <v>18</v>
      </c>
      <c r="K269" s="2">
        <v>1</v>
      </c>
      <c r="L269">
        <v>2</v>
      </c>
      <c r="M269" s="2">
        <v>0</v>
      </c>
      <c r="N269" s="2">
        <v>0</v>
      </c>
      <c r="O269" s="2">
        <v>3</v>
      </c>
    </row>
    <row r="270" spans="1:15" x14ac:dyDescent="0.2">
      <c r="A270" s="2">
        <v>1</v>
      </c>
      <c r="B270" s="2">
        <v>1</v>
      </c>
      <c r="C270" t="s">
        <v>12</v>
      </c>
      <c r="D270" t="s">
        <v>41</v>
      </c>
      <c r="E270" t="s">
        <v>24</v>
      </c>
      <c r="F270" s="4">
        <v>42018</v>
      </c>
      <c r="G270" s="2">
        <v>269</v>
      </c>
      <c r="H270" s="18">
        <v>617.25900000000001</v>
      </c>
      <c r="I270" s="18">
        <v>33400</v>
      </c>
      <c r="J270">
        <v>6</v>
      </c>
      <c r="K270" s="2">
        <v>0</v>
      </c>
      <c r="L270">
        <v>1</v>
      </c>
      <c r="M270" s="2">
        <v>0</v>
      </c>
      <c r="N270" s="2">
        <v>0</v>
      </c>
      <c r="O270" s="2">
        <v>1</v>
      </c>
    </row>
    <row r="271" spans="1:15" x14ac:dyDescent="0.2">
      <c r="A271" s="2">
        <v>0</v>
      </c>
      <c r="B271" s="2">
        <v>0</v>
      </c>
      <c r="C271" t="s">
        <v>12</v>
      </c>
      <c r="D271" t="s">
        <v>47</v>
      </c>
      <c r="E271" t="s">
        <v>26</v>
      </c>
      <c r="F271" s="4">
        <v>42241</v>
      </c>
      <c r="G271" s="2">
        <v>270</v>
      </c>
      <c r="H271" s="18">
        <v>1408.105</v>
      </c>
      <c r="I271" s="18">
        <v>63300</v>
      </c>
      <c r="J271">
        <v>6</v>
      </c>
      <c r="K271" s="2">
        <v>0</v>
      </c>
      <c r="L271">
        <v>1</v>
      </c>
      <c r="M271" s="2">
        <v>1</v>
      </c>
      <c r="N271" s="2">
        <v>1</v>
      </c>
      <c r="O271" s="2">
        <v>3</v>
      </c>
    </row>
    <row r="272" spans="1:15" x14ac:dyDescent="0.2">
      <c r="A272" s="2">
        <v>1</v>
      </c>
      <c r="B272" s="2">
        <v>0</v>
      </c>
      <c r="C272" t="s">
        <v>12</v>
      </c>
      <c r="D272" t="s">
        <v>44</v>
      </c>
      <c r="E272" t="s">
        <v>25</v>
      </c>
      <c r="F272" s="4">
        <v>42137</v>
      </c>
      <c r="G272" s="2">
        <v>271</v>
      </c>
      <c r="H272" s="18">
        <v>2728.5619999999999</v>
      </c>
      <c r="I272" s="18">
        <v>87400</v>
      </c>
      <c r="J272">
        <v>18</v>
      </c>
      <c r="K272" s="2">
        <v>0</v>
      </c>
      <c r="L272">
        <v>2</v>
      </c>
      <c r="M272" s="2">
        <v>1</v>
      </c>
      <c r="N272" s="2">
        <v>1</v>
      </c>
      <c r="O272" s="2">
        <v>2</v>
      </c>
    </row>
    <row r="273" spans="1:15" x14ac:dyDescent="0.2">
      <c r="A273" s="2">
        <v>1</v>
      </c>
      <c r="B273" s="2">
        <v>1</v>
      </c>
      <c r="C273" t="s">
        <v>12</v>
      </c>
      <c r="D273" t="s">
        <v>42</v>
      </c>
      <c r="E273" t="s">
        <v>22</v>
      </c>
      <c r="F273" s="4">
        <v>40142</v>
      </c>
      <c r="G273" s="2">
        <v>272</v>
      </c>
      <c r="H273" s="18">
        <v>182.63399999999999</v>
      </c>
      <c r="I273" s="18">
        <v>27000</v>
      </c>
      <c r="J273">
        <v>6</v>
      </c>
      <c r="K273" s="2">
        <v>1</v>
      </c>
      <c r="L273">
        <v>2</v>
      </c>
      <c r="M273" s="2">
        <v>0</v>
      </c>
      <c r="N273" s="2">
        <v>0</v>
      </c>
      <c r="O273" s="2">
        <v>2</v>
      </c>
    </row>
    <row r="274" spans="1:15" x14ac:dyDescent="0.2">
      <c r="A274" s="2">
        <v>1</v>
      </c>
      <c r="B274" s="2">
        <v>1</v>
      </c>
      <c r="C274" t="s">
        <v>11</v>
      </c>
      <c r="D274" t="s">
        <v>54</v>
      </c>
      <c r="E274" t="s">
        <v>16</v>
      </c>
      <c r="F274" s="4">
        <v>41036</v>
      </c>
      <c r="G274" s="2">
        <v>273</v>
      </c>
      <c r="H274" s="18">
        <v>192.56899999999999</v>
      </c>
      <c r="I274" s="18">
        <v>65300</v>
      </c>
      <c r="J274">
        <v>6</v>
      </c>
      <c r="K274" s="2">
        <v>1</v>
      </c>
      <c r="L274">
        <v>2</v>
      </c>
      <c r="M274" s="2">
        <v>1</v>
      </c>
      <c r="N274" s="2">
        <v>0</v>
      </c>
      <c r="O274" s="2">
        <v>3</v>
      </c>
    </row>
    <row r="275" spans="1:15" x14ac:dyDescent="0.2">
      <c r="A275" s="2">
        <v>1</v>
      </c>
      <c r="B275" s="2">
        <v>0</v>
      </c>
      <c r="C275" t="s">
        <v>13</v>
      </c>
      <c r="D275" t="s">
        <v>48</v>
      </c>
      <c r="E275" t="s">
        <v>38</v>
      </c>
      <c r="F275" s="4">
        <v>41193</v>
      </c>
      <c r="G275" s="2">
        <v>274</v>
      </c>
      <c r="H275" s="18">
        <v>449.58800000000002</v>
      </c>
      <c r="I275" s="18">
        <v>104900</v>
      </c>
      <c r="J275">
        <v>6</v>
      </c>
      <c r="K275" s="2">
        <v>1</v>
      </c>
      <c r="L275">
        <v>2</v>
      </c>
      <c r="M275" s="2">
        <v>0</v>
      </c>
      <c r="N275" s="2">
        <v>1</v>
      </c>
      <c r="O275" s="2">
        <v>3</v>
      </c>
    </row>
    <row r="276" spans="1:15" x14ac:dyDescent="0.2">
      <c r="A276" s="2">
        <v>1</v>
      </c>
      <c r="B276" s="2">
        <v>0</v>
      </c>
      <c r="C276" t="s">
        <v>12</v>
      </c>
      <c r="D276" t="s">
        <v>42</v>
      </c>
      <c r="E276" t="s">
        <v>22</v>
      </c>
      <c r="F276" s="4">
        <v>41059</v>
      </c>
      <c r="G276" s="2">
        <v>275</v>
      </c>
      <c r="H276" s="18">
        <v>575.572</v>
      </c>
      <c r="I276" s="18">
        <v>20100</v>
      </c>
      <c r="J276">
        <v>24</v>
      </c>
      <c r="K276" s="2">
        <v>1</v>
      </c>
      <c r="L276">
        <v>3</v>
      </c>
      <c r="M276" s="2">
        <v>0</v>
      </c>
      <c r="N276" s="2">
        <v>0</v>
      </c>
      <c r="O276" s="2">
        <v>0</v>
      </c>
    </row>
    <row r="277" spans="1:15" x14ac:dyDescent="0.2">
      <c r="A277" s="2">
        <v>1</v>
      </c>
      <c r="B277" s="2">
        <v>0</v>
      </c>
      <c r="C277" t="s">
        <v>12</v>
      </c>
      <c r="D277" t="s">
        <v>55</v>
      </c>
      <c r="E277" t="s">
        <v>23</v>
      </c>
      <c r="F277" s="4">
        <v>41159</v>
      </c>
      <c r="G277" s="2">
        <v>276</v>
      </c>
      <c r="H277" s="18">
        <v>142.81899999999999</v>
      </c>
      <c r="I277" s="18">
        <v>14600</v>
      </c>
      <c r="J277">
        <v>6</v>
      </c>
      <c r="K277" s="2">
        <v>1</v>
      </c>
      <c r="L277">
        <v>1</v>
      </c>
      <c r="M277" s="2">
        <v>0</v>
      </c>
      <c r="N277" s="2">
        <v>0</v>
      </c>
      <c r="O277" s="2">
        <v>1</v>
      </c>
    </row>
    <row r="278" spans="1:15" x14ac:dyDescent="0.2">
      <c r="A278" s="2">
        <v>1</v>
      </c>
      <c r="B278" s="2">
        <v>1</v>
      </c>
      <c r="C278" t="s">
        <v>14</v>
      </c>
      <c r="D278" t="s">
        <v>51</v>
      </c>
      <c r="E278" t="s">
        <v>29</v>
      </c>
      <c r="F278" s="4">
        <v>39999</v>
      </c>
      <c r="G278" s="2">
        <v>277</v>
      </c>
      <c r="H278" s="18">
        <v>1639.5920000000001</v>
      </c>
      <c r="I278" s="18">
        <v>48100</v>
      </c>
      <c r="J278">
        <v>18</v>
      </c>
      <c r="K278" s="2">
        <v>2</v>
      </c>
      <c r="L278">
        <v>2</v>
      </c>
      <c r="M278" s="2">
        <v>1</v>
      </c>
      <c r="N278" s="2">
        <v>0</v>
      </c>
      <c r="O278" s="2">
        <v>0</v>
      </c>
    </row>
    <row r="279" spans="1:15" x14ac:dyDescent="0.2">
      <c r="A279" s="2">
        <v>1</v>
      </c>
      <c r="B279" s="2">
        <v>1</v>
      </c>
      <c r="C279" t="s">
        <v>11</v>
      </c>
      <c r="D279" t="s">
        <v>46</v>
      </c>
      <c r="E279" t="s">
        <v>17</v>
      </c>
      <c r="F279" s="4">
        <v>42192</v>
      </c>
      <c r="G279" s="2">
        <v>278</v>
      </c>
      <c r="H279" s="18">
        <v>1512.011</v>
      </c>
      <c r="I279" s="18">
        <v>107600</v>
      </c>
      <c r="J279">
        <v>12</v>
      </c>
      <c r="K279" s="2">
        <v>2</v>
      </c>
      <c r="L279">
        <v>2</v>
      </c>
      <c r="M279" s="2">
        <v>0</v>
      </c>
      <c r="N279" s="2">
        <v>1</v>
      </c>
      <c r="O279" s="2">
        <v>2</v>
      </c>
    </row>
    <row r="280" spans="1:15" x14ac:dyDescent="0.2">
      <c r="A280" s="2">
        <v>1</v>
      </c>
      <c r="B280" s="2">
        <v>0</v>
      </c>
      <c r="C280" t="s">
        <v>12</v>
      </c>
      <c r="D280" t="s">
        <v>41</v>
      </c>
      <c r="E280" t="s">
        <v>24</v>
      </c>
      <c r="F280" s="4">
        <v>40928</v>
      </c>
      <c r="G280" s="2">
        <v>279</v>
      </c>
      <c r="H280" s="18">
        <v>624.13800000000003</v>
      </c>
      <c r="I280" s="18">
        <v>58600</v>
      </c>
      <c r="J280">
        <v>6</v>
      </c>
      <c r="K280" s="2">
        <v>2</v>
      </c>
      <c r="L280">
        <v>2</v>
      </c>
      <c r="M280" s="2">
        <v>0</v>
      </c>
      <c r="N280" s="2">
        <v>0</v>
      </c>
      <c r="O280" s="2">
        <v>1</v>
      </c>
    </row>
    <row r="281" spans="1:15" x14ac:dyDescent="0.2">
      <c r="A281" s="2">
        <v>1</v>
      </c>
      <c r="B281" s="2">
        <v>0</v>
      </c>
      <c r="C281" t="s">
        <v>13</v>
      </c>
      <c r="D281" t="s">
        <v>49</v>
      </c>
      <c r="E281" t="s">
        <v>33</v>
      </c>
      <c r="F281" s="4">
        <v>41226</v>
      </c>
      <c r="G281" s="2">
        <v>280</v>
      </c>
      <c r="H281" s="18">
        <v>202.18100000000001</v>
      </c>
      <c r="I281" s="18">
        <v>80700</v>
      </c>
      <c r="J281">
        <v>6</v>
      </c>
      <c r="K281" s="2">
        <v>1</v>
      </c>
      <c r="L281">
        <v>1</v>
      </c>
      <c r="M281" s="2">
        <v>1</v>
      </c>
      <c r="N281" s="2">
        <v>1</v>
      </c>
      <c r="O281" s="2">
        <v>3</v>
      </c>
    </row>
    <row r="282" spans="1:15" x14ac:dyDescent="0.2">
      <c r="A282" s="2">
        <v>0</v>
      </c>
      <c r="B282" s="2">
        <v>0</v>
      </c>
      <c r="C282" t="s">
        <v>11</v>
      </c>
      <c r="D282" t="s">
        <v>53</v>
      </c>
      <c r="E282" t="s">
        <v>20</v>
      </c>
      <c r="F282" s="4">
        <v>41368</v>
      </c>
      <c r="G282" s="2">
        <v>281</v>
      </c>
      <c r="H282" s="18">
        <v>1634.0239999999999</v>
      </c>
      <c r="I282" s="18">
        <v>40200</v>
      </c>
      <c r="J282">
        <v>18</v>
      </c>
      <c r="K282" s="2">
        <v>3</v>
      </c>
      <c r="L282">
        <v>2</v>
      </c>
      <c r="M282" s="2">
        <v>1</v>
      </c>
      <c r="N282" s="2">
        <v>0</v>
      </c>
      <c r="O282" s="2">
        <v>0</v>
      </c>
    </row>
    <row r="283" spans="1:15" x14ac:dyDescent="0.2">
      <c r="A283" s="2">
        <v>1</v>
      </c>
      <c r="B283" s="2">
        <v>0</v>
      </c>
      <c r="C283" t="s">
        <v>11</v>
      </c>
      <c r="D283" t="s">
        <v>40</v>
      </c>
      <c r="E283" t="s">
        <v>19</v>
      </c>
      <c r="F283" s="4">
        <v>41389</v>
      </c>
      <c r="G283" s="2">
        <v>282</v>
      </c>
      <c r="H283" s="18">
        <v>263.99700000000001</v>
      </c>
      <c r="I283" s="18">
        <v>25000</v>
      </c>
      <c r="J283">
        <v>6</v>
      </c>
      <c r="K283" s="2">
        <v>1</v>
      </c>
      <c r="L283">
        <v>1</v>
      </c>
      <c r="M283" s="2">
        <v>1</v>
      </c>
      <c r="N283" s="2">
        <v>0</v>
      </c>
      <c r="O283" s="2">
        <v>0</v>
      </c>
    </row>
    <row r="284" spans="1:15" x14ac:dyDescent="0.2">
      <c r="A284" s="2">
        <v>1</v>
      </c>
      <c r="B284" s="2">
        <v>1</v>
      </c>
      <c r="C284" t="s">
        <v>12</v>
      </c>
      <c r="D284" t="s">
        <v>47</v>
      </c>
      <c r="E284" t="s">
        <v>26</v>
      </c>
      <c r="F284" s="4">
        <v>40614</v>
      </c>
      <c r="G284" s="2">
        <v>283</v>
      </c>
      <c r="H284" s="18">
        <v>157.917</v>
      </c>
      <c r="I284" s="18">
        <v>46600</v>
      </c>
      <c r="J284">
        <v>6</v>
      </c>
      <c r="K284" s="2">
        <v>1</v>
      </c>
      <c r="L284">
        <v>2</v>
      </c>
      <c r="M284" s="2">
        <v>0</v>
      </c>
      <c r="N284" s="2">
        <v>0</v>
      </c>
      <c r="O284" s="2">
        <v>3</v>
      </c>
    </row>
    <row r="285" spans="1:15" x14ac:dyDescent="0.2">
      <c r="A285" s="2">
        <v>0</v>
      </c>
      <c r="B285" s="2">
        <v>0</v>
      </c>
      <c r="C285" t="s">
        <v>12</v>
      </c>
      <c r="D285" t="s">
        <v>45</v>
      </c>
      <c r="E285" t="s">
        <v>21</v>
      </c>
      <c r="F285" s="4">
        <v>42092</v>
      </c>
      <c r="G285" s="2">
        <v>284</v>
      </c>
      <c r="H285" s="18">
        <v>192.10400000000001</v>
      </c>
      <c r="I285" s="18">
        <v>21900</v>
      </c>
      <c r="J285">
        <v>6</v>
      </c>
      <c r="K285" s="2">
        <v>0</v>
      </c>
      <c r="L285">
        <v>1</v>
      </c>
      <c r="M285" s="2">
        <v>1</v>
      </c>
      <c r="N285" s="2">
        <v>0</v>
      </c>
      <c r="O285" s="2">
        <v>2</v>
      </c>
    </row>
    <row r="286" spans="1:15" x14ac:dyDescent="0.2">
      <c r="A286" s="2">
        <v>0</v>
      </c>
      <c r="B286" s="2">
        <v>0</v>
      </c>
      <c r="C286" t="s">
        <v>14</v>
      </c>
      <c r="D286" t="s">
        <v>43</v>
      </c>
      <c r="E286" t="s">
        <v>28</v>
      </c>
      <c r="F286" s="4">
        <v>42042</v>
      </c>
      <c r="G286" s="2">
        <v>285</v>
      </c>
      <c r="H286" s="18">
        <v>569.67100000000005</v>
      </c>
      <c r="I286" s="18">
        <v>13900</v>
      </c>
      <c r="J286">
        <v>24</v>
      </c>
      <c r="K286" s="2">
        <v>0</v>
      </c>
      <c r="L286">
        <v>1</v>
      </c>
      <c r="M286" s="2">
        <v>1</v>
      </c>
      <c r="N286" s="2">
        <v>0</v>
      </c>
      <c r="O286" s="2">
        <v>0</v>
      </c>
    </row>
    <row r="287" spans="1:15" x14ac:dyDescent="0.2">
      <c r="A287" s="2">
        <v>1</v>
      </c>
      <c r="B287" s="2">
        <v>0</v>
      </c>
      <c r="C287" t="s">
        <v>14</v>
      </c>
      <c r="D287" t="s">
        <v>27</v>
      </c>
      <c r="E287" t="s">
        <v>27</v>
      </c>
      <c r="F287" s="4">
        <v>41824</v>
      </c>
      <c r="G287" s="2">
        <v>286</v>
      </c>
      <c r="H287" s="18">
        <v>172.83799999999999</v>
      </c>
      <c r="I287" s="18">
        <v>25700</v>
      </c>
      <c r="J287">
        <v>6</v>
      </c>
      <c r="K287" s="2">
        <v>1</v>
      </c>
      <c r="L287">
        <v>2</v>
      </c>
      <c r="M287" s="2">
        <v>0</v>
      </c>
      <c r="N287" s="2">
        <v>0</v>
      </c>
      <c r="O287" s="2">
        <v>2</v>
      </c>
    </row>
    <row r="288" spans="1:15" x14ac:dyDescent="0.2">
      <c r="A288" s="2">
        <v>0</v>
      </c>
      <c r="B288" s="2">
        <v>0</v>
      </c>
      <c r="C288" t="s">
        <v>14</v>
      </c>
      <c r="D288" t="s">
        <v>43</v>
      </c>
      <c r="E288" t="s">
        <v>28</v>
      </c>
      <c r="F288" s="4">
        <v>41237</v>
      </c>
      <c r="G288" s="2">
        <v>287</v>
      </c>
      <c r="H288" s="18">
        <v>3069.1819999999998</v>
      </c>
      <c r="I288" s="18">
        <v>72200</v>
      </c>
      <c r="J288">
        <v>24</v>
      </c>
      <c r="K288" s="2">
        <v>3</v>
      </c>
      <c r="L288">
        <v>3</v>
      </c>
      <c r="M288" s="2">
        <v>0</v>
      </c>
      <c r="N288" s="2">
        <v>1</v>
      </c>
      <c r="O288" s="2">
        <v>0</v>
      </c>
    </row>
    <row r="289" spans="1:15" x14ac:dyDescent="0.2">
      <c r="A289" s="2">
        <v>1</v>
      </c>
      <c r="B289" s="2">
        <v>0</v>
      </c>
      <c r="C289" t="s">
        <v>13</v>
      </c>
      <c r="D289" t="s">
        <v>49</v>
      </c>
      <c r="E289" t="s">
        <v>33</v>
      </c>
      <c r="F289" s="4">
        <v>42061</v>
      </c>
      <c r="G289" s="2">
        <v>288</v>
      </c>
      <c r="H289" s="18">
        <v>2216.4749999999999</v>
      </c>
      <c r="I289" s="18">
        <v>76400</v>
      </c>
      <c r="J289">
        <v>12</v>
      </c>
      <c r="K289" s="2">
        <v>0</v>
      </c>
      <c r="L289">
        <v>1</v>
      </c>
      <c r="M289" s="2">
        <v>0</v>
      </c>
      <c r="N289" s="2">
        <v>1</v>
      </c>
      <c r="O289" s="2">
        <v>0</v>
      </c>
    </row>
    <row r="290" spans="1:15" x14ac:dyDescent="0.2">
      <c r="A290" s="2">
        <v>1</v>
      </c>
      <c r="B290" s="2">
        <v>1</v>
      </c>
      <c r="C290" t="s">
        <v>11</v>
      </c>
      <c r="D290" t="s">
        <v>46</v>
      </c>
      <c r="E290" t="s">
        <v>15</v>
      </c>
      <c r="F290" s="4">
        <v>40430</v>
      </c>
      <c r="G290" s="2">
        <v>289</v>
      </c>
      <c r="H290" s="18">
        <v>304.464</v>
      </c>
      <c r="I290" s="18">
        <v>20300</v>
      </c>
      <c r="J290">
        <v>12</v>
      </c>
      <c r="K290" s="2">
        <v>1</v>
      </c>
      <c r="L290">
        <v>1</v>
      </c>
      <c r="M290" s="2">
        <v>0</v>
      </c>
      <c r="N290" s="2">
        <v>0</v>
      </c>
      <c r="O290" s="2">
        <v>1</v>
      </c>
    </row>
    <row r="291" spans="1:15" x14ac:dyDescent="0.2">
      <c r="A291" s="2">
        <v>1</v>
      </c>
      <c r="B291" s="2">
        <v>0</v>
      </c>
      <c r="C291" t="s">
        <v>14</v>
      </c>
      <c r="D291" t="s">
        <v>51</v>
      </c>
      <c r="E291" t="s">
        <v>30</v>
      </c>
      <c r="F291" s="4">
        <v>42066</v>
      </c>
      <c r="G291" s="2">
        <v>290</v>
      </c>
      <c r="H291" s="18">
        <v>186.006</v>
      </c>
      <c r="I291" s="18">
        <v>11400</v>
      </c>
      <c r="J291">
        <v>6</v>
      </c>
      <c r="K291" s="2">
        <v>0</v>
      </c>
      <c r="L291">
        <v>1</v>
      </c>
      <c r="M291" s="2">
        <v>0</v>
      </c>
      <c r="N291" s="2">
        <v>0</v>
      </c>
      <c r="O291" s="2">
        <v>2</v>
      </c>
    </row>
    <row r="292" spans="1:15" x14ac:dyDescent="0.2">
      <c r="A292" s="2">
        <v>1</v>
      </c>
      <c r="B292" s="2">
        <v>0</v>
      </c>
      <c r="C292" t="s">
        <v>13</v>
      </c>
      <c r="D292" t="s">
        <v>48</v>
      </c>
      <c r="E292" t="s">
        <v>38</v>
      </c>
      <c r="F292" s="4">
        <v>40554</v>
      </c>
      <c r="G292" s="2">
        <v>291</v>
      </c>
      <c r="H292" s="18">
        <v>658.83699999999999</v>
      </c>
      <c r="I292" s="18">
        <v>17000</v>
      </c>
      <c r="J292">
        <v>18</v>
      </c>
      <c r="K292" s="2">
        <v>1</v>
      </c>
      <c r="L292">
        <v>1</v>
      </c>
      <c r="M292" s="2">
        <v>0</v>
      </c>
      <c r="N292" s="2">
        <v>0</v>
      </c>
      <c r="O292" s="2">
        <v>0</v>
      </c>
    </row>
    <row r="293" spans="1:15" x14ac:dyDescent="0.2">
      <c r="A293" s="2">
        <v>1</v>
      </c>
      <c r="B293" s="2">
        <v>0</v>
      </c>
      <c r="C293" t="s">
        <v>12</v>
      </c>
      <c r="D293" t="s">
        <v>41</v>
      </c>
      <c r="E293" t="s">
        <v>24</v>
      </c>
      <c r="F293" s="4">
        <v>40071</v>
      </c>
      <c r="G293" s="2">
        <v>292</v>
      </c>
      <c r="H293" s="18">
        <v>965.649</v>
      </c>
      <c r="I293" s="18">
        <v>60000</v>
      </c>
      <c r="J293">
        <v>6</v>
      </c>
      <c r="K293" s="2">
        <v>2</v>
      </c>
      <c r="L293">
        <v>3</v>
      </c>
      <c r="M293" s="2">
        <v>1</v>
      </c>
      <c r="N293" s="2">
        <v>1</v>
      </c>
      <c r="O293" s="2">
        <v>0</v>
      </c>
    </row>
    <row r="294" spans="1:15" x14ac:dyDescent="0.2">
      <c r="A294" s="2">
        <v>1</v>
      </c>
      <c r="B294" s="2">
        <v>1</v>
      </c>
      <c r="C294" t="s">
        <v>14</v>
      </c>
      <c r="D294" t="s">
        <v>51</v>
      </c>
      <c r="E294" t="s">
        <v>30</v>
      </c>
      <c r="F294" s="4">
        <v>41988</v>
      </c>
      <c r="G294" s="2">
        <v>293</v>
      </c>
      <c r="H294" s="18">
        <v>1484.8230000000001</v>
      </c>
      <c r="I294" s="18">
        <v>107400</v>
      </c>
      <c r="J294">
        <v>12</v>
      </c>
      <c r="K294" s="2">
        <v>3</v>
      </c>
      <c r="L294">
        <v>3</v>
      </c>
      <c r="M294" s="2">
        <v>1</v>
      </c>
      <c r="N294" s="2">
        <v>1</v>
      </c>
      <c r="O294" s="2">
        <v>0</v>
      </c>
    </row>
    <row r="295" spans="1:15" x14ac:dyDescent="0.2">
      <c r="A295" s="2">
        <v>1</v>
      </c>
      <c r="B295" s="2">
        <v>1</v>
      </c>
      <c r="C295" t="s">
        <v>14</v>
      </c>
      <c r="D295" t="s">
        <v>51</v>
      </c>
      <c r="E295" t="s">
        <v>30</v>
      </c>
      <c r="F295" s="4">
        <v>40825</v>
      </c>
      <c r="G295" s="2">
        <v>294</v>
      </c>
      <c r="H295" s="18">
        <v>673.28399999999999</v>
      </c>
      <c r="I295" s="18">
        <v>37300</v>
      </c>
      <c r="J295">
        <v>6</v>
      </c>
      <c r="K295" s="2">
        <v>2</v>
      </c>
      <c r="L295">
        <v>3</v>
      </c>
      <c r="M295" s="2">
        <v>0</v>
      </c>
      <c r="N295" s="2">
        <v>0</v>
      </c>
      <c r="O295" s="2">
        <v>0</v>
      </c>
    </row>
    <row r="296" spans="1:15" x14ac:dyDescent="0.2">
      <c r="A296" s="2">
        <v>1</v>
      </c>
      <c r="B296" s="2">
        <v>1</v>
      </c>
      <c r="C296" t="s">
        <v>12</v>
      </c>
      <c r="D296" t="s">
        <v>42</v>
      </c>
      <c r="E296" t="s">
        <v>22</v>
      </c>
      <c r="F296" s="4">
        <v>42206</v>
      </c>
      <c r="G296" s="2">
        <v>295</v>
      </c>
      <c r="H296" s="18">
        <v>2783.8960000000002</v>
      </c>
      <c r="I296" s="18">
        <v>68900</v>
      </c>
      <c r="J296">
        <v>18</v>
      </c>
      <c r="K296" s="2">
        <v>0</v>
      </c>
      <c r="L296">
        <v>2</v>
      </c>
      <c r="M296" s="2">
        <v>1</v>
      </c>
      <c r="N296" s="2">
        <v>0</v>
      </c>
      <c r="O296" s="2">
        <v>2</v>
      </c>
    </row>
    <row r="297" spans="1:15" x14ac:dyDescent="0.2">
      <c r="A297" s="2">
        <v>1</v>
      </c>
      <c r="B297" s="2">
        <v>1</v>
      </c>
      <c r="C297" t="s">
        <v>13</v>
      </c>
      <c r="D297" t="s">
        <v>49</v>
      </c>
      <c r="E297" t="s">
        <v>34</v>
      </c>
      <c r="F297" s="4">
        <v>41857</v>
      </c>
      <c r="G297" s="2">
        <v>296</v>
      </c>
      <c r="H297" s="18">
        <v>725.79</v>
      </c>
      <c r="I297" s="18">
        <v>83000</v>
      </c>
      <c r="J297">
        <v>6</v>
      </c>
      <c r="K297" s="2">
        <v>2</v>
      </c>
      <c r="L297">
        <v>2</v>
      </c>
      <c r="M297" s="2">
        <v>1</v>
      </c>
      <c r="N297" s="2">
        <v>1</v>
      </c>
      <c r="O297" s="2">
        <v>2</v>
      </c>
    </row>
    <row r="298" spans="1:15" x14ac:dyDescent="0.2">
      <c r="A298" s="2">
        <v>1</v>
      </c>
      <c r="B298" s="2">
        <v>1</v>
      </c>
      <c r="C298" t="s">
        <v>13</v>
      </c>
      <c r="D298" t="s">
        <v>39</v>
      </c>
      <c r="E298" t="s">
        <v>35</v>
      </c>
      <c r="F298" s="4">
        <v>40639</v>
      </c>
      <c r="G298" s="2">
        <v>297</v>
      </c>
      <c r="H298" s="18">
        <v>879.78899999999999</v>
      </c>
      <c r="I298" s="18">
        <v>97400</v>
      </c>
      <c r="J298">
        <v>6</v>
      </c>
      <c r="K298" s="2">
        <v>3</v>
      </c>
      <c r="L298">
        <v>2</v>
      </c>
      <c r="M298" s="2">
        <v>1</v>
      </c>
      <c r="N298" s="2">
        <v>1</v>
      </c>
      <c r="O298" s="2">
        <v>1</v>
      </c>
    </row>
    <row r="299" spans="1:15" x14ac:dyDescent="0.2">
      <c r="A299" s="2">
        <v>0</v>
      </c>
      <c r="B299" s="2">
        <v>0</v>
      </c>
      <c r="C299" t="s">
        <v>13</v>
      </c>
      <c r="D299" t="s">
        <v>39</v>
      </c>
      <c r="E299" t="s">
        <v>36</v>
      </c>
      <c r="F299" s="4">
        <v>42182</v>
      </c>
      <c r="G299" s="2">
        <v>298</v>
      </c>
      <c r="H299" s="18">
        <v>2190.5590000000002</v>
      </c>
      <c r="I299" s="18">
        <v>92400</v>
      </c>
      <c r="J299">
        <v>6</v>
      </c>
      <c r="K299" s="2">
        <v>0</v>
      </c>
      <c r="L299">
        <v>2</v>
      </c>
      <c r="M299" s="2">
        <v>0</v>
      </c>
      <c r="N299" s="2">
        <v>1</v>
      </c>
      <c r="O299" s="2">
        <v>1</v>
      </c>
    </row>
    <row r="300" spans="1:15" x14ac:dyDescent="0.2">
      <c r="A300" s="2">
        <v>0</v>
      </c>
      <c r="B300" s="2">
        <v>0</v>
      </c>
      <c r="C300" t="s">
        <v>12</v>
      </c>
      <c r="D300" t="s">
        <v>47</v>
      </c>
      <c r="E300" t="s">
        <v>26</v>
      </c>
      <c r="F300" s="4">
        <v>41150</v>
      </c>
      <c r="G300" s="2">
        <v>299</v>
      </c>
      <c r="H300" s="18">
        <v>666.46400000000006</v>
      </c>
      <c r="I300" s="18">
        <v>44800</v>
      </c>
      <c r="J300">
        <v>6</v>
      </c>
      <c r="K300" s="2">
        <v>2</v>
      </c>
      <c r="L300">
        <v>2</v>
      </c>
      <c r="M300" s="2">
        <v>0</v>
      </c>
      <c r="N300" s="2">
        <v>0</v>
      </c>
      <c r="O300" s="2">
        <v>1</v>
      </c>
    </row>
    <row r="301" spans="1:15" x14ac:dyDescent="0.2">
      <c r="A301" s="2">
        <v>1</v>
      </c>
      <c r="B301" s="2">
        <v>0</v>
      </c>
      <c r="C301" t="s">
        <v>12</v>
      </c>
      <c r="D301" t="s">
        <v>44</v>
      </c>
      <c r="E301" t="s">
        <v>25</v>
      </c>
      <c r="F301" s="4">
        <v>41576</v>
      </c>
      <c r="G301" s="2">
        <v>300</v>
      </c>
      <c r="H301" s="18">
        <v>642.04200000000003</v>
      </c>
      <c r="I301" s="18">
        <v>50500</v>
      </c>
      <c r="J301">
        <v>12</v>
      </c>
      <c r="K301" s="2">
        <v>2</v>
      </c>
      <c r="L301">
        <v>3</v>
      </c>
      <c r="M301" s="2">
        <v>0</v>
      </c>
      <c r="N301" s="2">
        <v>1</v>
      </c>
      <c r="O301" s="2">
        <v>0</v>
      </c>
    </row>
    <row r="302" spans="1:15" x14ac:dyDescent="0.2">
      <c r="A302" s="2">
        <v>0</v>
      </c>
      <c r="B302" s="2">
        <v>1</v>
      </c>
      <c r="C302" t="s">
        <v>13</v>
      </c>
      <c r="D302" t="s">
        <v>49</v>
      </c>
      <c r="E302" t="s">
        <v>33</v>
      </c>
      <c r="F302" s="4">
        <v>42068</v>
      </c>
      <c r="G302" s="2">
        <v>301</v>
      </c>
      <c r="H302" s="18">
        <v>835.85299999999995</v>
      </c>
      <c r="I302" s="18">
        <v>65400</v>
      </c>
      <c r="J302">
        <v>6</v>
      </c>
      <c r="K302" s="2">
        <v>0</v>
      </c>
      <c r="L302">
        <v>2</v>
      </c>
      <c r="M302" s="2">
        <v>1</v>
      </c>
      <c r="N302" s="2">
        <v>1</v>
      </c>
      <c r="O302" s="2">
        <v>3</v>
      </c>
    </row>
    <row r="303" spans="1:15" x14ac:dyDescent="0.2">
      <c r="A303" s="2">
        <v>0</v>
      </c>
      <c r="B303" s="2">
        <v>1</v>
      </c>
      <c r="C303" t="s">
        <v>12</v>
      </c>
      <c r="D303" t="s">
        <v>44</v>
      </c>
      <c r="E303" t="s">
        <v>25</v>
      </c>
      <c r="F303" s="4">
        <v>42240</v>
      </c>
      <c r="G303" s="2">
        <v>302</v>
      </c>
      <c r="H303" s="18">
        <v>2765.5889999999999</v>
      </c>
      <c r="I303" s="18">
        <v>83100</v>
      </c>
      <c r="J303">
        <v>12</v>
      </c>
      <c r="K303" s="2">
        <v>0</v>
      </c>
      <c r="L303">
        <v>2</v>
      </c>
      <c r="M303" s="2">
        <v>0</v>
      </c>
      <c r="N303" s="2">
        <v>1</v>
      </c>
      <c r="O303" s="2">
        <v>1</v>
      </c>
    </row>
    <row r="304" spans="1:15" x14ac:dyDescent="0.2">
      <c r="A304" s="2">
        <v>1</v>
      </c>
      <c r="B304" s="2">
        <v>1</v>
      </c>
      <c r="C304" t="s">
        <v>14</v>
      </c>
      <c r="D304" t="s">
        <v>27</v>
      </c>
      <c r="E304" t="s">
        <v>27</v>
      </c>
      <c r="F304" s="4">
        <v>40279</v>
      </c>
      <c r="G304" s="2">
        <v>303</v>
      </c>
      <c r="H304" s="18">
        <v>926.87300000000005</v>
      </c>
      <c r="I304" s="18">
        <v>117500</v>
      </c>
      <c r="J304">
        <v>12</v>
      </c>
      <c r="K304" s="2">
        <v>2</v>
      </c>
      <c r="L304">
        <v>2</v>
      </c>
      <c r="M304" s="2">
        <v>1</v>
      </c>
      <c r="N304" s="2">
        <v>1</v>
      </c>
      <c r="O304" s="2">
        <v>2</v>
      </c>
    </row>
    <row r="305" spans="1:15" x14ac:dyDescent="0.2">
      <c r="A305" s="2">
        <v>1</v>
      </c>
      <c r="B305" s="2">
        <v>0</v>
      </c>
      <c r="C305" t="s">
        <v>14</v>
      </c>
      <c r="D305" t="s">
        <v>51</v>
      </c>
      <c r="E305" t="s">
        <v>30</v>
      </c>
      <c r="F305" s="4">
        <v>40951</v>
      </c>
      <c r="G305" s="2">
        <v>304</v>
      </c>
      <c r="H305" s="18">
        <v>325.73899999999998</v>
      </c>
      <c r="I305" s="18">
        <v>43300</v>
      </c>
      <c r="J305">
        <v>24</v>
      </c>
      <c r="K305" s="2">
        <v>1</v>
      </c>
      <c r="L305">
        <v>2</v>
      </c>
      <c r="M305" s="2">
        <v>0</v>
      </c>
      <c r="N305" s="2">
        <v>0</v>
      </c>
      <c r="O305" s="2">
        <v>3</v>
      </c>
    </row>
    <row r="306" spans="1:15" x14ac:dyDescent="0.2">
      <c r="A306" s="2">
        <v>0</v>
      </c>
      <c r="B306" s="2">
        <v>1</v>
      </c>
      <c r="C306" t="s">
        <v>12</v>
      </c>
      <c r="D306" t="s">
        <v>41</v>
      </c>
      <c r="E306" t="s">
        <v>24</v>
      </c>
      <c r="F306" s="4">
        <v>40114</v>
      </c>
      <c r="G306" s="2">
        <v>305</v>
      </c>
      <c r="H306" s="18">
        <v>2665.848</v>
      </c>
      <c r="I306" s="18">
        <v>103900</v>
      </c>
      <c r="J306">
        <v>24</v>
      </c>
      <c r="K306" s="2">
        <v>3</v>
      </c>
      <c r="L306">
        <v>2</v>
      </c>
      <c r="M306" s="2">
        <v>1</v>
      </c>
      <c r="N306" s="2">
        <v>1</v>
      </c>
      <c r="O306" s="2">
        <v>1</v>
      </c>
    </row>
    <row r="307" spans="1:15" x14ac:dyDescent="0.2">
      <c r="A307" s="2">
        <v>1</v>
      </c>
      <c r="B307" s="2">
        <v>0</v>
      </c>
      <c r="C307" t="s">
        <v>12</v>
      </c>
      <c r="D307" t="s">
        <v>45</v>
      </c>
      <c r="E307" t="s">
        <v>21</v>
      </c>
      <c r="F307" s="4">
        <v>42220</v>
      </c>
      <c r="G307" s="2">
        <v>306</v>
      </c>
      <c r="H307" s="18">
        <v>520.71400000000006</v>
      </c>
      <c r="I307" s="18">
        <v>41700</v>
      </c>
      <c r="J307">
        <v>6</v>
      </c>
      <c r="K307" s="2">
        <v>0</v>
      </c>
      <c r="L307">
        <v>1</v>
      </c>
      <c r="M307" s="2">
        <v>0</v>
      </c>
      <c r="N307" s="2">
        <v>1</v>
      </c>
      <c r="O307" s="2">
        <v>1</v>
      </c>
    </row>
    <row r="308" spans="1:15" x14ac:dyDescent="0.2">
      <c r="A308" s="2">
        <v>1</v>
      </c>
      <c r="B308" s="2">
        <v>1</v>
      </c>
      <c r="C308" t="s">
        <v>14</v>
      </c>
      <c r="D308" t="s">
        <v>41</v>
      </c>
      <c r="E308" t="s">
        <v>31</v>
      </c>
      <c r="F308" s="4">
        <v>39839</v>
      </c>
      <c r="G308" s="2">
        <v>307</v>
      </c>
      <c r="H308" s="18">
        <v>1416.675</v>
      </c>
      <c r="I308" s="18">
        <v>44800</v>
      </c>
      <c r="J308">
        <v>24</v>
      </c>
      <c r="K308" s="2">
        <v>2</v>
      </c>
      <c r="L308">
        <v>3</v>
      </c>
      <c r="M308" s="2">
        <v>1</v>
      </c>
      <c r="N308" s="2">
        <v>0</v>
      </c>
      <c r="O308" s="2">
        <v>0</v>
      </c>
    </row>
    <row r="309" spans="1:15" x14ac:dyDescent="0.2">
      <c r="A309" s="2">
        <v>0</v>
      </c>
      <c r="B309" s="2">
        <v>1</v>
      </c>
      <c r="C309" t="s">
        <v>14</v>
      </c>
      <c r="D309" t="s">
        <v>27</v>
      </c>
      <c r="E309" t="s">
        <v>27</v>
      </c>
      <c r="F309" s="4">
        <v>42204</v>
      </c>
      <c r="G309" s="2">
        <v>308</v>
      </c>
      <c r="H309" s="18">
        <v>901.55100000000004</v>
      </c>
      <c r="I309" s="18">
        <v>45000</v>
      </c>
      <c r="J309">
        <v>18</v>
      </c>
      <c r="K309" s="2">
        <v>0</v>
      </c>
      <c r="L309">
        <v>2</v>
      </c>
      <c r="M309" s="2">
        <v>1</v>
      </c>
      <c r="N309" s="2">
        <v>0</v>
      </c>
      <c r="O309" s="2">
        <v>1</v>
      </c>
    </row>
    <row r="310" spans="1:15" x14ac:dyDescent="0.2">
      <c r="A310" s="2">
        <v>1</v>
      </c>
      <c r="B310" s="2">
        <v>0</v>
      </c>
      <c r="C310" t="s">
        <v>14</v>
      </c>
      <c r="D310" t="s">
        <v>27</v>
      </c>
      <c r="E310" t="s">
        <v>32</v>
      </c>
      <c r="F310" s="4">
        <v>39976</v>
      </c>
      <c r="G310" s="2">
        <v>309</v>
      </c>
      <c r="H310" s="18">
        <v>950.10299999999995</v>
      </c>
      <c r="I310" s="18">
        <v>43700</v>
      </c>
      <c r="J310">
        <v>12</v>
      </c>
      <c r="K310" s="2">
        <v>2</v>
      </c>
      <c r="L310">
        <v>2</v>
      </c>
      <c r="M310" s="2">
        <v>0</v>
      </c>
      <c r="N310" s="2">
        <v>0</v>
      </c>
      <c r="O310" s="2">
        <v>0</v>
      </c>
    </row>
    <row r="311" spans="1:15" x14ac:dyDescent="0.2">
      <c r="A311" s="2">
        <v>1</v>
      </c>
      <c r="B311" s="2">
        <v>0</v>
      </c>
      <c r="C311" t="s">
        <v>14</v>
      </c>
      <c r="D311" t="s">
        <v>27</v>
      </c>
      <c r="E311" t="s">
        <v>32</v>
      </c>
      <c r="F311" s="4">
        <v>42144</v>
      </c>
      <c r="G311" s="2">
        <v>310</v>
      </c>
      <c r="H311" s="18">
        <v>160.83600000000001</v>
      </c>
      <c r="I311" s="18">
        <v>23600</v>
      </c>
      <c r="J311">
        <v>6</v>
      </c>
      <c r="K311" s="2">
        <v>1</v>
      </c>
      <c r="L311">
        <v>3</v>
      </c>
      <c r="M311" s="2">
        <v>0</v>
      </c>
      <c r="N311" s="2">
        <v>1</v>
      </c>
      <c r="O311" s="2">
        <v>1</v>
      </c>
    </row>
    <row r="312" spans="1:15" x14ac:dyDescent="0.2">
      <c r="A312" s="2">
        <v>0</v>
      </c>
      <c r="B312" s="2">
        <v>0</v>
      </c>
      <c r="C312" t="s">
        <v>14</v>
      </c>
      <c r="D312" t="s">
        <v>41</v>
      </c>
      <c r="E312" t="s">
        <v>31</v>
      </c>
      <c r="F312" s="4">
        <v>41988</v>
      </c>
      <c r="G312" s="2">
        <v>311</v>
      </c>
      <c r="H312" s="18">
        <v>867.24199999999996</v>
      </c>
      <c r="I312" s="18">
        <v>20400</v>
      </c>
      <c r="J312">
        <v>18</v>
      </c>
      <c r="K312" s="2">
        <v>2</v>
      </c>
      <c r="L312">
        <v>1</v>
      </c>
      <c r="M312" s="2">
        <v>1</v>
      </c>
      <c r="N312" s="2">
        <v>0</v>
      </c>
      <c r="O312" s="2">
        <v>0</v>
      </c>
    </row>
    <row r="313" spans="1:15" x14ac:dyDescent="0.2">
      <c r="A313" s="2">
        <v>1</v>
      </c>
      <c r="B313" s="2">
        <v>1</v>
      </c>
      <c r="C313" t="s">
        <v>13</v>
      </c>
      <c r="D313" t="s">
        <v>48</v>
      </c>
      <c r="E313" t="s">
        <v>38</v>
      </c>
      <c r="F313" s="4">
        <v>40344</v>
      </c>
      <c r="G313" s="2">
        <v>312</v>
      </c>
      <c r="H313" s="18">
        <v>3670.8690000000001</v>
      </c>
      <c r="I313" s="18">
        <v>123000</v>
      </c>
      <c r="J313">
        <v>24</v>
      </c>
      <c r="K313" s="2">
        <v>3</v>
      </c>
      <c r="L313">
        <v>3</v>
      </c>
      <c r="M313" s="2">
        <v>1</v>
      </c>
      <c r="N313" s="2">
        <v>1</v>
      </c>
      <c r="O313" s="2">
        <v>0</v>
      </c>
    </row>
    <row r="314" spans="1:15" x14ac:dyDescent="0.2">
      <c r="A314" s="2">
        <v>1</v>
      </c>
      <c r="B314" s="2">
        <v>0</v>
      </c>
      <c r="C314" t="s">
        <v>12</v>
      </c>
      <c r="D314" t="s">
        <v>44</v>
      </c>
      <c r="E314" t="s">
        <v>25</v>
      </c>
      <c r="F314" s="4">
        <v>42171</v>
      </c>
      <c r="G314" s="2">
        <v>313</v>
      </c>
      <c r="H314" s="18">
        <v>965.72400000000005</v>
      </c>
      <c r="I314" s="18">
        <v>44600</v>
      </c>
      <c r="J314">
        <v>18</v>
      </c>
      <c r="K314" s="2">
        <v>2</v>
      </c>
      <c r="L314">
        <v>2</v>
      </c>
      <c r="M314" s="2">
        <v>0</v>
      </c>
      <c r="N314" s="2">
        <v>0</v>
      </c>
      <c r="O314" s="2">
        <v>0</v>
      </c>
    </row>
    <row r="315" spans="1:15" x14ac:dyDescent="0.2">
      <c r="A315" s="2">
        <v>1</v>
      </c>
      <c r="B315" s="2">
        <v>0</v>
      </c>
      <c r="C315" t="s">
        <v>13</v>
      </c>
      <c r="D315" t="s">
        <v>50</v>
      </c>
      <c r="E315" t="s">
        <v>37</v>
      </c>
      <c r="F315" s="4">
        <v>39928</v>
      </c>
      <c r="G315" s="2">
        <v>314</v>
      </c>
      <c r="H315" s="18">
        <v>216.107</v>
      </c>
      <c r="I315" s="18">
        <v>55500</v>
      </c>
      <c r="J315">
        <v>12</v>
      </c>
      <c r="K315" s="2">
        <v>1</v>
      </c>
      <c r="L315">
        <v>1</v>
      </c>
      <c r="M315" s="2">
        <v>1</v>
      </c>
      <c r="N315" s="2">
        <v>1</v>
      </c>
      <c r="O315" s="2">
        <v>3</v>
      </c>
    </row>
    <row r="316" spans="1:15" x14ac:dyDescent="0.2">
      <c r="A316" s="2">
        <v>0</v>
      </c>
      <c r="B316" s="2">
        <v>1</v>
      </c>
      <c r="C316" t="s">
        <v>11</v>
      </c>
      <c r="D316" t="s">
        <v>40</v>
      </c>
      <c r="E316" t="s">
        <v>19</v>
      </c>
      <c r="F316" s="4">
        <v>40054</v>
      </c>
      <c r="G316" s="2">
        <v>315</v>
      </c>
      <c r="H316" s="18">
        <v>1546.386</v>
      </c>
      <c r="I316" s="18">
        <v>56200</v>
      </c>
      <c r="J316">
        <v>18</v>
      </c>
      <c r="K316" s="2">
        <v>3</v>
      </c>
      <c r="L316">
        <v>2</v>
      </c>
      <c r="M316" s="2">
        <v>0</v>
      </c>
      <c r="N316" s="2">
        <v>0</v>
      </c>
      <c r="O316" s="2">
        <v>0</v>
      </c>
    </row>
    <row r="317" spans="1:15" x14ac:dyDescent="0.2">
      <c r="A317" s="2">
        <v>1</v>
      </c>
      <c r="B317" s="2">
        <v>1</v>
      </c>
      <c r="C317" t="s">
        <v>13</v>
      </c>
      <c r="D317" t="s">
        <v>49</v>
      </c>
      <c r="E317" t="s">
        <v>34</v>
      </c>
      <c r="F317" s="4">
        <v>42049</v>
      </c>
      <c r="G317" s="2">
        <v>316</v>
      </c>
      <c r="H317" s="18">
        <v>3915.86</v>
      </c>
      <c r="I317" s="18">
        <v>96300</v>
      </c>
      <c r="J317">
        <v>18</v>
      </c>
      <c r="K317" s="2">
        <v>0</v>
      </c>
      <c r="L317">
        <v>2</v>
      </c>
      <c r="M317" s="2">
        <v>1</v>
      </c>
      <c r="N317" s="2">
        <v>1</v>
      </c>
      <c r="O317" s="2">
        <v>2</v>
      </c>
    </row>
    <row r="318" spans="1:15" x14ac:dyDescent="0.2">
      <c r="A318" s="2">
        <v>1</v>
      </c>
      <c r="B318" s="2">
        <v>0</v>
      </c>
      <c r="C318" t="s">
        <v>14</v>
      </c>
      <c r="D318" t="s">
        <v>43</v>
      </c>
      <c r="E318" t="s">
        <v>28</v>
      </c>
      <c r="F318" s="4">
        <v>40837</v>
      </c>
      <c r="G318" s="2">
        <v>317</v>
      </c>
      <c r="H318" s="18">
        <v>515.447</v>
      </c>
      <c r="I318" s="18">
        <v>32400</v>
      </c>
      <c r="J318">
        <v>12</v>
      </c>
      <c r="K318" s="2">
        <v>1</v>
      </c>
      <c r="L318">
        <v>3</v>
      </c>
      <c r="M318" s="2">
        <v>1</v>
      </c>
      <c r="N318" s="2">
        <v>0</v>
      </c>
      <c r="O318" s="2">
        <v>1</v>
      </c>
    </row>
    <row r="319" spans="1:15" x14ac:dyDescent="0.2">
      <c r="A319" s="2">
        <v>1</v>
      </c>
      <c r="B319" s="2">
        <v>1</v>
      </c>
      <c r="C319" t="s">
        <v>13</v>
      </c>
      <c r="D319" t="s">
        <v>49</v>
      </c>
      <c r="E319" t="s">
        <v>34</v>
      </c>
      <c r="F319" s="4">
        <v>41473</v>
      </c>
      <c r="G319" s="2">
        <v>318</v>
      </c>
      <c r="H319" s="18">
        <v>1365.3320000000001</v>
      </c>
      <c r="I319" s="18">
        <v>60200</v>
      </c>
      <c r="J319">
        <v>12</v>
      </c>
      <c r="K319" s="2">
        <v>2</v>
      </c>
      <c r="L319">
        <v>2</v>
      </c>
      <c r="M319" s="2">
        <v>1</v>
      </c>
      <c r="N319" s="2">
        <v>0</v>
      </c>
      <c r="O319" s="2">
        <v>0</v>
      </c>
    </row>
    <row r="320" spans="1:15" x14ac:dyDescent="0.2">
      <c r="A320" s="2">
        <v>1</v>
      </c>
      <c r="B320" s="2">
        <v>1</v>
      </c>
      <c r="C320" t="s">
        <v>14</v>
      </c>
      <c r="D320" t="s">
        <v>27</v>
      </c>
      <c r="E320" t="s">
        <v>27</v>
      </c>
      <c r="F320" s="4">
        <v>41161</v>
      </c>
      <c r="G320" s="2">
        <v>319</v>
      </c>
      <c r="H320" s="18">
        <v>752.51599999999996</v>
      </c>
      <c r="I320" s="18">
        <v>72900</v>
      </c>
      <c r="J320">
        <v>6</v>
      </c>
      <c r="K320" s="2">
        <v>3</v>
      </c>
      <c r="L320">
        <v>3</v>
      </c>
      <c r="M320" s="2">
        <v>0</v>
      </c>
      <c r="N320" s="2">
        <v>1</v>
      </c>
      <c r="O320" s="2">
        <v>0</v>
      </c>
    </row>
    <row r="321" spans="1:15" x14ac:dyDescent="0.2">
      <c r="A321" s="2">
        <v>1</v>
      </c>
      <c r="B321" s="2">
        <v>0</v>
      </c>
      <c r="C321" t="s">
        <v>13</v>
      </c>
      <c r="D321" t="s">
        <v>49</v>
      </c>
      <c r="E321" t="s">
        <v>33</v>
      </c>
      <c r="F321" s="4">
        <v>41361</v>
      </c>
      <c r="G321" s="2">
        <v>320</v>
      </c>
      <c r="H321" s="18">
        <v>308.41699999999997</v>
      </c>
      <c r="I321" s="18">
        <v>19300</v>
      </c>
      <c r="J321">
        <v>24</v>
      </c>
      <c r="K321" s="2">
        <v>1</v>
      </c>
      <c r="L321">
        <v>1</v>
      </c>
      <c r="M321" s="2">
        <v>0</v>
      </c>
      <c r="N321" s="2">
        <v>0</v>
      </c>
      <c r="O321" s="2">
        <v>1</v>
      </c>
    </row>
    <row r="322" spans="1:15" x14ac:dyDescent="0.2">
      <c r="A322" s="2">
        <v>1</v>
      </c>
      <c r="B322" s="2">
        <v>1</v>
      </c>
      <c r="C322" t="s">
        <v>12</v>
      </c>
      <c r="D322" t="s">
        <v>45</v>
      </c>
      <c r="E322" t="s">
        <v>21</v>
      </c>
      <c r="F322" s="4">
        <v>40172</v>
      </c>
      <c r="G322" s="2">
        <v>321</v>
      </c>
      <c r="H322" s="18">
        <v>1967.9179999999999</v>
      </c>
      <c r="I322" s="18">
        <v>74800</v>
      </c>
      <c r="J322">
        <v>18</v>
      </c>
      <c r="K322" s="2">
        <v>3</v>
      </c>
      <c r="L322">
        <v>3</v>
      </c>
      <c r="M322" s="2">
        <v>1</v>
      </c>
      <c r="N322" s="2">
        <v>1</v>
      </c>
      <c r="O322" s="2">
        <v>0</v>
      </c>
    </row>
    <row r="323" spans="1:15" x14ac:dyDescent="0.2">
      <c r="A323" s="2">
        <v>1</v>
      </c>
      <c r="B323" s="2">
        <v>0</v>
      </c>
      <c r="C323" t="s">
        <v>13</v>
      </c>
      <c r="D323" t="s">
        <v>39</v>
      </c>
      <c r="E323" t="s">
        <v>36</v>
      </c>
      <c r="F323" s="4">
        <v>42244</v>
      </c>
      <c r="G323" s="2">
        <v>322</v>
      </c>
      <c r="H323" s="18">
        <v>1296.595</v>
      </c>
      <c r="I323" s="18">
        <v>34300</v>
      </c>
      <c r="J323">
        <v>12</v>
      </c>
      <c r="K323" s="2">
        <v>0</v>
      </c>
      <c r="L323">
        <v>1</v>
      </c>
      <c r="M323" s="2">
        <v>1</v>
      </c>
      <c r="N323" s="2">
        <v>1</v>
      </c>
      <c r="O323" s="2">
        <v>3</v>
      </c>
    </row>
    <row r="324" spans="1:15" x14ac:dyDescent="0.2">
      <c r="A324" s="2">
        <v>0</v>
      </c>
      <c r="B324" s="2">
        <v>1</v>
      </c>
      <c r="C324" t="s">
        <v>13</v>
      </c>
      <c r="D324" t="s">
        <v>50</v>
      </c>
      <c r="E324" t="s">
        <v>37</v>
      </c>
      <c r="F324" s="4">
        <v>39820</v>
      </c>
      <c r="G324" s="2">
        <v>323</v>
      </c>
      <c r="H324" s="18">
        <v>2723.299</v>
      </c>
      <c r="I324" s="18">
        <v>75400</v>
      </c>
      <c r="J324">
        <v>24</v>
      </c>
      <c r="K324" s="2">
        <v>3</v>
      </c>
      <c r="L324">
        <v>2</v>
      </c>
      <c r="M324" s="2">
        <v>1</v>
      </c>
      <c r="N324" s="2">
        <v>0</v>
      </c>
      <c r="O324" s="2">
        <v>0</v>
      </c>
    </row>
    <row r="325" spans="1:15" x14ac:dyDescent="0.2">
      <c r="A325" s="2">
        <v>0</v>
      </c>
      <c r="B325" s="2">
        <v>0</v>
      </c>
      <c r="C325" t="s">
        <v>13</v>
      </c>
      <c r="D325" t="s">
        <v>39</v>
      </c>
      <c r="E325" t="s">
        <v>36</v>
      </c>
      <c r="F325" s="4">
        <v>42027</v>
      </c>
      <c r="G325" s="2">
        <v>324</v>
      </c>
      <c r="H325" s="18">
        <v>312.18599999999998</v>
      </c>
      <c r="I325" s="18">
        <v>11400</v>
      </c>
      <c r="J325">
        <v>12</v>
      </c>
      <c r="K325" s="2">
        <v>0</v>
      </c>
      <c r="L325">
        <v>1</v>
      </c>
      <c r="M325" s="2">
        <v>0</v>
      </c>
      <c r="N325" s="2">
        <v>0</v>
      </c>
      <c r="O325" s="2">
        <v>3</v>
      </c>
    </row>
    <row r="326" spans="1:15" x14ac:dyDescent="0.2">
      <c r="A326" s="2">
        <v>1</v>
      </c>
      <c r="B326" s="2">
        <v>1</v>
      </c>
      <c r="C326" t="s">
        <v>11</v>
      </c>
      <c r="D326" t="s">
        <v>53</v>
      </c>
      <c r="E326" t="s">
        <v>20</v>
      </c>
      <c r="F326" s="4">
        <v>40687</v>
      </c>
      <c r="G326" s="2">
        <v>325</v>
      </c>
      <c r="H326" s="18">
        <v>494.73500000000001</v>
      </c>
      <c r="I326" s="18">
        <v>30400</v>
      </c>
      <c r="J326">
        <v>6</v>
      </c>
      <c r="K326" s="2">
        <v>1</v>
      </c>
      <c r="L326">
        <v>1</v>
      </c>
      <c r="M326" s="2">
        <v>1</v>
      </c>
      <c r="N326" s="2">
        <v>1</v>
      </c>
      <c r="O326" s="2">
        <v>0</v>
      </c>
    </row>
    <row r="327" spans="1:15" x14ac:dyDescent="0.2">
      <c r="A327" s="2">
        <v>1</v>
      </c>
      <c r="B327" s="2">
        <v>0</v>
      </c>
      <c r="C327" t="s">
        <v>14</v>
      </c>
      <c r="D327" t="s">
        <v>43</v>
      </c>
      <c r="E327" t="s">
        <v>28</v>
      </c>
      <c r="F327" s="4">
        <v>40312</v>
      </c>
      <c r="G327" s="2">
        <v>326</v>
      </c>
      <c r="H327" s="18">
        <v>840.94600000000003</v>
      </c>
      <c r="I327" s="18">
        <v>41200</v>
      </c>
      <c r="J327">
        <v>12</v>
      </c>
      <c r="K327" s="2">
        <v>2</v>
      </c>
      <c r="L327">
        <v>2</v>
      </c>
      <c r="M327" s="2">
        <v>1</v>
      </c>
      <c r="N327" s="2">
        <v>0</v>
      </c>
      <c r="O327" s="2">
        <v>0</v>
      </c>
    </row>
    <row r="328" spans="1:15" x14ac:dyDescent="0.2">
      <c r="A328" s="2">
        <v>1</v>
      </c>
      <c r="B328" s="2">
        <v>0</v>
      </c>
      <c r="C328" t="s">
        <v>11</v>
      </c>
      <c r="D328" t="s">
        <v>53</v>
      </c>
      <c r="E328" t="s">
        <v>20</v>
      </c>
      <c r="F328" s="4">
        <v>42232</v>
      </c>
      <c r="G328" s="2">
        <v>327</v>
      </c>
      <c r="H328" s="18">
        <v>413.90199999999999</v>
      </c>
      <c r="I328" s="18">
        <v>21400</v>
      </c>
      <c r="J328">
        <v>12</v>
      </c>
      <c r="K328" s="2">
        <v>0</v>
      </c>
      <c r="L328">
        <v>1</v>
      </c>
      <c r="M328" s="2">
        <v>1</v>
      </c>
      <c r="N328" s="2">
        <v>0</v>
      </c>
      <c r="O328" s="2">
        <v>0</v>
      </c>
    </row>
    <row r="329" spans="1:15" x14ac:dyDescent="0.2">
      <c r="A329" s="2">
        <v>1</v>
      </c>
      <c r="B329" s="2">
        <v>0</v>
      </c>
      <c r="C329" t="s">
        <v>13</v>
      </c>
      <c r="D329" t="s">
        <v>39</v>
      </c>
      <c r="E329" t="s">
        <v>36</v>
      </c>
      <c r="F329" s="4">
        <v>41544</v>
      </c>
      <c r="G329" s="2">
        <v>328</v>
      </c>
      <c r="H329" s="18">
        <v>307.495</v>
      </c>
      <c r="I329" s="18">
        <v>60600</v>
      </c>
      <c r="J329">
        <v>12</v>
      </c>
      <c r="K329" s="2">
        <v>1</v>
      </c>
      <c r="L329">
        <v>1</v>
      </c>
      <c r="M329" s="2">
        <v>0</v>
      </c>
      <c r="N329" s="2">
        <v>1</v>
      </c>
      <c r="O329" s="2">
        <v>3</v>
      </c>
    </row>
    <row r="330" spans="1:15" x14ac:dyDescent="0.2">
      <c r="A330" s="2">
        <v>1</v>
      </c>
      <c r="B330" s="2">
        <v>1</v>
      </c>
      <c r="C330" t="s">
        <v>11</v>
      </c>
      <c r="D330" t="s">
        <v>40</v>
      </c>
      <c r="E330" t="s">
        <v>19</v>
      </c>
      <c r="F330" s="4">
        <v>42049</v>
      </c>
      <c r="G330" s="2">
        <v>329</v>
      </c>
      <c r="H330" s="18">
        <v>3504.72</v>
      </c>
      <c r="I330" s="18">
        <v>105300</v>
      </c>
      <c r="J330">
        <v>18</v>
      </c>
      <c r="K330" s="2">
        <v>0</v>
      </c>
      <c r="L330">
        <v>2</v>
      </c>
      <c r="M330" s="2">
        <v>1</v>
      </c>
      <c r="N330" s="2">
        <v>1</v>
      </c>
      <c r="O330" s="2">
        <v>1</v>
      </c>
    </row>
    <row r="331" spans="1:15" x14ac:dyDescent="0.2">
      <c r="A331" s="2">
        <v>1</v>
      </c>
      <c r="B331" s="2">
        <v>1</v>
      </c>
      <c r="C331" t="s">
        <v>13</v>
      </c>
      <c r="D331" t="s">
        <v>49</v>
      </c>
      <c r="E331" t="s">
        <v>33</v>
      </c>
      <c r="F331" s="4">
        <v>42242</v>
      </c>
      <c r="G331" s="2">
        <v>330</v>
      </c>
      <c r="H331" s="18">
        <v>1350.6489999999999</v>
      </c>
      <c r="I331" s="18">
        <v>63700</v>
      </c>
      <c r="J331">
        <v>6</v>
      </c>
      <c r="K331" s="2">
        <v>0</v>
      </c>
      <c r="L331">
        <v>2</v>
      </c>
      <c r="M331" s="2">
        <v>1</v>
      </c>
      <c r="N331" s="2">
        <v>0</v>
      </c>
      <c r="O331" s="2">
        <v>0</v>
      </c>
    </row>
    <row r="332" spans="1:15" x14ac:dyDescent="0.2">
      <c r="A332" s="2">
        <v>1</v>
      </c>
      <c r="B332" s="2">
        <v>0</v>
      </c>
      <c r="C332" t="s">
        <v>14</v>
      </c>
      <c r="D332" t="s">
        <v>51</v>
      </c>
      <c r="E332" t="s">
        <v>29</v>
      </c>
      <c r="F332" s="4">
        <v>41563</v>
      </c>
      <c r="G332" s="2">
        <v>331</v>
      </c>
      <c r="H332" s="18">
        <v>147.25299999999999</v>
      </c>
      <c r="I332" s="18">
        <v>15800</v>
      </c>
      <c r="J332">
        <v>12</v>
      </c>
      <c r="K332" s="2">
        <v>1</v>
      </c>
      <c r="L332">
        <v>1</v>
      </c>
      <c r="M332" s="2">
        <v>1</v>
      </c>
      <c r="N332" s="2">
        <v>0</v>
      </c>
      <c r="O332" s="2">
        <v>2</v>
      </c>
    </row>
    <row r="333" spans="1:15" x14ac:dyDescent="0.2">
      <c r="A333" s="2">
        <v>0</v>
      </c>
      <c r="B333" s="2">
        <v>0</v>
      </c>
      <c r="C333" t="s">
        <v>12</v>
      </c>
      <c r="D333" t="s">
        <v>44</v>
      </c>
      <c r="E333" t="s">
        <v>25</v>
      </c>
      <c r="F333" s="4">
        <v>42213</v>
      </c>
      <c r="G333" s="2">
        <v>332</v>
      </c>
      <c r="H333" s="18">
        <v>1856.6389999999999</v>
      </c>
      <c r="I333" s="18">
        <v>56900</v>
      </c>
      <c r="J333">
        <v>24</v>
      </c>
      <c r="K333" s="2">
        <v>3</v>
      </c>
      <c r="L333">
        <v>2</v>
      </c>
      <c r="M333" s="2">
        <v>1</v>
      </c>
      <c r="N333" s="2">
        <v>0</v>
      </c>
      <c r="O333" s="2">
        <v>0</v>
      </c>
    </row>
    <row r="334" spans="1:15" x14ac:dyDescent="0.2">
      <c r="A334" s="2">
        <v>1</v>
      </c>
      <c r="B334" s="2">
        <v>0</v>
      </c>
      <c r="C334" t="s">
        <v>13</v>
      </c>
      <c r="D334" t="s">
        <v>39</v>
      </c>
      <c r="E334" t="s">
        <v>36</v>
      </c>
      <c r="F334" s="4">
        <v>40608</v>
      </c>
      <c r="G334" s="2">
        <v>333</v>
      </c>
      <c r="H334" s="18">
        <v>502.72</v>
      </c>
      <c r="I334" s="18">
        <v>15900</v>
      </c>
      <c r="J334">
        <v>18</v>
      </c>
      <c r="K334" s="2">
        <v>1</v>
      </c>
      <c r="L334">
        <v>1</v>
      </c>
      <c r="M334" s="2">
        <v>0</v>
      </c>
      <c r="N334" s="2">
        <v>0</v>
      </c>
      <c r="O334" s="2">
        <v>0</v>
      </c>
    </row>
    <row r="335" spans="1:15" x14ac:dyDescent="0.2">
      <c r="A335" s="2">
        <v>0</v>
      </c>
      <c r="B335" s="2">
        <v>1</v>
      </c>
      <c r="C335" t="s">
        <v>14</v>
      </c>
      <c r="D335" t="s">
        <v>27</v>
      </c>
      <c r="E335" t="s">
        <v>32</v>
      </c>
      <c r="F335" s="4">
        <v>40134</v>
      </c>
      <c r="G335" s="2">
        <v>334</v>
      </c>
      <c r="H335" s="18">
        <v>1577.7470000000001</v>
      </c>
      <c r="I335" s="18">
        <v>37500</v>
      </c>
      <c r="J335">
        <v>18</v>
      </c>
      <c r="K335" s="2">
        <v>2</v>
      </c>
      <c r="L335">
        <v>3</v>
      </c>
      <c r="M335" s="2">
        <v>0</v>
      </c>
      <c r="N335" s="2">
        <v>1</v>
      </c>
      <c r="O335" s="2">
        <v>0</v>
      </c>
    </row>
    <row r="336" spans="1:15" x14ac:dyDescent="0.2">
      <c r="A336" s="2">
        <v>0</v>
      </c>
      <c r="B336" s="2">
        <v>0</v>
      </c>
      <c r="C336" t="s">
        <v>13</v>
      </c>
      <c r="D336" t="s">
        <v>39</v>
      </c>
      <c r="E336" t="s">
        <v>36</v>
      </c>
      <c r="F336" s="4">
        <v>42188</v>
      </c>
      <c r="G336" s="2">
        <v>335</v>
      </c>
      <c r="H336" s="18">
        <v>797.92200000000003</v>
      </c>
      <c r="I336" s="18">
        <v>42500</v>
      </c>
      <c r="J336">
        <v>6</v>
      </c>
      <c r="K336" s="2">
        <v>0</v>
      </c>
      <c r="L336">
        <v>2</v>
      </c>
      <c r="M336" s="2">
        <v>1</v>
      </c>
      <c r="N336" s="2">
        <v>0</v>
      </c>
      <c r="O336" s="2">
        <v>1</v>
      </c>
    </row>
    <row r="337" spans="1:15" x14ac:dyDescent="0.2">
      <c r="A337" s="2">
        <v>1</v>
      </c>
      <c r="B337" s="2">
        <v>1</v>
      </c>
      <c r="C337" t="s">
        <v>14</v>
      </c>
      <c r="D337" t="s">
        <v>27</v>
      </c>
      <c r="E337" t="s">
        <v>27</v>
      </c>
      <c r="F337" s="4">
        <v>39939</v>
      </c>
      <c r="G337" s="2">
        <v>336</v>
      </c>
      <c r="H337" s="18">
        <v>2836.752</v>
      </c>
      <c r="I337" s="18">
        <v>97500</v>
      </c>
      <c r="J337">
        <v>18</v>
      </c>
      <c r="K337" s="2">
        <v>3</v>
      </c>
      <c r="L337">
        <v>2</v>
      </c>
      <c r="M337" s="2">
        <v>1</v>
      </c>
      <c r="N337" s="2">
        <v>1</v>
      </c>
      <c r="O337" s="2">
        <v>0</v>
      </c>
    </row>
    <row r="338" spans="1:15" x14ac:dyDescent="0.2">
      <c r="A338" s="2">
        <v>1</v>
      </c>
      <c r="B338" s="2">
        <v>1</v>
      </c>
      <c r="C338" t="s">
        <v>13</v>
      </c>
      <c r="D338" t="s">
        <v>49</v>
      </c>
      <c r="E338" t="s">
        <v>34</v>
      </c>
      <c r="F338" s="4">
        <v>42085</v>
      </c>
      <c r="G338" s="2">
        <v>337</v>
      </c>
      <c r="H338" s="18">
        <v>583.08100000000002</v>
      </c>
      <c r="I338" s="18">
        <v>29600</v>
      </c>
      <c r="J338">
        <v>12</v>
      </c>
      <c r="K338" s="2">
        <v>0</v>
      </c>
      <c r="L338">
        <v>1</v>
      </c>
      <c r="M338" s="2">
        <v>1</v>
      </c>
      <c r="N338" s="2">
        <v>0</v>
      </c>
      <c r="O338" s="2">
        <v>3</v>
      </c>
    </row>
    <row r="339" spans="1:15" x14ac:dyDescent="0.2">
      <c r="A339" s="2">
        <v>1</v>
      </c>
      <c r="B339" s="2">
        <v>1</v>
      </c>
      <c r="C339" t="s">
        <v>14</v>
      </c>
      <c r="D339" t="s">
        <v>43</v>
      </c>
      <c r="E339" t="s">
        <v>28</v>
      </c>
      <c r="F339" s="4">
        <v>42076</v>
      </c>
      <c r="G339" s="2">
        <v>338</v>
      </c>
      <c r="H339" s="18">
        <v>951.952</v>
      </c>
      <c r="I339" s="18">
        <v>55600</v>
      </c>
      <c r="J339">
        <v>12</v>
      </c>
      <c r="K339" s="2">
        <v>0</v>
      </c>
      <c r="L339">
        <v>2</v>
      </c>
      <c r="M339" s="2">
        <v>1</v>
      </c>
      <c r="N339" s="2">
        <v>0</v>
      </c>
      <c r="O339" s="2">
        <v>0</v>
      </c>
    </row>
    <row r="340" spans="1:15" x14ac:dyDescent="0.2">
      <c r="A340" s="2">
        <v>1</v>
      </c>
      <c r="B340" s="2">
        <v>0</v>
      </c>
      <c r="C340" t="s">
        <v>13</v>
      </c>
      <c r="D340" t="s">
        <v>49</v>
      </c>
      <c r="E340" t="s">
        <v>33</v>
      </c>
      <c r="F340" s="4">
        <v>41694</v>
      </c>
      <c r="G340" s="2">
        <v>339</v>
      </c>
      <c r="H340" s="18">
        <v>705.04399999999998</v>
      </c>
      <c r="I340" s="18">
        <v>74600</v>
      </c>
      <c r="J340">
        <v>18</v>
      </c>
      <c r="K340" s="2">
        <v>2</v>
      </c>
      <c r="L340">
        <v>2</v>
      </c>
      <c r="M340" s="2">
        <v>1</v>
      </c>
      <c r="N340" s="2">
        <v>1</v>
      </c>
      <c r="O340" s="2">
        <v>2</v>
      </c>
    </row>
    <row r="341" spans="1:15" x14ac:dyDescent="0.2">
      <c r="A341" s="2">
        <v>1</v>
      </c>
      <c r="B341" s="2">
        <v>1</v>
      </c>
      <c r="C341" t="s">
        <v>12</v>
      </c>
      <c r="D341" t="s">
        <v>55</v>
      </c>
      <c r="E341" t="s">
        <v>23</v>
      </c>
      <c r="F341" s="4">
        <v>42096</v>
      </c>
      <c r="G341" s="2">
        <v>340</v>
      </c>
      <c r="H341" s="18">
        <v>1499.8420000000001</v>
      </c>
      <c r="I341" s="18">
        <v>68500</v>
      </c>
      <c r="J341">
        <v>12</v>
      </c>
      <c r="K341" s="2">
        <v>0</v>
      </c>
      <c r="L341">
        <v>2</v>
      </c>
      <c r="M341" s="2">
        <v>0</v>
      </c>
      <c r="N341" s="2">
        <v>1</v>
      </c>
      <c r="O341" s="2">
        <v>2</v>
      </c>
    </row>
    <row r="342" spans="1:15" x14ac:dyDescent="0.2">
      <c r="A342" s="2">
        <v>1</v>
      </c>
      <c r="B342" s="2">
        <v>1</v>
      </c>
      <c r="C342" t="s">
        <v>11</v>
      </c>
      <c r="D342" t="s">
        <v>40</v>
      </c>
      <c r="E342" t="s">
        <v>19</v>
      </c>
      <c r="F342" s="4">
        <v>42168</v>
      </c>
      <c r="G342" s="2">
        <v>341</v>
      </c>
      <c r="H342" s="18">
        <v>1161.7760000000001</v>
      </c>
      <c r="I342" s="18">
        <v>51900</v>
      </c>
      <c r="J342">
        <v>12</v>
      </c>
      <c r="K342" s="2">
        <v>0</v>
      </c>
      <c r="L342">
        <v>2</v>
      </c>
      <c r="M342" s="2">
        <v>0</v>
      </c>
      <c r="N342" s="2">
        <v>0</v>
      </c>
      <c r="O342" s="2">
        <v>2</v>
      </c>
    </row>
    <row r="343" spans="1:15" x14ac:dyDescent="0.2">
      <c r="A343" s="2">
        <v>1</v>
      </c>
      <c r="B343" s="2">
        <v>0</v>
      </c>
      <c r="C343" t="s">
        <v>13</v>
      </c>
      <c r="D343" t="s">
        <v>49</v>
      </c>
      <c r="E343" t="s">
        <v>34</v>
      </c>
      <c r="F343" s="4">
        <v>42220</v>
      </c>
      <c r="G343" s="2">
        <v>342</v>
      </c>
      <c r="H343" s="18">
        <v>329.39699999999999</v>
      </c>
      <c r="I343" s="18">
        <v>17200</v>
      </c>
      <c r="J343">
        <v>12</v>
      </c>
      <c r="K343" s="2">
        <v>0</v>
      </c>
      <c r="L343">
        <v>1</v>
      </c>
      <c r="M343" s="2">
        <v>0</v>
      </c>
      <c r="N343" s="2">
        <v>0</v>
      </c>
      <c r="O343" s="2">
        <v>1</v>
      </c>
    </row>
    <row r="344" spans="1:15" x14ac:dyDescent="0.2">
      <c r="A344" s="2">
        <v>0</v>
      </c>
      <c r="B344" s="2">
        <v>0</v>
      </c>
      <c r="C344" t="s">
        <v>12</v>
      </c>
      <c r="D344" t="s">
        <v>45</v>
      </c>
      <c r="E344" t="s">
        <v>21</v>
      </c>
      <c r="F344" s="4">
        <v>42190</v>
      </c>
      <c r="G344" s="2">
        <v>343</v>
      </c>
      <c r="H344" s="18">
        <v>779.51700000000005</v>
      </c>
      <c r="I344" s="18">
        <v>51900</v>
      </c>
      <c r="J344">
        <v>6</v>
      </c>
      <c r="K344" s="2">
        <v>0</v>
      </c>
      <c r="L344">
        <v>1</v>
      </c>
      <c r="M344" s="2">
        <v>0</v>
      </c>
      <c r="N344" s="2">
        <v>1</v>
      </c>
      <c r="O344" s="2">
        <v>0</v>
      </c>
    </row>
    <row r="345" spans="1:15" x14ac:dyDescent="0.2">
      <c r="A345" s="2">
        <v>1</v>
      </c>
      <c r="B345" s="2">
        <v>1</v>
      </c>
      <c r="C345" t="s">
        <v>11</v>
      </c>
      <c r="D345" t="s">
        <v>46</v>
      </c>
      <c r="E345" t="s">
        <v>17</v>
      </c>
      <c r="F345" s="4">
        <v>42042</v>
      </c>
      <c r="G345" s="2">
        <v>344</v>
      </c>
      <c r="H345" s="18">
        <v>1582.604</v>
      </c>
      <c r="I345" s="18">
        <v>70200</v>
      </c>
      <c r="J345">
        <v>6</v>
      </c>
      <c r="K345" s="2">
        <v>0</v>
      </c>
      <c r="L345">
        <v>2</v>
      </c>
      <c r="M345" s="2">
        <v>1</v>
      </c>
      <c r="N345" s="2">
        <v>1</v>
      </c>
      <c r="O345" s="2">
        <v>0</v>
      </c>
    </row>
    <row r="346" spans="1:15" x14ac:dyDescent="0.2">
      <c r="A346" s="2">
        <v>1</v>
      </c>
      <c r="B346" s="2">
        <v>1</v>
      </c>
      <c r="C346" t="s">
        <v>12</v>
      </c>
      <c r="D346" t="s">
        <v>44</v>
      </c>
      <c r="E346" t="s">
        <v>25</v>
      </c>
      <c r="F346" s="4">
        <v>40118</v>
      </c>
      <c r="G346" s="2">
        <v>345</v>
      </c>
      <c r="H346" s="18">
        <v>967.80499999999995</v>
      </c>
      <c r="I346" s="18">
        <v>61500</v>
      </c>
      <c r="J346">
        <v>24</v>
      </c>
      <c r="K346" s="2">
        <v>2</v>
      </c>
      <c r="L346">
        <v>2</v>
      </c>
      <c r="M346" s="2">
        <v>1</v>
      </c>
      <c r="N346" s="2">
        <v>0</v>
      </c>
      <c r="O346" s="2">
        <v>2</v>
      </c>
    </row>
    <row r="347" spans="1:15" x14ac:dyDescent="0.2">
      <c r="A347" s="2">
        <v>1</v>
      </c>
      <c r="B347" s="2">
        <v>1</v>
      </c>
      <c r="C347" t="s">
        <v>14</v>
      </c>
      <c r="D347" t="s">
        <v>43</v>
      </c>
      <c r="E347" t="s">
        <v>28</v>
      </c>
      <c r="F347" s="4">
        <v>40993</v>
      </c>
      <c r="G347" s="2">
        <v>346</v>
      </c>
      <c r="H347" s="18">
        <v>794.1</v>
      </c>
      <c r="I347" s="18">
        <v>70900</v>
      </c>
      <c r="J347">
        <v>12</v>
      </c>
      <c r="K347" s="2">
        <v>2</v>
      </c>
      <c r="L347">
        <v>2</v>
      </c>
      <c r="M347" s="2">
        <v>0</v>
      </c>
      <c r="N347" s="2">
        <v>1</v>
      </c>
      <c r="O347" s="2">
        <v>1</v>
      </c>
    </row>
    <row r="348" spans="1:15" x14ac:dyDescent="0.2">
      <c r="A348" s="2">
        <v>0</v>
      </c>
      <c r="B348" s="2">
        <v>1</v>
      </c>
      <c r="C348" t="s">
        <v>13</v>
      </c>
      <c r="D348" t="s">
        <v>49</v>
      </c>
      <c r="E348" t="s">
        <v>34</v>
      </c>
      <c r="F348" s="4">
        <v>42020</v>
      </c>
      <c r="G348" s="2">
        <v>347</v>
      </c>
      <c r="H348" s="18">
        <v>2594.924</v>
      </c>
      <c r="I348" s="18">
        <v>72500</v>
      </c>
      <c r="J348">
        <v>24</v>
      </c>
      <c r="K348" s="2">
        <v>0</v>
      </c>
      <c r="L348">
        <v>2</v>
      </c>
      <c r="M348" s="2">
        <v>1</v>
      </c>
      <c r="N348" s="2">
        <v>1</v>
      </c>
      <c r="O348" s="2">
        <v>0</v>
      </c>
    </row>
    <row r="349" spans="1:15" x14ac:dyDescent="0.2">
      <c r="A349" s="2">
        <v>1</v>
      </c>
      <c r="B349" s="2">
        <v>1</v>
      </c>
      <c r="C349" t="s">
        <v>11</v>
      </c>
      <c r="D349" t="s">
        <v>53</v>
      </c>
      <c r="E349" t="s">
        <v>20</v>
      </c>
      <c r="F349" s="4">
        <v>40813</v>
      </c>
      <c r="G349" s="2">
        <v>348</v>
      </c>
      <c r="H349" s="18">
        <v>1036.6600000000001</v>
      </c>
      <c r="I349" s="18">
        <v>33200</v>
      </c>
      <c r="J349">
        <v>24</v>
      </c>
      <c r="K349" s="2">
        <v>2</v>
      </c>
      <c r="L349">
        <v>3</v>
      </c>
      <c r="M349" s="2">
        <v>0</v>
      </c>
      <c r="N349" s="2">
        <v>0</v>
      </c>
      <c r="O349" s="2">
        <v>0</v>
      </c>
    </row>
    <row r="350" spans="1:15" x14ac:dyDescent="0.2">
      <c r="A350" s="2">
        <v>0</v>
      </c>
      <c r="B350" s="2">
        <v>0</v>
      </c>
      <c r="C350" t="s">
        <v>12</v>
      </c>
      <c r="D350" t="s">
        <v>55</v>
      </c>
      <c r="E350" t="s">
        <v>23</v>
      </c>
      <c r="F350" s="4">
        <v>42021</v>
      </c>
      <c r="G350" s="2">
        <v>349</v>
      </c>
      <c r="H350" s="18">
        <v>988.75900000000001</v>
      </c>
      <c r="I350" s="18">
        <v>58600</v>
      </c>
      <c r="J350">
        <v>6</v>
      </c>
      <c r="K350" s="2">
        <v>0</v>
      </c>
      <c r="L350">
        <v>2</v>
      </c>
      <c r="M350" s="2">
        <v>1</v>
      </c>
      <c r="N350" s="2">
        <v>0</v>
      </c>
      <c r="O350" s="2">
        <v>2</v>
      </c>
    </row>
    <row r="351" spans="1:15" x14ac:dyDescent="0.2">
      <c r="A351" s="2">
        <v>1</v>
      </c>
      <c r="B351" s="2">
        <v>1</v>
      </c>
      <c r="C351" t="s">
        <v>14</v>
      </c>
      <c r="D351" t="s">
        <v>51</v>
      </c>
      <c r="E351" t="s">
        <v>29</v>
      </c>
      <c r="F351" s="4">
        <v>40076</v>
      </c>
      <c r="G351" s="2">
        <v>350</v>
      </c>
      <c r="H351" s="18">
        <v>848.279</v>
      </c>
      <c r="I351" s="18">
        <v>54700</v>
      </c>
      <c r="J351">
        <v>18</v>
      </c>
      <c r="K351" s="2">
        <v>2</v>
      </c>
      <c r="L351">
        <v>2</v>
      </c>
      <c r="M351" s="2">
        <v>1</v>
      </c>
      <c r="N351" s="2">
        <v>1</v>
      </c>
      <c r="O351" s="2">
        <v>0</v>
      </c>
    </row>
    <row r="352" spans="1:15" x14ac:dyDescent="0.2">
      <c r="A352" s="2">
        <v>0</v>
      </c>
      <c r="B352" s="2">
        <v>0</v>
      </c>
      <c r="C352" t="s">
        <v>14</v>
      </c>
      <c r="D352" t="s">
        <v>51</v>
      </c>
      <c r="E352" t="s">
        <v>30</v>
      </c>
      <c r="F352" s="4">
        <v>42020</v>
      </c>
      <c r="G352" s="2">
        <v>351</v>
      </c>
      <c r="H352" s="18">
        <v>1552.162</v>
      </c>
      <c r="I352" s="18">
        <v>64000</v>
      </c>
      <c r="J352">
        <v>6</v>
      </c>
      <c r="K352" s="2">
        <v>0</v>
      </c>
      <c r="L352">
        <v>2</v>
      </c>
      <c r="M352" s="2">
        <v>1</v>
      </c>
      <c r="N352" s="2">
        <v>1</v>
      </c>
      <c r="O352" s="2">
        <v>1</v>
      </c>
    </row>
    <row r="353" spans="1:15" x14ac:dyDescent="0.2">
      <c r="A353" s="2">
        <v>0</v>
      </c>
      <c r="B353" s="2">
        <v>0</v>
      </c>
      <c r="C353" t="s">
        <v>14</v>
      </c>
      <c r="D353" t="s">
        <v>27</v>
      </c>
      <c r="E353" t="s">
        <v>27</v>
      </c>
      <c r="F353" s="4">
        <v>42102</v>
      </c>
      <c r="G353" s="2">
        <v>352</v>
      </c>
      <c r="H353" s="18">
        <v>421.96899999999999</v>
      </c>
      <c r="I353" s="18">
        <v>12500</v>
      </c>
      <c r="J353">
        <v>12</v>
      </c>
      <c r="K353" s="2">
        <v>0</v>
      </c>
      <c r="L353">
        <v>1</v>
      </c>
      <c r="M353" s="2">
        <v>0</v>
      </c>
      <c r="N353" s="2">
        <v>0</v>
      </c>
      <c r="O353" s="2">
        <v>1</v>
      </c>
    </row>
    <row r="354" spans="1:15" x14ac:dyDescent="0.2">
      <c r="A354" s="2">
        <v>1</v>
      </c>
      <c r="B354" s="2">
        <v>1</v>
      </c>
      <c r="C354" t="s">
        <v>12</v>
      </c>
      <c r="D354" t="s">
        <v>45</v>
      </c>
      <c r="E354" t="s">
        <v>21</v>
      </c>
      <c r="F354" s="4">
        <v>42031</v>
      </c>
      <c r="G354" s="2">
        <v>353</v>
      </c>
      <c r="H354" s="18">
        <v>4983.7759999999998</v>
      </c>
      <c r="I354" s="18">
        <v>122700</v>
      </c>
      <c r="J354">
        <v>18</v>
      </c>
      <c r="K354" s="2">
        <v>0</v>
      </c>
      <c r="L354">
        <v>2</v>
      </c>
      <c r="M354" s="2">
        <v>1</v>
      </c>
      <c r="N354" s="2">
        <v>1</v>
      </c>
      <c r="O354" s="2">
        <v>1</v>
      </c>
    </row>
    <row r="355" spans="1:15" x14ac:dyDescent="0.2">
      <c r="A355" s="2">
        <v>1</v>
      </c>
      <c r="B355" s="2">
        <v>0</v>
      </c>
      <c r="C355" t="s">
        <v>13</v>
      </c>
      <c r="D355" t="s">
        <v>50</v>
      </c>
      <c r="E355" t="s">
        <v>37</v>
      </c>
      <c r="F355" s="4">
        <v>41365</v>
      </c>
      <c r="G355" s="2">
        <v>354</v>
      </c>
      <c r="H355" s="18">
        <v>504.00200000000001</v>
      </c>
      <c r="I355" s="18">
        <v>23200</v>
      </c>
      <c r="J355">
        <v>24</v>
      </c>
      <c r="K355" s="2">
        <v>1</v>
      </c>
      <c r="L355">
        <v>1</v>
      </c>
      <c r="M355" s="2">
        <v>1</v>
      </c>
      <c r="N355" s="2">
        <v>0</v>
      </c>
      <c r="O355" s="2">
        <v>1</v>
      </c>
    </row>
    <row r="356" spans="1:15" x14ac:dyDescent="0.2">
      <c r="A356" s="2">
        <v>1</v>
      </c>
      <c r="B356" s="2">
        <v>0</v>
      </c>
      <c r="C356" t="s">
        <v>13</v>
      </c>
      <c r="D356" t="s">
        <v>49</v>
      </c>
      <c r="E356" t="s">
        <v>34</v>
      </c>
      <c r="F356" s="4">
        <v>42037</v>
      </c>
      <c r="G356" s="2">
        <v>355</v>
      </c>
      <c r="H356" s="18">
        <v>1633.5550000000001</v>
      </c>
      <c r="I356" s="18">
        <v>41600</v>
      </c>
      <c r="J356">
        <v>24</v>
      </c>
      <c r="K356" s="2">
        <v>0</v>
      </c>
      <c r="L356">
        <v>1</v>
      </c>
      <c r="M356" s="2">
        <v>1</v>
      </c>
      <c r="N356" s="2">
        <v>1</v>
      </c>
      <c r="O356" s="2">
        <v>3</v>
      </c>
    </row>
    <row r="357" spans="1:15" x14ac:dyDescent="0.2">
      <c r="A357" s="2">
        <v>1</v>
      </c>
      <c r="B357" s="2">
        <v>1</v>
      </c>
      <c r="C357" t="s">
        <v>11</v>
      </c>
      <c r="D357" t="s">
        <v>46</v>
      </c>
      <c r="E357" t="s">
        <v>17</v>
      </c>
      <c r="F357" s="4">
        <v>40559</v>
      </c>
      <c r="G357" s="2">
        <v>356</v>
      </c>
      <c r="H357" s="18">
        <v>2418.6019999999999</v>
      </c>
      <c r="I357" s="18">
        <v>69400</v>
      </c>
      <c r="J357">
        <v>18</v>
      </c>
      <c r="K357" s="2">
        <v>3</v>
      </c>
      <c r="L357">
        <v>3</v>
      </c>
      <c r="M357" s="2">
        <v>0</v>
      </c>
      <c r="N357" s="2">
        <v>1</v>
      </c>
      <c r="O357" s="2">
        <v>0</v>
      </c>
    </row>
    <row r="358" spans="1:15" x14ac:dyDescent="0.2">
      <c r="A358" s="2">
        <v>1</v>
      </c>
      <c r="B358" s="2">
        <v>1</v>
      </c>
      <c r="C358" t="s">
        <v>11</v>
      </c>
      <c r="D358" t="s">
        <v>54</v>
      </c>
      <c r="E358" t="s">
        <v>16</v>
      </c>
      <c r="F358" s="4">
        <v>40125</v>
      </c>
      <c r="G358" s="2">
        <v>357</v>
      </c>
      <c r="H358" s="18">
        <v>2258.049</v>
      </c>
      <c r="I358" s="18">
        <v>109800</v>
      </c>
      <c r="J358">
        <v>24</v>
      </c>
      <c r="K358" s="2">
        <v>3</v>
      </c>
      <c r="L358">
        <v>2</v>
      </c>
      <c r="M358" s="2">
        <v>0</v>
      </c>
      <c r="N358" s="2">
        <v>1</v>
      </c>
      <c r="O358" s="2">
        <v>1</v>
      </c>
    </row>
    <row r="359" spans="1:15" x14ac:dyDescent="0.2">
      <c r="A359" s="2">
        <v>0</v>
      </c>
      <c r="B359" s="2">
        <v>1</v>
      </c>
      <c r="C359" t="s">
        <v>12</v>
      </c>
      <c r="D359" t="s">
        <v>42</v>
      </c>
      <c r="E359" t="s">
        <v>22</v>
      </c>
      <c r="F359" s="4">
        <v>42136</v>
      </c>
      <c r="G359" s="2">
        <v>358</v>
      </c>
      <c r="H359" s="18">
        <v>2098.029</v>
      </c>
      <c r="I359" s="18">
        <v>66800</v>
      </c>
      <c r="J359">
        <v>24</v>
      </c>
      <c r="K359" s="2">
        <v>0</v>
      </c>
      <c r="L359">
        <v>2</v>
      </c>
      <c r="M359" s="2">
        <v>0</v>
      </c>
      <c r="N359" s="2">
        <v>0</v>
      </c>
      <c r="O359" s="2">
        <v>3</v>
      </c>
    </row>
    <row r="360" spans="1:15" x14ac:dyDescent="0.2">
      <c r="A360" s="2">
        <v>0</v>
      </c>
      <c r="B360" s="2">
        <v>0</v>
      </c>
      <c r="C360" t="s">
        <v>11</v>
      </c>
      <c r="D360" t="s">
        <v>46</v>
      </c>
      <c r="E360" t="s">
        <v>17</v>
      </c>
      <c r="F360" s="4">
        <v>41919</v>
      </c>
      <c r="G360" s="2">
        <v>359</v>
      </c>
      <c r="H360" s="18">
        <v>1687.807</v>
      </c>
      <c r="I360" s="18">
        <v>87100</v>
      </c>
      <c r="J360">
        <v>18</v>
      </c>
      <c r="K360" s="2">
        <v>3</v>
      </c>
      <c r="L360">
        <v>2</v>
      </c>
      <c r="M360" s="2">
        <v>1</v>
      </c>
      <c r="N360" s="2">
        <v>1</v>
      </c>
      <c r="O360" s="2">
        <v>2</v>
      </c>
    </row>
    <row r="361" spans="1:15" x14ac:dyDescent="0.2">
      <c r="A361" s="2">
        <v>0</v>
      </c>
      <c r="B361" s="2">
        <v>1</v>
      </c>
      <c r="C361" t="s">
        <v>13</v>
      </c>
      <c r="D361" t="s">
        <v>48</v>
      </c>
      <c r="E361" t="s">
        <v>38</v>
      </c>
      <c r="F361" s="4">
        <v>41018</v>
      </c>
      <c r="G361" s="2">
        <v>360</v>
      </c>
      <c r="H361" s="18">
        <v>2444.4490000000001</v>
      </c>
      <c r="I361" s="18">
        <v>80800</v>
      </c>
      <c r="J361">
        <v>18</v>
      </c>
      <c r="K361" s="2">
        <v>3</v>
      </c>
      <c r="L361">
        <v>2</v>
      </c>
      <c r="M361" s="2">
        <v>1</v>
      </c>
      <c r="N361" s="2">
        <v>0</v>
      </c>
      <c r="O361" s="2">
        <v>2</v>
      </c>
    </row>
    <row r="362" spans="1:15" x14ac:dyDescent="0.2">
      <c r="A362" s="2">
        <v>0</v>
      </c>
      <c r="B362" s="2">
        <v>1</v>
      </c>
      <c r="C362" t="s">
        <v>12</v>
      </c>
      <c r="D362" t="s">
        <v>55</v>
      </c>
      <c r="E362" t="s">
        <v>23</v>
      </c>
      <c r="F362" s="4">
        <v>41130</v>
      </c>
      <c r="G362" s="2">
        <v>361</v>
      </c>
      <c r="H362" s="18">
        <v>2408.482</v>
      </c>
      <c r="I362" s="18">
        <v>122100</v>
      </c>
      <c r="J362">
        <v>12</v>
      </c>
      <c r="K362" s="2">
        <v>3</v>
      </c>
      <c r="L362">
        <v>2</v>
      </c>
      <c r="M362" s="2">
        <v>1</v>
      </c>
      <c r="N362" s="2">
        <v>1</v>
      </c>
      <c r="O362" s="2">
        <v>0</v>
      </c>
    </row>
    <row r="363" spans="1:15" x14ac:dyDescent="0.2">
      <c r="A363" s="2">
        <v>1</v>
      </c>
      <c r="B363" s="2">
        <v>0</v>
      </c>
      <c r="C363" t="s">
        <v>11</v>
      </c>
      <c r="D363" t="s">
        <v>54</v>
      </c>
      <c r="E363" t="s">
        <v>16</v>
      </c>
      <c r="F363" s="4">
        <v>42192</v>
      </c>
      <c r="G363" s="2">
        <v>362</v>
      </c>
      <c r="H363" s="18">
        <v>384.24799999999999</v>
      </c>
      <c r="I363" s="18">
        <v>19400</v>
      </c>
      <c r="J363">
        <v>18</v>
      </c>
      <c r="K363" s="2">
        <v>0</v>
      </c>
      <c r="L363">
        <v>1</v>
      </c>
      <c r="M363" s="2">
        <v>0</v>
      </c>
      <c r="N363" s="2">
        <v>0</v>
      </c>
      <c r="O363" s="2">
        <v>1</v>
      </c>
    </row>
    <row r="364" spans="1:15" x14ac:dyDescent="0.2">
      <c r="A364" s="2">
        <v>1</v>
      </c>
      <c r="B364" s="2">
        <v>1</v>
      </c>
      <c r="C364" t="s">
        <v>13</v>
      </c>
      <c r="D364" t="s">
        <v>49</v>
      </c>
      <c r="E364" t="s">
        <v>34</v>
      </c>
      <c r="F364" s="4">
        <v>42092</v>
      </c>
      <c r="G364" s="2">
        <v>363</v>
      </c>
      <c r="H364" s="18">
        <v>1020.542</v>
      </c>
      <c r="I364" s="18">
        <v>43300</v>
      </c>
      <c r="J364">
        <v>18</v>
      </c>
      <c r="K364" s="2">
        <v>0</v>
      </c>
      <c r="L364">
        <v>2</v>
      </c>
      <c r="M364" s="2">
        <v>0</v>
      </c>
      <c r="N364" s="2">
        <v>0</v>
      </c>
      <c r="O364" s="2">
        <v>1</v>
      </c>
    </row>
    <row r="365" spans="1:15" x14ac:dyDescent="0.2">
      <c r="A365" s="2">
        <v>0</v>
      </c>
      <c r="B365" s="2">
        <v>1</v>
      </c>
      <c r="C365" t="s">
        <v>11</v>
      </c>
      <c r="D365" t="s">
        <v>46</v>
      </c>
      <c r="E365" t="s">
        <v>15</v>
      </c>
      <c r="F365" s="4">
        <v>41332</v>
      </c>
      <c r="G365" s="2">
        <v>364</v>
      </c>
      <c r="H365" s="18">
        <v>978.798</v>
      </c>
      <c r="I365" s="18">
        <v>33000</v>
      </c>
      <c r="J365">
        <v>12</v>
      </c>
      <c r="K365" s="2">
        <v>2</v>
      </c>
      <c r="L365">
        <v>3</v>
      </c>
      <c r="M365" s="2">
        <v>1</v>
      </c>
      <c r="N365" s="2">
        <v>1</v>
      </c>
      <c r="O365" s="2">
        <v>0</v>
      </c>
    </row>
    <row r="366" spans="1:15" x14ac:dyDescent="0.2">
      <c r="A366" s="2">
        <v>0</v>
      </c>
      <c r="B366" s="2">
        <v>0</v>
      </c>
      <c r="C366" t="s">
        <v>13</v>
      </c>
      <c r="D366" t="s">
        <v>48</v>
      </c>
      <c r="E366" t="s">
        <v>38</v>
      </c>
      <c r="F366" s="4">
        <v>42045</v>
      </c>
      <c r="G366" s="2">
        <v>365</v>
      </c>
      <c r="H366" s="18">
        <v>2243.0479999999998</v>
      </c>
      <c r="I366" s="18">
        <v>66300</v>
      </c>
      <c r="J366">
        <v>18</v>
      </c>
      <c r="K366" s="2">
        <v>0</v>
      </c>
      <c r="L366">
        <v>3</v>
      </c>
      <c r="M366" s="2">
        <v>1</v>
      </c>
      <c r="N366" s="2">
        <v>1</v>
      </c>
      <c r="O366" s="2">
        <v>0</v>
      </c>
    </row>
    <row r="367" spans="1:15" x14ac:dyDescent="0.2">
      <c r="A367" s="2">
        <v>1</v>
      </c>
      <c r="B367" s="2">
        <v>1</v>
      </c>
      <c r="C367" t="s">
        <v>14</v>
      </c>
      <c r="D367" t="s">
        <v>51</v>
      </c>
      <c r="E367" t="s">
        <v>29</v>
      </c>
      <c r="F367" s="4">
        <v>40883</v>
      </c>
      <c r="G367" s="2">
        <v>366</v>
      </c>
      <c r="H367" s="18">
        <v>1909.1679999999999</v>
      </c>
      <c r="I367" s="18">
        <v>96300</v>
      </c>
      <c r="J367">
        <v>24</v>
      </c>
      <c r="K367" s="2">
        <v>3</v>
      </c>
      <c r="L367">
        <v>2</v>
      </c>
      <c r="M367" s="2">
        <v>1</v>
      </c>
      <c r="N367" s="2">
        <v>1</v>
      </c>
      <c r="O367" s="2">
        <v>1</v>
      </c>
    </row>
    <row r="368" spans="1:15" x14ac:dyDescent="0.2">
      <c r="A368" s="2">
        <v>0</v>
      </c>
      <c r="B368" s="2">
        <v>0</v>
      </c>
      <c r="C368" t="s">
        <v>13</v>
      </c>
      <c r="D368" t="s">
        <v>48</v>
      </c>
      <c r="E368" t="s">
        <v>38</v>
      </c>
      <c r="F368" s="4">
        <v>42243</v>
      </c>
      <c r="G368" s="2">
        <v>367</v>
      </c>
      <c r="H368" s="18">
        <v>820.97199999999998</v>
      </c>
      <c r="I368" s="18">
        <v>55800</v>
      </c>
      <c r="J368">
        <v>6</v>
      </c>
      <c r="K368" s="2">
        <v>0</v>
      </c>
      <c r="L368">
        <v>2</v>
      </c>
      <c r="M368" s="2">
        <v>1</v>
      </c>
      <c r="N368" s="2">
        <v>0</v>
      </c>
      <c r="O368" s="2">
        <v>1</v>
      </c>
    </row>
    <row r="369" spans="1:15" x14ac:dyDescent="0.2">
      <c r="A369" s="2">
        <v>1</v>
      </c>
      <c r="B369" s="2">
        <v>0</v>
      </c>
      <c r="C369" t="s">
        <v>12</v>
      </c>
      <c r="D369" t="s">
        <v>44</v>
      </c>
      <c r="E369" t="s">
        <v>25</v>
      </c>
      <c r="F369" s="4">
        <v>42017</v>
      </c>
      <c r="G369" s="2">
        <v>368</v>
      </c>
      <c r="H369" s="18">
        <v>2321.2440000000001</v>
      </c>
      <c r="I369" s="18">
        <v>63500</v>
      </c>
      <c r="J369">
        <v>24</v>
      </c>
      <c r="K369" s="2">
        <v>0</v>
      </c>
      <c r="L369">
        <v>2</v>
      </c>
      <c r="M369" s="2">
        <v>1</v>
      </c>
      <c r="N369" s="2">
        <v>1</v>
      </c>
      <c r="O369" s="2">
        <v>2</v>
      </c>
    </row>
    <row r="370" spans="1:15" x14ac:dyDescent="0.2">
      <c r="A370" s="2">
        <v>0</v>
      </c>
      <c r="B370" s="2">
        <v>1</v>
      </c>
      <c r="C370" t="s">
        <v>12</v>
      </c>
      <c r="D370" t="s">
        <v>44</v>
      </c>
      <c r="E370" t="s">
        <v>25</v>
      </c>
      <c r="F370" s="4">
        <v>41968</v>
      </c>
      <c r="G370" s="2">
        <v>369</v>
      </c>
      <c r="H370" s="18">
        <v>2035.4929999999999</v>
      </c>
      <c r="I370" s="18">
        <v>82400</v>
      </c>
      <c r="J370">
        <v>24</v>
      </c>
      <c r="K370" s="2">
        <v>3</v>
      </c>
      <c r="L370">
        <v>2</v>
      </c>
      <c r="M370" s="2">
        <v>1</v>
      </c>
      <c r="N370" s="2">
        <v>1</v>
      </c>
      <c r="O370" s="2">
        <v>2</v>
      </c>
    </row>
    <row r="371" spans="1:15" x14ac:dyDescent="0.2">
      <c r="A371" s="2">
        <v>1</v>
      </c>
      <c r="B371" s="2">
        <v>0</v>
      </c>
      <c r="C371" t="s">
        <v>11</v>
      </c>
      <c r="D371" t="s">
        <v>46</v>
      </c>
      <c r="E371" t="s">
        <v>17</v>
      </c>
      <c r="F371" s="4">
        <v>42101</v>
      </c>
      <c r="G371" s="2">
        <v>370</v>
      </c>
      <c r="H371" s="18">
        <v>191.60900000000001</v>
      </c>
      <c r="I371" s="18">
        <v>14200</v>
      </c>
      <c r="J371">
        <v>6</v>
      </c>
      <c r="K371" s="2">
        <v>0</v>
      </c>
      <c r="L371">
        <v>1</v>
      </c>
      <c r="M371" s="2">
        <v>0</v>
      </c>
      <c r="N371" s="2">
        <v>0</v>
      </c>
      <c r="O371" s="2">
        <v>0</v>
      </c>
    </row>
    <row r="372" spans="1:15" x14ac:dyDescent="0.2">
      <c r="A372" s="2">
        <v>1</v>
      </c>
      <c r="B372" s="2">
        <v>0</v>
      </c>
      <c r="C372" t="s">
        <v>11</v>
      </c>
      <c r="D372" t="s">
        <v>46</v>
      </c>
      <c r="E372" t="s">
        <v>17</v>
      </c>
      <c r="F372" s="4">
        <v>42192</v>
      </c>
      <c r="G372" s="2">
        <v>371</v>
      </c>
      <c r="H372" s="18">
        <v>1212.5940000000001</v>
      </c>
      <c r="I372" s="18">
        <v>41500</v>
      </c>
      <c r="J372">
        <v>24</v>
      </c>
      <c r="K372" s="2">
        <v>0</v>
      </c>
      <c r="L372">
        <v>1</v>
      </c>
      <c r="M372" s="2">
        <v>1</v>
      </c>
      <c r="N372" s="2">
        <v>1</v>
      </c>
      <c r="O372" s="2">
        <v>0</v>
      </c>
    </row>
    <row r="373" spans="1:15" x14ac:dyDescent="0.2">
      <c r="A373" s="2">
        <v>1</v>
      </c>
      <c r="B373" s="2">
        <v>1</v>
      </c>
      <c r="C373" t="s">
        <v>12</v>
      </c>
      <c r="D373" t="s">
        <v>47</v>
      </c>
      <c r="E373" t="s">
        <v>26</v>
      </c>
      <c r="F373" s="4">
        <v>42172</v>
      </c>
      <c r="G373" s="2">
        <v>372</v>
      </c>
      <c r="H373" s="18">
        <v>859.42600000000004</v>
      </c>
      <c r="I373" s="18">
        <v>82500</v>
      </c>
      <c r="J373">
        <v>6</v>
      </c>
      <c r="K373" s="2">
        <v>3</v>
      </c>
      <c r="L373">
        <v>2</v>
      </c>
      <c r="M373" s="2">
        <v>1</v>
      </c>
      <c r="N373" s="2">
        <v>1</v>
      </c>
      <c r="O373" s="2">
        <v>0</v>
      </c>
    </row>
    <row r="374" spans="1:15" x14ac:dyDescent="0.2">
      <c r="A374" s="2">
        <v>1</v>
      </c>
      <c r="B374" s="2">
        <v>1</v>
      </c>
      <c r="C374" t="s">
        <v>13</v>
      </c>
      <c r="D374" t="s">
        <v>39</v>
      </c>
      <c r="E374" t="s">
        <v>36</v>
      </c>
      <c r="F374" s="4">
        <v>41328</v>
      </c>
      <c r="G374" s="2">
        <v>373</v>
      </c>
      <c r="H374" s="18">
        <v>2435.6660000000002</v>
      </c>
      <c r="I374" s="18">
        <v>85600</v>
      </c>
      <c r="J374">
        <v>18</v>
      </c>
      <c r="K374" s="2">
        <v>3</v>
      </c>
      <c r="L374">
        <v>2</v>
      </c>
      <c r="M374" s="2">
        <v>1</v>
      </c>
      <c r="N374" s="2">
        <v>1</v>
      </c>
      <c r="O374" s="2">
        <v>1</v>
      </c>
    </row>
    <row r="375" spans="1:15" x14ac:dyDescent="0.2">
      <c r="A375" s="2">
        <v>0</v>
      </c>
      <c r="B375" s="2">
        <v>0</v>
      </c>
      <c r="C375" t="s">
        <v>11</v>
      </c>
      <c r="D375" t="s">
        <v>46</v>
      </c>
      <c r="E375" t="s">
        <v>17</v>
      </c>
      <c r="F375" s="4">
        <v>41664</v>
      </c>
      <c r="G375" s="2">
        <v>374</v>
      </c>
      <c r="H375" s="18">
        <v>319.18700000000001</v>
      </c>
      <c r="I375" s="18">
        <v>18400</v>
      </c>
      <c r="J375">
        <v>6</v>
      </c>
      <c r="K375" s="2">
        <v>1</v>
      </c>
      <c r="L375">
        <v>1</v>
      </c>
      <c r="M375" s="2">
        <v>0</v>
      </c>
      <c r="N375" s="2">
        <v>0</v>
      </c>
      <c r="O375" s="2">
        <v>1</v>
      </c>
    </row>
    <row r="376" spans="1:15" x14ac:dyDescent="0.2">
      <c r="A376" s="2">
        <v>1</v>
      </c>
      <c r="B376" s="2">
        <v>1</v>
      </c>
      <c r="C376" t="s">
        <v>13</v>
      </c>
      <c r="D376" t="s">
        <v>39</v>
      </c>
      <c r="E376" t="s">
        <v>36</v>
      </c>
      <c r="F376" s="4">
        <v>42196</v>
      </c>
      <c r="G376" s="2">
        <v>375</v>
      </c>
      <c r="H376" s="18">
        <v>565.26499999999999</v>
      </c>
      <c r="I376" s="18">
        <v>62600</v>
      </c>
      <c r="J376">
        <v>6</v>
      </c>
      <c r="K376" s="2">
        <v>3</v>
      </c>
      <c r="L376">
        <v>3</v>
      </c>
      <c r="M376" s="2">
        <v>0</v>
      </c>
      <c r="N376" s="2">
        <v>1</v>
      </c>
      <c r="O376" s="2">
        <v>0</v>
      </c>
    </row>
    <row r="377" spans="1:15" x14ac:dyDescent="0.2">
      <c r="A377" s="2">
        <v>0</v>
      </c>
      <c r="B377" s="2">
        <v>0</v>
      </c>
      <c r="C377" t="s">
        <v>12</v>
      </c>
      <c r="D377" t="s">
        <v>42</v>
      </c>
      <c r="E377" t="s">
        <v>22</v>
      </c>
      <c r="F377" s="4">
        <v>39987</v>
      </c>
      <c r="G377" s="2">
        <v>376</v>
      </c>
      <c r="H377" s="18">
        <v>127.25700000000001</v>
      </c>
      <c r="I377" s="18">
        <v>13800</v>
      </c>
      <c r="J377">
        <v>6</v>
      </c>
      <c r="K377" s="2">
        <v>1</v>
      </c>
      <c r="L377">
        <v>1</v>
      </c>
      <c r="M377" s="2">
        <v>0</v>
      </c>
      <c r="N377" s="2">
        <v>0</v>
      </c>
      <c r="O377" s="2">
        <v>3</v>
      </c>
    </row>
    <row r="378" spans="1:15" x14ac:dyDescent="0.2">
      <c r="A378" s="2">
        <v>1</v>
      </c>
      <c r="B378" s="2">
        <v>1</v>
      </c>
      <c r="C378" t="s">
        <v>13</v>
      </c>
      <c r="D378" t="s">
        <v>39</v>
      </c>
      <c r="E378" t="s">
        <v>35</v>
      </c>
      <c r="F378" s="4">
        <v>42194</v>
      </c>
      <c r="G378" s="2">
        <v>377</v>
      </c>
      <c r="H378" s="18">
        <v>1263.126</v>
      </c>
      <c r="I378" s="18">
        <v>60300</v>
      </c>
      <c r="J378">
        <v>24</v>
      </c>
      <c r="K378" s="2">
        <v>3</v>
      </c>
      <c r="L378">
        <v>2</v>
      </c>
      <c r="M378" s="2">
        <v>1</v>
      </c>
      <c r="N378" s="2">
        <v>0</v>
      </c>
      <c r="O378" s="2">
        <v>0</v>
      </c>
    </row>
    <row r="379" spans="1:15" x14ac:dyDescent="0.2">
      <c r="A379" s="2">
        <v>1</v>
      </c>
      <c r="B379" s="2">
        <v>1</v>
      </c>
      <c r="C379" t="s">
        <v>14</v>
      </c>
      <c r="D379" t="s">
        <v>41</v>
      </c>
      <c r="E379" t="s">
        <v>31</v>
      </c>
      <c r="F379" s="4">
        <v>40824</v>
      </c>
      <c r="G379" s="2">
        <v>378</v>
      </c>
      <c r="H379" s="18">
        <v>269.30399999999997</v>
      </c>
      <c r="I379" s="18">
        <v>31500</v>
      </c>
      <c r="J379">
        <v>18</v>
      </c>
      <c r="K379" s="2">
        <v>1</v>
      </c>
      <c r="L379">
        <v>1</v>
      </c>
      <c r="M379" s="2">
        <v>1</v>
      </c>
      <c r="N379" s="2">
        <v>0</v>
      </c>
      <c r="O379" s="2">
        <v>3</v>
      </c>
    </row>
    <row r="380" spans="1:15" x14ac:dyDescent="0.2">
      <c r="A380" s="2">
        <v>1</v>
      </c>
      <c r="B380" s="2">
        <v>1</v>
      </c>
      <c r="C380" t="s">
        <v>13</v>
      </c>
      <c r="D380" t="s">
        <v>50</v>
      </c>
      <c r="E380" t="s">
        <v>37</v>
      </c>
      <c r="F380" s="4">
        <v>40617</v>
      </c>
      <c r="G380" s="2">
        <v>379</v>
      </c>
      <c r="H380" s="18">
        <v>2510.02</v>
      </c>
      <c r="I380" s="18">
        <v>111500</v>
      </c>
      <c r="J380">
        <v>18</v>
      </c>
      <c r="K380" s="2">
        <v>3</v>
      </c>
      <c r="L380">
        <v>3</v>
      </c>
      <c r="M380" s="2">
        <v>0</v>
      </c>
      <c r="N380" s="2">
        <v>1</v>
      </c>
      <c r="O380" s="2">
        <v>0</v>
      </c>
    </row>
    <row r="381" spans="1:15" x14ac:dyDescent="0.2">
      <c r="A381" s="2">
        <v>1</v>
      </c>
      <c r="B381" s="2">
        <v>1</v>
      </c>
      <c r="C381" t="s">
        <v>13</v>
      </c>
      <c r="D381" t="s">
        <v>48</v>
      </c>
      <c r="E381" t="s">
        <v>38</v>
      </c>
      <c r="F381" s="4">
        <v>42179</v>
      </c>
      <c r="G381" s="2">
        <v>380</v>
      </c>
      <c r="H381" s="18">
        <v>1418.346</v>
      </c>
      <c r="I381" s="18">
        <v>67900</v>
      </c>
      <c r="J381">
        <v>18</v>
      </c>
      <c r="K381" s="2">
        <v>3</v>
      </c>
      <c r="L381">
        <v>2</v>
      </c>
      <c r="M381" s="2">
        <v>1</v>
      </c>
      <c r="N381" s="2">
        <v>0</v>
      </c>
      <c r="O381" s="2">
        <v>0</v>
      </c>
    </row>
    <row r="382" spans="1:15" x14ac:dyDescent="0.2">
      <c r="A382" s="2">
        <v>1</v>
      </c>
      <c r="B382" s="2">
        <v>0</v>
      </c>
      <c r="C382" t="s">
        <v>11</v>
      </c>
      <c r="D382" t="s">
        <v>53</v>
      </c>
      <c r="E382" t="s">
        <v>20</v>
      </c>
      <c r="F382" s="4">
        <v>41261</v>
      </c>
      <c r="G382" s="2">
        <v>381</v>
      </c>
      <c r="H382" s="18">
        <v>737.4</v>
      </c>
      <c r="I382" s="18">
        <v>29200</v>
      </c>
      <c r="J382">
        <v>18</v>
      </c>
      <c r="K382" s="2">
        <v>1</v>
      </c>
      <c r="L382">
        <v>1</v>
      </c>
      <c r="M382" s="2">
        <v>1</v>
      </c>
      <c r="N382" s="2">
        <v>0</v>
      </c>
      <c r="O382" s="2">
        <v>0</v>
      </c>
    </row>
    <row r="383" spans="1:15" x14ac:dyDescent="0.2">
      <c r="A383" s="2">
        <v>1</v>
      </c>
      <c r="B383" s="2">
        <v>1</v>
      </c>
      <c r="C383" t="s">
        <v>12</v>
      </c>
      <c r="D383" t="s">
        <v>44</v>
      </c>
      <c r="E383" t="s">
        <v>25</v>
      </c>
      <c r="F383" s="4">
        <v>42226</v>
      </c>
      <c r="G383" s="2">
        <v>382</v>
      </c>
      <c r="H383" s="18">
        <v>1557.0250000000001</v>
      </c>
      <c r="I383" s="18">
        <v>84500</v>
      </c>
      <c r="J383">
        <v>12</v>
      </c>
      <c r="K383" s="2">
        <v>0</v>
      </c>
      <c r="L383">
        <v>3</v>
      </c>
      <c r="M383" s="2">
        <v>1</v>
      </c>
      <c r="N383" s="2">
        <v>1</v>
      </c>
      <c r="O383" s="2">
        <v>0</v>
      </c>
    </row>
    <row r="384" spans="1:15" x14ac:dyDescent="0.2">
      <c r="A384" s="2">
        <v>1</v>
      </c>
      <c r="B384" s="2">
        <v>1</v>
      </c>
      <c r="C384" t="s">
        <v>14</v>
      </c>
      <c r="D384" t="s">
        <v>41</v>
      </c>
      <c r="E384" t="s">
        <v>31</v>
      </c>
      <c r="F384" s="4">
        <v>42109</v>
      </c>
      <c r="G384" s="2">
        <v>383</v>
      </c>
      <c r="H384" s="18">
        <v>2704.53</v>
      </c>
      <c r="I384" s="18">
        <v>84700</v>
      </c>
      <c r="J384">
        <v>24</v>
      </c>
      <c r="K384" s="2">
        <v>0</v>
      </c>
      <c r="L384">
        <v>2</v>
      </c>
      <c r="M384" s="2">
        <v>1</v>
      </c>
      <c r="N384" s="2">
        <v>1</v>
      </c>
      <c r="O384" s="2">
        <v>3</v>
      </c>
    </row>
    <row r="385" spans="1:15" x14ac:dyDescent="0.2">
      <c r="A385" s="2">
        <v>0</v>
      </c>
      <c r="B385" s="2">
        <v>0</v>
      </c>
      <c r="C385" t="s">
        <v>14</v>
      </c>
      <c r="D385" t="s">
        <v>41</v>
      </c>
      <c r="E385" t="s">
        <v>31</v>
      </c>
      <c r="F385" s="4">
        <v>42203</v>
      </c>
      <c r="G385" s="2">
        <v>384</v>
      </c>
      <c r="H385" s="18">
        <v>1211.953</v>
      </c>
      <c r="I385" s="18">
        <v>67300</v>
      </c>
      <c r="J385">
        <v>6</v>
      </c>
      <c r="K385" s="2">
        <v>0</v>
      </c>
      <c r="L385">
        <v>1</v>
      </c>
      <c r="M385" s="2">
        <v>1</v>
      </c>
      <c r="N385" s="2">
        <v>1</v>
      </c>
      <c r="O385" s="2">
        <v>3</v>
      </c>
    </row>
    <row r="386" spans="1:15" x14ac:dyDescent="0.2">
      <c r="A386" s="2">
        <v>0</v>
      </c>
      <c r="B386" s="2">
        <v>0</v>
      </c>
      <c r="C386" t="s">
        <v>11</v>
      </c>
      <c r="D386" t="s">
        <v>46</v>
      </c>
      <c r="E386" t="s">
        <v>17</v>
      </c>
      <c r="F386" s="4">
        <v>41202</v>
      </c>
      <c r="G386" s="2">
        <v>385</v>
      </c>
      <c r="H386" s="18">
        <v>1983.5609999999999</v>
      </c>
      <c r="I386" s="18">
        <v>51100</v>
      </c>
      <c r="J386">
        <v>24</v>
      </c>
      <c r="K386" s="2">
        <v>3</v>
      </c>
      <c r="L386">
        <v>2</v>
      </c>
      <c r="M386" s="2">
        <v>1</v>
      </c>
      <c r="N386" s="2">
        <v>0</v>
      </c>
      <c r="O386" s="2">
        <v>0</v>
      </c>
    </row>
    <row r="387" spans="1:15" x14ac:dyDescent="0.2">
      <c r="A387" s="2">
        <v>1</v>
      </c>
      <c r="B387" s="2">
        <v>0</v>
      </c>
      <c r="C387" t="s">
        <v>11</v>
      </c>
      <c r="D387" t="s">
        <v>46</v>
      </c>
      <c r="E387" t="s">
        <v>15</v>
      </c>
      <c r="F387" s="4">
        <v>41323</v>
      </c>
      <c r="G387" s="2">
        <v>386</v>
      </c>
      <c r="H387" s="18">
        <v>371.30500000000001</v>
      </c>
      <c r="I387" s="18">
        <v>23500</v>
      </c>
      <c r="J387">
        <v>12</v>
      </c>
      <c r="K387" s="2">
        <v>1</v>
      </c>
      <c r="L387">
        <v>1</v>
      </c>
      <c r="M387" s="2">
        <v>1</v>
      </c>
      <c r="N387" s="2">
        <v>0</v>
      </c>
      <c r="O387" s="2">
        <v>0</v>
      </c>
    </row>
    <row r="388" spans="1:15" x14ac:dyDescent="0.2">
      <c r="A388" s="2">
        <v>1</v>
      </c>
      <c r="B388" s="2">
        <v>0</v>
      </c>
      <c r="C388" t="s">
        <v>11</v>
      </c>
      <c r="D388" t="s">
        <v>54</v>
      </c>
      <c r="E388" t="s">
        <v>16</v>
      </c>
      <c r="F388" s="4">
        <v>42102</v>
      </c>
      <c r="G388" s="2">
        <v>387</v>
      </c>
      <c r="H388" s="18">
        <v>329.13400000000001</v>
      </c>
      <c r="I388" s="18">
        <v>21300</v>
      </c>
      <c r="J388">
        <v>12</v>
      </c>
      <c r="K388" s="2">
        <v>0</v>
      </c>
      <c r="L388">
        <v>1</v>
      </c>
      <c r="M388" s="2">
        <v>1</v>
      </c>
      <c r="N388" s="2">
        <v>0</v>
      </c>
      <c r="O388" s="2">
        <v>1</v>
      </c>
    </row>
    <row r="389" spans="1:15" x14ac:dyDescent="0.2">
      <c r="A389" s="2">
        <v>1</v>
      </c>
      <c r="B389" s="2">
        <v>1</v>
      </c>
      <c r="C389" t="s">
        <v>12</v>
      </c>
      <c r="D389" t="s">
        <v>45</v>
      </c>
      <c r="E389" t="s">
        <v>21</v>
      </c>
      <c r="F389" s="4">
        <v>41687</v>
      </c>
      <c r="G389" s="2">
        <v>388</v>
      </c>
      <c r="H389" s="18">
        <v>1956.2809999999999</v>
      </c>
      <c r="I389" s="18">
        <v>90100</v>
      </c>
      <c r="J389">
        <v>18</v>
      </c>
      <c r="K389" s="2">
        <v>3</v>
      </c>
      <c r="L389">
        <v>2</v>
      </c>
      <c r="M389" s="2">
        <v>1</v>
      </c>
      <c r="N389" s="2">
        <v>1</v>
      </c>
      <c r="O389" s="2">
        <v>0</v>
      </c>
    </row>
    <row r="390" spans="1:15" x14ac:dyDescent="0.2">
      <c r="A390" s="2">
        <v>0</v>
      </c>
      <c r="B390" s="2">
        <v>1</v>
      </c>
      <c r="C390" t="s">
        <v>14</v>
      </c>
      <c r="D390" t="s">
        <v>41</v>
      </c>
      <c r="E390" t="s">
        <v>31</v>
      </c>
      <c r="F390" s="4">
        <v>40910</v>
      </c>
      <c r="G390" s="2">
        <v>389</v>
      </c>
      <c r="H390" s="18">
        <v>1648.4369999999999</v>
      </c>
      <c r="I390" s="18">
        <v>84300</v>
      </c>
      <c r="J390">
        <v>18</v>
      </c>
      <c r="K390" s="2">
        <v>3</v>
      </c>
      <c r="L390">
        <v>2</v>
      </c>
      <c r="M390" s="2">
        <v>1</v>
      </c>
      <c r="N390" s="2">
        <v>1</v>
      </c>
      <c r="O390" s="2">
        <v>2</v>
      </c>
    </row>
    <row r="391" spans="1:15" x14ac:dyDescent="0.2">
      <c r="A391" s="2">
        <v>0</v>
      </c>
      <c r="B391" s="2">
        <v>0</v>
      </c>
      <c r="C391" t="s">
        <v>12</v>
      </c>
      <c r="D391" t="s">
        <v>41</v>
      </c>
      <c r="E391" t="s">
        <v>24</v>
      </c>
      <c r="F391" s="4">
        <v>42079</v>
      </c>
      <c r="G391" s="2">
        <v>390</v>
      </c>
      <c r="H391" s="18">
        <v>511.76100000000002</v>
      </c>
      <c r="I391" s="18">
        <v>13200</v>
      </c>
      <c r="J391">
        <v>18</v>
      </c>
      <c r="K391" s="2">
        <v>0</v>
      </c>
      <c r="L391">
        <v>1</v>
      </c>
      <c r="M391" s="2">
        <v>0</v>
      </c>
      <c r="N391" s="2">
        <v>0</v>
      </c>
      <c r="O391" s="2">
        <v>0</v>
      </c>
    </row>
    <row r="392" spans="1:15" x14ac:dyDescent="0.2">
      <c r="A392" s="2">
        <v>1</v>
      </c>
      <c r="B392" s="2">
        <v>0</v>
      </c>
      <c r="C392" t="s">
        <v>13</v>
      </c>
      <c r="D392" t="s">
        <v>50</v>
      </c>
      <c r="E392" t="s">
        <v>37</v>
      </c>
      <c r="F392" s="4">
        <v>40507</v>
      </c>
      <c r="G392" s="2">
        <v>391</v>
      </c>
      <c r="H392" s="18">
        <v>280.38099999999997</v>
      </c>
      <c r="I392" s="18">
        <v>22100</v>
      </c>
      <c r="J392">
        <v>18</v>
      </c>
      <c r="K392" s="2">
        <v>1</v>
      </c>
      <c r="L392">
        <v>1</v>
      </c>
      <c r="M392" s="2">
        <v>0</v>
      </c>
      <c r="N392" s="2">
        <v>0</v>
      </c>
      <c r="O392" s="2">
        <v>2</v>
      </c>
    </row>
    <row r="393" spans="1:15" x14ac:dyDescent="0.2">
      <c r="A393" s="2">
        <v>1</v>
      </c>
      <c r="B393" s="2">
        <v>1</v>
      </c>
      <c r="C393" t="s">
        <v>11</v>
      </c>
      <c r="D393" t="s">
        <v>46</v>
      </c>
      <c r="E393" t="s">
        <v>15</v>
      </c>
      <c r="F393" s="4">
        <v>42077</v>
      </c>
      <c r="G393" s="2">
        <v>392</v>
      </c>
      <c r="H393" s="18">
        <v>1080.982</v>
      </c>
      <c r="I393" s="18">
        <v>53700</v>
      </c>
      <c r="J393">
        <v>12</v>
      </c>
      <c r="K393" s="2">
        <v>0</v>
      </c>
      <c r="L393">
        <v>2</v>
      </c>
      <c r="M393" s="2">
        <v>1</v>
      </c>
      <c r="N393" s="2">
        <v>1</v>
      </c>
      <c r="O393" s="2">
        <v>1</v>
      </c>
    </row>
    <row r="394" spans="1:15" x14ac:dyDescent="0.2">
      <c r="A394" s="2">
        <v>0</v>
      </c>
      <c r="B394" s="2">
        <v>0</v>
      </c>
      <c r="C394" t="s">
        <v>11</v>
      </c>
      <c r="D394" t="s">
        <v>46</v>
      </c>
      <c r="E394" t="s">
        <v>15</v>
      </c>
      <c r="F394" s="4">
        <v>40332</v>
      </c>
      <c r="G394" s="2">
        <v>393</v>
      </c>
      <c r="H394" s="18">
        <v>1009.45</v>
      </c>
      <c r="I394" s="18">
        <v>38700</v>
      </c>
      <c r="J394">
        <v>18</v>
      </c>
      <c r="K394" s="2">
        <v>2</v>
      </c>
      <c r="L394">
        <v>2</v>
      </c>
      <c r="M394" s="2">
        <v>1</v>
      </c>
      <c r="N394" s="2">
        <v>0</v>
      </c>
      <c r="O394" s="2">
        <v>1</v>
      </c>
    </row>
    <row r="395" spans="1:15" x14ac:dyDescent="0.2">
      <c r="A395" s="2">
        <v>1</v>
      </c>
      <c r="B395" s="2">
        <v>1</v>
      </c>
      <c r="C395" t="s">
        <v>13</v>
      </c>
      <c r="D395" t="s">
        <v>39</v>
      </c>
      <c r="E395" t="s">
        <v>36</v>
      </c>
      <c r="F395" s="4">
        <v>40535</v>
      </c>
      <c r="G395" s="2">
        <v>394</v>
      </c>
      <c r="H395" s="18">
        <v>232.88200000000001</v>
      </c>
      <c r="I395" s="18">
        <v>35200</v>
      </c>
      <c r="J395">
        <v>6</v>
      </c>
      <c r="K395" s="2">
        <v>1</v>
      </c>
      <c r="L395">
        <v>2</v>
      </c>
      <c r="M395" s="2">
        <v>0</v>
      </c>
      <c r="N395" s="2">
        <v>0</v>
      </c>
      <c r="O395" s="2">
        <v>2</v>
      </c>
    </row>
    <row r="396" spans="1:15" x14ac:dyDescent="0.2">
      <c r="A396" s="2">
        <v>0</v>
      </c>
      <c r="B396" s="2">
        <v>1</v>
      </c>
      <c r="C396" t="s">
        <v>11</v>
      </c>
      <c r="D396" t="s">
        <v>52</v>
      </c>
      <c r="E396" t="s">
        <v>18</v>
      </c>
      <c r="F396" s="4">
        <v>41290</v>
      </c>
      <c r="G396" s="2">
        <v>395</v>
      </c>
      <c r="H396" s="18">
        <v>5151.4309999999996</v>
      </c>
      <c r="I396" s="18">
        <v>113300</v>
      </c>
      <c r="J396">
        <v>18</v>
      </c>
      <c r="K396" s="2">
        <v>3</v>
      </c>
      <c r="L396">
        <v>2</v>
      </c>
      <c r="M396" s="2">
        <v>1</v>
      </c>
      <c r="N396" s="2">
        <v>1</v>
      </c>
      <c r="O396" s="2">
        <v>1</v>
      </c>
    </row>
    <row r="397" spans="1:15" x14ac:dyDescent="0.2">
      <c r="A397" s="2">
        <v>1</v>
      </c>
      <c r="B397" s="2">
        <v>0</v>
      </c>
      <c r="C397" t="s">
        <v>13</v>
      </c>
      <c r="D397" t="s">
        <v>49</v>
      </c>
      <c r="E397" t="s">
        <v>34</v>
      </c>
      <c r="F397" s="4">
        <v>42044</v>
      </c>
      <c r="G397" s="2">
        <v>396</v>
      </c>
      <c r="H397" s="18">
        <v>304.20100000000002</v>
      </c>
      <c r="I397" s="18">
        <v>105600</v>
      </c>
      <c r="J397">
        <v>6</v>
      </c>
      <c r="K397" s="2">
        <v>1</v>
      </c>
      <c r="L397">
        <v>2</v>
      </c>
      <c r="M397" s="2">
        <v>1</v>
      </c>
      <c r="N397" s="2">
        <v>1</v>
      </c>
      <c r="O397" s="2">
        <v>3</v>
      </c>
    </row>
    <row r="398" spans="1:15" x14ac:dyDescent="0.2">
      <c r="A398" s="2">
        <v>1</v>
      </c>
      <c r="B398" s="2">
        <v>1</v>
      </c>
      <c r="C398" t="s">
        <v>14</v>
      </c>
      <c r="D398" t="s">
        <v>43</v>
      </c>
      <c r="E398" t="s">
        <v>28</v>
      </c>
      <c r="F398" s="4">
        <v>40794</v>
      </c>
      <c r="G398" s="2">
        <v>397</v>
      </c>
      <c r="H398" s="18">
        <v>1698.873</v>
      </c>
      <c r="I398" s="18">
        <v>74700</v>
      </c>
      <c r="J398">
        <v>12</v>
      </c>
      <c r="K398" s="2">
        <v>3</v>
      </c>
      <c r="L398">
        <v>3</v>
      </c>
      <c r="M398" s="2">
        <v>0</v>
      </c>
      <c r="N398" s="2">
        <v>1</v>
      </c>
      <c r="O398" s="2">
        <v>0</v>
      </c>
    </row>
    <row r="399" spans="1:15" x14ac:dyDescent="0.2">
      <c r="A399" s="2">
        <v>1</v>
      </c>
      <c r="B399" s="2">
        <v>1</v>
      </c>
      <c r="C399" t="s">
        <v>14</v>
      </c>
      <c r="D399" t="s">
        <v>43</v>
      </c>
      <c r="E399" t="s">
        <v>28</v>
      </c>
      <c r="F399" s="4">
        <v>42063</v>
      </c>
      <c r="G399" s="2">
        <v>398</v>
      </c>
      <c r="H399" s="18">
        <v>1747.789</v>
      </c>
      <c r="I399" s="18">
        <v>60200</v>
      </c>
      <c r="J399">
        <v>12</v>
      </c>
      <c r="K399" s="2">
        <v>0</v>
      </c>
      <c r="L399">
        <v>2</v>
      </c>
      <c r="M399" s="2">
        <v>0</v>
      </c>
      <c r="N399" s="2">
        <v>0</v>
      </c>
      <c r="O399" s="2">
        <v>1</v>
      </c>
    </row>
    <row r="400" spans="1:15" x14ac:dyDescent="0.2">
      <c r="A400" s="2">
        <v>1</v>
      </c>
      <c r="B400" s="2">
        <v>0</v>
      </c>
      <c r="C400" t="s">
        <v>12</v>
      </c>
      <c r="D400" t="s">
        <v>47</v>
      </c>
      <c r="E400" t="s">
        <v>26</v>
      </c>
      <c r="F400" s="4">
        <v>41135</v>
      </c>
      <c r="G400" s="2">
        <v>399</v>
      </c>
      <c r="H400" s="18">
        <v>343.80399999999997</v>
      </c>
      <c r="I400" s="18">
        <v>12000</v>
      </c>
      <c r="J400">
        <v>24</v>
      </c>
      <c r="K400" s="2">
        <v>1</v>
      </c>
      <c r="L400">
        <v>1</v>
      </c>
      <c r="M400" s="2">
        <v>0</v>
      </c>
      <c r="N400" s="2">
        <v>0</v>
      </c>
      <c r="O400" s="2">
        <v>0</v>
      </c>
    </row>
    <row r="401" spans="1:15" x14ac:dyDescent="0.2">
      <c r="A401" s="2">
        <v>1</v>
      </c>
      <c r="B401" s="2">
        <v>0</v>
      </c>
      <c r="C401" t="s">
        <v>11</v>
      </c>
      <c r="D401" t="s">
        <v>46</v>
      </c>
      <c r="E401" t="s">
        <v>15</v>
      </c>
      <c r="F401" s="4">
        <v>40009</v>
      </c>
      <c r="G401" s="2">
        <v>400</v>
      </c>
      <c r="H401" s="18">
        <v>108.051</v>
      </c>
      <c r="I401" s="18">
        <v>16700</v>
      </c>
      <c r="J401">
        <v>12</v>
      </c>
      <c r="K401" s="2">
        <v>1</v>
      </c>
      <c r="L401">
        <v>1</v>
      </c>
      <c r="M401" s="2">
        <v>0</v>
      </c>
      <c r="N401" s="2">
        <v>0</v>
      </c>
      <c r="O401" s="2">
        <v>2</v>
      </c>
    </row>
    <row r="402" spans="1:15" x14ac:dyDescent="0.2">
      <c r="A402" s="2">
        <v>1</v>
      </c>
      <c r="B402" s="2">
        <v>1</v>
      </c>
      <c r="C402" t="s">
        <v>14</v>
      </c>
      <c r="D402" t="s">
        <v>27</v>
      </c>
      <c r="E402" t="s">
        <v>27</v>
      </c>
      <c r="F402" s="4">
        <v>41420</v>
      </c>
      <c r="G402" s="2">
        <v>401</v>
      </c>
      <c r="H402" s="18">
        <v>418.435</v>
      </c>
      <c r="I402" s="18">
        <v>46100</v>
      </c>
      <c r="J402">
        <v>12</v>
      </c>
      <c r="K402" s="2">
        <v>1</v>
      </c>
      <c r="L402">
        <v>2</v>
      </c>
      <c r="M402" s="2">
        <v>0</v>
      </c>
      <c r="N402" s="2">
        <v>0</v>
      </c>
      <c r="O402" s="2">
        <v>2</v>
      </c>
    </row>
    <row r="403" spans="1:15" x14ac:dyDescent="0.2">
      <c r="A403" s="2">
        <v>0</v>
      </c>
      <c r="B403" s="2">
        <v>1</v>
      </c>
      <c r="C403" t="s">
        <v>13</v>
      </c>
      <c r="D403" t="s">
        <v>39</v>
      </c>
      <c r="E403" t="s">
        <v>36</v>
      </c>
      <c r="F403" s="4">
        <v>41926</v>
      </c>
      <c r="G403" s="2">
        <v>402</v>
      </c>
      <c r="H403" s="18">
        <v>2338.933</v>
      </c>
      <c r="I403" s="18">
        <v>103700</v>
      </c>
      <c r="J403">
        <v>24</v>
      </c>
      <c r="K403" s="2">
        <v>3</v>
      </c>
      <c r="L403">
        <v>2</v>
      </c>
      <c r="M403" s="2">
        <v>1</v>
      </c>
      <c r="N403" s="2">
        <v>1</v>
      </c>
      <c r="O403" s="2">
        <v>1</v>
      </c>
    </row>
    <row r="404" spans="1:15" x14ac:dyDescent="0.2">
      <c r="A404" s="2">
        <v>1</v>
      </c>
      <c r="B404" s="2">
        <v>0</v>
      </c>
      <c r="C404" t="s">
        <v>11</v>
      </c>
      <c r="D404" t="s">
        <v>54</v>
      </c>
      <c r="E404" t="s">
        <v>16</v>
      </c>
      <c r="F404" s="4">
        <v>41066</v>
      </c>
      <c r="G404" s="2">
        <v>403</v>
      </c>
      <c r="H404" s="18">
        <v>1621.6320000000001</v>
      </c>
      <c r="I404" s="18">
        <v>63800</v>
      </c>
      <c r="J404">
        <v>24</v>
      </c>
      <c r="K404" s="2">
        <v>2</v>
      </c>
      <c r="L404">
        <v>2</v>
      </c>
      <c r="M404" s="2">
        <v>1</v>
      </c>
      <c r="N404" s="2">
        <v>0</v>
      </c>
      <c r="O404" s="2">
        <v>1</v>
      </c>
    </row>
    <row r="405" spans="1:15" x14ac:dyDescent="0.2">
      <c r="A405" s="2">
        <v>1</v>
      </c>
      <c r="B405" s="2">
        <v>1</v>
      </c>
      <c r="C405" t="s">
        <v>11</v>
      </c>
      <c r="D405" t="s">
        <v>46</v>
      </c>
      <c r="E405" t="s">
        <v>17</v>
      </c>
      <c r="F405" s="4">
        <v>41656</v>
      </c>
      <c r="G405" s="2">
        <v>404</v>
      </c>
      <c r="H405" s="18">
        <v>937.76199999999994</v>
      </c>
      <c r="I405" s="18">
        <v>65400</v>
      </c>
      <c r="J405">
        <v>24</v>
      </c>
      <c r="K405" s="2">
        <v>2</v>
      </c>
      <c r="L405">
        <v>2</v>
      </c>
      <c r="M405" s="2">
        <v>0</v>
      </c>
      <c r="N405" s="2">
        <v>1</v>
      </c>
      <c r="O405" s="2">
        <v>2</v>
      </c>
    </row>
    <row r="406" spans="1:15" x14ac:dyDescent="0.2">
      <c r="A406" s="2">
        <v>1</v>
      </c>
      <c r="B406" s="2">
        <v>1</v>
      </c>
      <c r="C406" t="s">
        <v>14</v>
      </c>
      <c r="D406" t="s">
        <v>51</v>
      </c>
      <c r="E406" t="s">
        <v>29</v>
      </c>
      <c r="F406" s="4">
        <v>42199</v>
      </c>
      <c r="G406" s="2">
        <v>405</v>
      </c>
      <c r="H406" s="18">
        <v>1630.84</v>
      </c>
      <c r="I406" s="18">
        <v>49900</v>
      </c>
      <c r="J406">
        <v>24</v>
      </c>
      <c r="K406" s="2">
        <v>0</v>
      </c>
      <c r="L406">
        <v>2</v>
      </c>
      <c r="M406" s="2">
        <v>1</v>
      </c>
      <c r="N406" s="2">
        <v>0</v>
      </c>
      <c r="O406" s="2">
        <v>1</v>
      </c>
    </row>
    <row r="407" spans="1:15" x14ac:dyDescent="0.2">
      <c r="A407" s="2">
        <v>1</v>
      </c>
      <c r="B407" s="2">
        <v>1</v>
      </c>
      <c r="C407" t="s">
        <v>14</v>
      </c>
      <c r="D407" t="s">
        <v>27</v>
      </c>
      <c r="E407" t="s">
        <v>32</v>
      </c>
      <c r="F407" s="4">
        <v>40518</v>
      </c>
      <c r="G407" s="2">
        <v>406</v>
      </c>
      <c r="H407" s="18">
        <v>661.11900000000003</v>
      </c>
      <c r="I407" s="18">
        <v>64300</v>
      </c>
      <c r="J407">
        <v>6</v>
      </c>
      <c r="K407" s="2">
        <v>2</v>
      </c>
      <c r="L407">
        <v>2</v>
      </c>
      <c r="M407" s="2">
        <v>1</v>
      </c>
      <c r="N407" s="2">
        <v>1</v>
      </c>
      <c r="O407" s="2">
        <v>2</v>
      </c>
    </row>
    <row r="408" spans="1:15" x14ac:dyDescent="0.2">
      <c r="A408" s="2">
        <v>0</v>
      </c>
      <c r="B408" s="2">
        <v>1</v>
      </c>
      <c r="C408" t="s">
        <v>12</v>
      </c>
      <c r="D408" t="s">
        <v>55</v>
      </c>
      <c r="E408" t="s">
        <v>23</v>
      </c>
      <c r="F408" s="4">
        <v>42169</v>
      </c>
      <c r="G408" s="2">
        <v>407</v>
      </c>
      <c r="H408" s="18">
        <v>1216.682</v>
      </c>
      <c r="I408" s="18">
        <v>59600</v>
      </c>
      <c r="J408">
        <v>18</v>
      </c>
      <c r="K408" s="2">
        <v>2</v>
      </c>
      <c r="L408">
        <v>2</v>
      </c>
      <c r="M408" s="2">
        <v>1</v>
      </c>
      <c r="N408" s="2">
        <v>0</v>
      </c>
      <c r="O408" s="2">
        <v>2</v>
      </c>
    </row>
    <row r="409" spans="1:15" x14ac:dyDescent="0.2">
      <c r="A409" s="2">
        <v>1</v>
      </c>
      <c r="B409" s="2">
        <v>1</v>
      </c>
      <c r="C409" t="s">
        <v>12</v>
      </c>
      <c r="D409" t="s">
        <v>41</v>
      </c>
      <c r="E409" t="s">
        <v>24</v>
      </c>
      <c r="F409" s="4">
        <v>40932</v>
      </c>
      <c r="G409" s="2">
        <v>408</v>
      </c>
      <c r="H409" s="18">
        <v>448.39400000000001</v>
      </c>
      <c r="I409" s="18">
        <v>45100</v>
      </c>
      <c r="J409">
        <v>12</v>
      </c>
      <c r="K409" s="2">
        <v>2</v>
      </c>
      <c r="L409">
        <v>2</v>
      </c>
      <c r="M409" s="2">
        <v>0</v>
      </c>
      <c r="N409" s="2">
        <v>0</v>
      </c>
      <c r="O409" s="2">
        <v>1</v>
      </c>
    </row>
    <row r="410" spans="1:15" x14ac:dyDescent="0.2">
      <c r="A410" s="2">
        <v>1</v>
      </c>
      <c r="B410" s="2">
        <v>0</v>
      </c>
      <c r="C410" t="s">
        <v>11</v>
      </c>
      <c r="D410" t="s">
        <v>46</v>
      </c>
      <c r="E410" t="s">
        <v>17</v>
      </c>
      <c r="F410" s="4">
        <v>40980</v>
      </c>
      <c r="G410" s="2">
        <v>409</v>
      </c>
      <c r="H410" s="18">
        <v>586.30999999999995</v>
      </c>
      <c r="I410" s="18">
        <v>39900</v>
      </c>
      <c r="J410">
        <v>12</v>
      </c>
      <c r="K410" s="2">
        <v>1</v>
      </c>
      <c r="L410">
        <v>2</v>
      </c>
      <c r="M410" s="2">
        <v>0</v>
      </c>
      <c r="N410" s="2">
        <v>0</v>
      </c>
      <c r="O410" s="2">
        <v>1</v>
      </c>
    </row>
    <row r="411" spans="1:15" x14ac:dyDescent="0.2">
      <c r="A411" s="2">
        <v>1</v>
      </c>
      <c r="B411" s="2">
        <v>1</v>
      </c>
      <c r="C411" t="s">
        <v>14</v>
      </c>
      <c r="D411" t="s">
        <v>41</v>
      </c>
      <c r="E411" t="s">
        <v>31</v>
      </c>
      <c r="F411" s="4">
        <v>42035</v>
      </c>
      <c r="G411" s="2">
        <v>410</v>
      </c>
      <c r="H411" s="18">
        <v>567.13400000000001</v>
      </c>
      <c r="I411" s="18">
        <v>33400</v>
      </c>
      <c r="J411">
        <v>12</v>
      </c>
      <c r="K411" s="2">
        <v>0</v>
      </c>
      <c r="L411">
        <v>1</v>
      </c>
      <c r="M411" s="2">
        <v>1</v>
      </c>
      <c r="N411" s="2">
        <v>0</v>
      </c>
      <c r="O411" s="2">
        <v>0</v>
      </c>
    </row>
    <row r="412" spans="1:15" x14ac:dyDescent="0.2">
      <c r="A412" s="2">
        <v>1</v>
      </c>
      <c r="B412" s="2">
        <v>1</v>
      </c>
      <c r="C412" t="s">
        <v>11</v>
      </c>
      <c r="D412" t="s">
        <v>53</v>
      </c>
      <c r="E412" t="s">
        <v>20</v>
      </c>
      <c r="F412" s="4">
        <v>40057</v>
      </c>
      <c r="G412" s="2">
        <v>411</v>
      </c>
      <c r="H412" s="18">
        <v>871.49099999999999</v>
      </c>
      <c r="I412" s="18">
        <v>99600</v>
      </c>
      <c r="J412">
        <v>6</v>
      </c>
      <c r="K412" s="2">
        <v>3</v>
      </c>
      <c r="L412">
        <v>2</v>
      </c>
      <c r="M412" s="2">
        <v>1</v>
      </c>
      <c r="N412" s="2">
        <v>1</v>
      </c>
      <c r="O412" s="2">
        <v>1</v>
      </c>
    </row>
    <row r="413" spans="1:15" x14ac:dyDescent="0.2">
      <c r="A413" s="2">
        <v>1</v>
      </c>
      <c r="B413" s="2">
        <v>1</v>
      </c>
      <c r="C413" t="s">
        <v>11</v>
      </c>
      <c r="D413" t="s">
        <v>46</v>
      </c>
      <c r="E413" t="s">
        <v>17</v>
      </c>
      <c r="F413" s="4">
        <v>41189</v>
      </c>
      <c r="G413" s="2">
        <v>412</v>
      </c>
      <c r="H413" s="18">
        <v>829.33299999999997</v>
      </c>
      <c r="I413" s="18">
        <v>58400</v>
      </c>
      <c r="J413">
        <v>12</v>
      </c>
      <c r="K413" s="2">
        <v>2</v>
      </c>
      <c r="L413">
        <v>2</v>
      </c>
      <c r="M413" s="2">
        <v>1</v>
      </c>
      <c r="N413" s="2">
        <v>0</v>
      </c>
      <c r="O413" s="2">
        <v>0</v>
      </c>
    </row>
    <row r="414" spans="1:15" x14ac:dyDescent="0.2">
      <c r="A414" s="2">
        <v>1</v>
      </c>
      <c r="B414" s="2">
        <v>0</v>
      </c>
      <c r="C414" t="s">
        <v>12</v>
      </c>
      <c r="D414" t="s">
        <v>44</v>
      </c>
      <c r="E414" t="s">
        <v>25</v>
      </c>
      <c r="F414" s="4">
        <v>39949</v>
      </c>
      <c r="G414" s="2">
        <v>413</v>
      </c>
      <c r="H414" s="18">
        <v>421.024</v>
      </c>
      <c r="I414" s="18">
        <v>35100</v>
      </c>
      <c r="J414">
        <v>6</v>
      </c>
      <c r="K414" s="2">
        <v>1</v>
      </c>
      <c r="L414">
        <v>2</v>
      </c>
      <c r="M414" s="2">
        <v>1</v>
      </c>
      <c r="N414" s="2">
        <v>0</v>
      </c>
      <c r="O414" s="2">
        <v>1</v>
      </c>
    </row>
    <row r="415" spans="1:15" x14ac:dyDescent="0.2">
      <c r="A415" s="2">
        <v>1</v>
      </c>
      <c r="B415" s="2">
        <v>1</v>
      </c>
      <c r="C415" t="s">
        <v>12</v>
      </c>
      <c r="D415" t="s">
        <v>44</v>
      </c>
      <c r="E415" t="s">
        <v>25</v>
      </c>
      <c r="F415" s="4">
        <v>40521</v>
      </c>
      <c r="G415" s="2">
        <v>414</v>
      </c>
      <c r="H415" s="18">
        <v>885.89700000000005</v>
      </c>
      <c r="I415" s="18">
        <v>53400</v>
      </c>
      <c r="J415">
        <v>12</v>
      </c>
      <c r="K415" s="2">
        <v>2</v>
      </c>
      <c r="L415">
        <v>3</v>
      </c>
      <c r="M415" s="2">
        <v>1</v>
      </c>
      <c r="N415" s="2">
        <v>0</v>
      </c>
      <c r="O415" s="2">
        <v>1</v>
      </c>
    </row>
    <row r="416" spans="1:15" x14ac:dyDescent="0.2">
      <c r="A416" s="2">
        <v>1</v>
      </c>
      <c r="B416" s="2">
        <v>1</v>
      </c>
      <c r="C416" t="s">
        <v>12</v>
      </c>
      <c r="D416" t="s">
        <v>44</v>
      </c>
      <c r="E416" t="s">
        <v>25</v>
      </c>
      <c r="F416" s="4">
        <v>42057</v>
      </c>
      <c r="G416" s="2">
        <v>415</v>
      </c>
      <c r="H416" s="18">
        <v>1666.471</v>
      </c>
      <c r="I416" s="18">
        <v>61600</v>
      </c>
      <c r="J416">
        <v>18</v>
      </c>
      <c r="K416" s="2">
        <v>0</v>
      </c>
      <c r="L416">
        <v>2</v>
      </c>
      <c r="M416" s="2">
        <v>1</v>
      </c>
      <c r="N416" s="2">
        <v>0</v>
      </c>
      <c r="O416" s="2">
        <v>0</v>
      </c>
    </row>
    <row r="417" spans="1:15" x14ac:dyDescent="0.2">
      <c r="A417" s="2">
        <v>0</v>
      </c>
      <c r="B417" s="2">
        <v>1</v>
      </c>
      <c r="C417" t="s">
        <v>11</v>
      </c>
      <c r="D417" t="s">
        <v>46</v>
      </c>
      <c r="E417" t="s">
        <v>15</v>
      </c>
      <c r="F417" s="4">
        <v>42102</v>
      </c>
      <c r="G417" s="2">
        <v>416</v>
      </c>
      <c r="H417" s="18">
        <v>326.3</v>
      </c>
      <c r="I417" s="18">
        <v>21400</v>
      </c>
      <c r="J417">
        <v>6</v>
      </c>
      <c r="K417" s="2">
        <v>0</v>
      </c>
      <c r="L417">
        <v>1</v>
      </c>
      <c r="M417" s="2">
        <v>0</v>
      </c>
      <c r="N417" s="2">
        <v>0</v>
      </c>
      <c r="O417" s="2">
        <v>3</v>
      </c>
    </row>
    <row r="418" spans="1:15" x14ac:dyDescent="0.2">
      <c r="A418" s="2">
        <v>0</v>
      </c>
      <c r="B418" s="2">
        <v>0</v>
      </c>
      <c r="C418" t="s">
        <v>11</v>
      </c>
      <c r="D418" t="s">
        <v>40</v>
      </c>
      <c r="E418" t="s">
        <v>19</v>
      </c>
      <c r="F418" s="4">
        <v>40077</v>
      </c>
      <c r="G418" s="2">
        <v>417</v>
      </c>
      <c r="H418" s="18">
        <v>182.43199999999999</v>
      </c>
      <c r="I418" s="18">
        <v>20000</v>
      </c>
      <c r="J418">
        <v>6</v>
      </c>
      <c r="K418" s="2">
        <v>1</v>
      </c>
      <c r="L418">
        <v>1</v>
      </c>
      <c r="M418" s="2">
        <v>0</v>
      </c>
      <c r="N418" s="2">
        <v>0</v>
      </c>
      <c r="O418" s="2">
        <v>3</v>
      </c>
    </row>
    <row r="419" spans="1:15" x14ac:dyDescent="0.2">
      <c r="A419" s="2">
        <v>0</v>
      </c>
      <c r="B419" s="2">
        <v>1</v>
      </c>
      <c r="C419" t="s">
        <v>14</v>
      </c>
      <c r="D419" t="s">
        <v>41</v>
      </c>
      <c r="E419" t="s">
        <v>31</v>
      </c>
      <c r="F419" s="4">
        <v>40866</v>
      </c>
      <c r="G419" s="2">
        <v>418</v>
      </c>
      <c r="H419" s="18">
        <v>1251.7909999999999</v>
      </c>
      <c r="I419" s="18">
        <v>32700</v>
      </c>
      <c r="J419">
        <v>24</v>
      </c>
      <c r="K419" s="2">
        <v>2</v>
      </c>
      <c r="L419">
        <v>3</v>
      </c>
      <c r="M419" s="2">
        <v>0</v>
      </c>
      <c r="N419" s="2">
        <v>0</v>
      </c>
      <c r="O419" s="2">
        <v>0</v>
      </c>
    </row>
    <row r="420" spans="1:15" x14ac:dyDescent="0.2">
      <c r="A420" s="2">
        <v>0</v>
      </c>
      <c r="B420" s="2">
        <v>1</v>
      </c>
      <c r="C420" t="s">
        <v>12</v>
      </c>
      <c r="D420" t="s">
        <v>55</v>
      </c>
      <c r="E420" t="s">
        <v>23</v>
      </c>
      <c r="F420" s="4">
        <v>41269</v>
      </c>
      <c r="G420" s="2">
        <v>419</v>
      </c>
      <c r="H420" s="18">
        <v>5503.3950000000004</v>
      </c>
      <c r="I420" s="18">
        <v>99200</v>
      </c>
      <c r="J420">
        <v>24</v>
      </c>
      <c r="K420" s="2">
        <v>3</v>
      </c>
      <c r="L420">
        <v>2</v>
      </c>
      <c r="M420" s="2">
        <v>0</v>
      </c>
      <c r="N420" s="2">
        <v>1</v>
      </c>
      <c r="O420" s="2">
        <v>0</v>
      </c>
    </row>
    <row r="421" spans="1:15" x14ac:dyDescent="0.2">
      <c r="A421" s="2">
        <v>1</v>
      </c>
      <c r="B421" s="2">
        <v>1</v>
      </c>
      <c r="C421" t="s">
        <v>13</v>
      </c>
      <c r="D421" t="s">
        <v>49</v>
      </c>
      <c r="E421" t="s">
        <v>34</v>
      </c>
      <c r="F421" s="4">
        <v>42052</v>
      </c>
      <c r="G421" s="2">
        <v>420</v>
      </c>
      <c r="H421" s="18">
        <v>2317.5540000000001</v>
      </c>
      <c r="I421" s="18">
        <v>109600</v>
      </c>
      <c r="J421">
        <v>12</v>
      </c>
      <c r="K421" s="2">
        <v>3</v>
      </c>
      <c r="L421">
        <v>2</v>
      </c>
      <c r="M421" s="2">
        <v>1</v>
      </c>
      <c r="N421" s="2">
        <v>1</v>
      </c>
      <c r="O421" s="2">
        <v>1</v>
      </c>
    </row>
    <row r="422" spans="1:15" x14ac:dyDescent="0.2">
      <c r="A422" s="2">
        <v>0</v>
      </c>
      <c r="B422" s="2">
        <v>1</v>
      </c>
      <c r="C422" t="s">
        <v>14</v>
      </c>
      <c r="D422" t="s">
        <v>41</v>
      </c>
      <c r="E422" t="s">
        <v>31</v>
      </c>
      <c r="F422" s="4">
        <v>42062</v>
      </c>
      <c r="G422" s="2">
        <v>421</v>
      </c>
      <c r="H422" s="18">
        <v>451.779</v>
      </c>
      <c r="I422" s="18">
        <v>22800</v>
      </c>
      <c r="J422">
        <v>12</v>
      </c>
      <c r="K422" s="2">
        <v>0</v>
      </c>
      <c r="L422">
        <v>3</v>
      </c>
      <c r="M422" s="2">
        <v>0</v>
      </c>
      <c r="N422" s="2">
        <v>1</v>
      </c>
      <c r="O422" s="2">
        <v>0</v>
      </c>
    </row>
    <row r="423" spans="1:15" x14ac:dyDescent="0.2">
      <c r="A423" s="2">
        <v>0</v>
      </c>
      <c r="B423" s="2">
        <v>1</v>
      </c>
      <c r="C423" t="s">
        <v>14</v>
      </c>
      <c r="D423" t="s">
        <v>51</v>
      </c>
      <c r="E423" t="s">
        <v>30</v>
      </c>
      <c r="F423" s="4">
        <v>41103</v>
      </c>
      <c r="G423" s="2">
        <v>422</v>
      </c>
      <c r="H423" s="18">
        <v>3229.5010000000002</v>
      </c>
      <c r="I423" s="18">
        <v>76900</v>
      </c>
      <c r="J423">
        <v>24</v>
      </c>
      <c r="K423" s="2">
        <v>3</v>
      </c>
      <c r="L423">
        <v>3</v>
      </c>
      <c r="M423" s="2">
        <v>1</v>
      </c>
      <c r="N423" s="2">
        <v>1</v>
      </c>
      <c r="O423" s="2">
        <v>2</v>
      </c>
    </row>
    <row r="424" spans="1:15" x14ac:dyDescent="0.2">
      <c r="A424" s="2">
        <v>1</v>
      </c>
      <c r="B424" s="2">
        <v>0</v>
      </c>
      <c r="C424" t="s">
        <v>14</v>
      </c>
      <c r="D424" t="s">
        <v>41</v>
      </c>
      <c r="E424" t="s">
        <v>31</v>
      </c>
      <c r="F424" s="4">
        <v>41565</v>
      </c>
      <c r="G424" s="2">
        <v>423</v>
      </c>
      <c r="H424" s="18">
        <v>212.709</v>
      </c>
      <c r="I424" s="18">
        <v>97400</v>
      </c>
      <c r="J424">
        <v>6</v>
      </c>
      <c r="K424" s="2">
        <v>1</v>
      </c>
      <c r="L424">
        <v>2</v>
      </c>
      <c r="M424" s="2">
        <v>0</v>
      </c>
      <c r="N424" s="2">
        <v>1</v>
      </c>
      <c r="O424" s="2">
        <v>3</v>
      </c>
    </row>
    <row r="425" spans="1:15" x14ac:dyDescent="0.2">
      <c r="A425" s="2">
        <v>1</v>
      </c>
      <c r="B425" s="2">
        <v>0</v>
      </c>
      <c r="C425" t="s">
        <v>11</v>
      </c>
      <c r="D425" t="s">
        <v>52</v>
      </c>
      <c r="E425" t="s">
        <v>18</v>
      </c>
      <c r="F425" s="4">
        <v>42101</v>
      </c>
      <c r="G425" s="2">
        <v>424</v>
      </c>
      <c r="H425" s="18">
        <v>1343.6469999999999</v>
      </c>
      <c r="I425" s="18">
        <v>43700</v>
      </c>
      <c r="J425">
        <v>18</v>
      </c>
      <c r="K425" s="2">
        <v>0</v>
      </c>
      <c r="L425">
        <v>2</v>
      </c>
      <c r="M425" s="2">
        <v>1</v>
      </c>
      <c r="N425" s="2">
        <v>0</v>
      </c>
      <c r="O425" s="2">
        <v>0</v>
      </c>
    </row>
    <row r="426" spans="1:15" x14ac:dyDescent="0.2">
      <c r="A426" s="2">
        <v>1</v>
      </c>
      <c r="B426" s="2">
        <v>1</v>
      </c>
      <c r="C426" t="s">
        <v>12</v>
      </c>
      <c r="D426" t="s">
        <v>44</v>
      </c>
      <c r="E426" t="s">
        <v>25</v>
      </c>
      <c r="F426" s="4">
        <v>42232</v>
      </c>
      <c r="G426" s="2">
        <v>425</v>
      </c>
      <c r="H426" s="18">
        <v>844.452</v>
      </c>
      <c r="I426" s="18">
        <v>49600</v>
      </c>
      <c r="J426">
        <v>12</v>
      </c>
      <c r="K426" s="2">
        <v>2</v>
      </c>
      <c r="L426">
        <v>2</v>
      </c>
      <c r="M426" s="2">
        <v>0</v>
      </c>
      <c r="N426" s="2">
        <v>0</v>
      </c>
      <c r="O426" s="2">
        <v>1</v>
      </c>
    </row>
    <row r="427" spans="1:15" x14ac:dyDescent="0.2">
      <c r="A427" s="2">
        <v>1</v>
      </c>
      <c r="B427" s="2">
        <v>1</v>
      </c>
      <c r="C427" t="s">
        <v>11</v>
      </c>
      <c r="D427" t="s">
        <v>52</v>
      </c>
      <c r="E427" t="s">
        <v>18</v>
      </c>
      <c r="F427" s="4">
        <v>41067</v>
      </c>
      <c r="G427" s="2">
        <v>426</v>
      </c>
      <c r="H427" s="18">
        <v>1542.5650000000001</v>
      </c>
      <c r="I427" s="18">
        <v>71300</v>
      </c>
      <c r="J427">
        <v>18</v>
      </c>
      <c r="K427" s="2">
        <v>3</v>
      </c>
      <c r="L427">
        <v>3</v>
      </c>
      <c r="M427" s="2">
        <v>1</v>
      </c>
      <c r="N427" s="2">
        <v>0</v>
      </c>
      <c r="O427" s="2">
        <v>0</v>
      </c>
    </row>
    <row r="428" spans="1:15" x14ac:dyDescent="0.2">
      <c r="A428" s="2">
        <v>1</v>
      </c>
      <c r="B428" s="2">
        <v>1</v>
      </c>
      <c r="C428" t="s">
        <v>11</v>
      </c>
      <c r="D428" t="s">
        <v>53</v>
      </c>
      <c r="E428" t="s">
        <v>20</v>
      </c>
      <c r="F428" s="4">
        <v>40305</v>
      </c>
      <c r="G428" s="2">
        <v>427</v>
      </c>
      <c r="H428" s="18">
        <v>93.447999999999993</v>
      </c>
      <c r="I428" s="18">
        <v>10100</v>
      </c>
      <c r="J428">
        <v>6</v>
      </c>
      <c r="K428" s="2">
        <v>1</v>
      </c>
      <c r="L428">
        <v>3</v>
      </c>
      <c r="M428" s="2">
        <v>0</v>
      </c>
      <c r="N428" s="2">
        <v>1</v>
      </c>
      <c r="O428" s="2">
        <v>1</v>
      </c>
    </row>
    <row r="429" spans="1:15" x14ac:dyDescent="0.2">
      <c r="A429" s="2">
        <v>1</v>
      </c>
      <c r="B429" s="2">
        <v>1</v>
      </c>
      <c r="C429" t="s">
        <v>12</v>
      </c>
      <c r="D429" t="s">
        <v>55</v>
      </c>
      <c r="E429" t="s">
        <v>23</v>
      </c>
      <c r="F429" s="4">
        <v>42185</v>
      </c>
      <c r="G429" s="2">
        <v>428</v>
      </c>
      <c r="H429" s="18">
        <v>1355.154</v>
      </c>
      <c r="I429" s="18">
        <v>35800</v>
      </c>
      <c r="J429">
        <v>24</v>
      </c>
      <c r="K429" s="2">
        <v>0</v>
      </c>
      <c r="L429">
        <v>2</v>
      </c>
      <c r="M429" s="2">
        <v>0</v>
      </c>
      <c r="N429" s="2">
        <v>0</v>
      </c>
      <c r="O429" s="2">
        <v>1</v>
      </c>
    </row>
    <row r="430" spans="1:15" x14ac:dyDescent="0.2">
      <c r="A430" s="2">
        <v>0</v>
      </c>
      <c r="B430" s="2">
        <v>1</v>
      </c>
      <c r="C430" t="s">
        <v>12</v>
      </c>
      <c r="D430" t="s">
        <v>47</v>
      </c>
      <c r="E430" t="s">
        <v>26</v>
      </c>
      <c r="F430" s="4">
        <v>41805</v>
      </c>
      <c r="G430" s="2">
        <v>429</v>
      </c>
      <c r="H430" s="18">
        <v>1790.4010000000001</v>
      </c>
      <c r="I430" s="18">
        <v>113400</v>
      </c>
      <c r="J430">
        <v>18</v>
      </c>
      <c r="K430" s="2">
        <v>3</v>
      </c>
      <c r="L430">
        <v>2</v>
      </c>
      <c r="M430" s="2">
        <v>1</v>
      </c>
      <c r="N430" s="2">
        <v>1</v>
      </c>
      <c r="O430" s="2">
        <v>3</v>
      </c>
    </row>
    <row r="431" spans="1:15" x14ac:dyDescent="0.2">
      <c r="A431" s="2">
        <v>0</v>
      </c>
      <c r="B431" s="2">
        <v>0</v>
      </c>
      <c r="C431" t="s">
        <v>14</v>
      </c>
      <c r="D431" t="s">
        <v>27</v>
      </c>
      <c r="E431" t="s">
        <v>32</v>
      </c>
      <c r="F431" s="4">
        <v>42034</v>
      </c>
      <c r="G431" s="2">
        <v>430</v>
      </c>
      <c r="H431" s="18">
        <v>787.61699999999996</v>
      </c>
      <c r="I431" s="18">
        <v>23200</v>
      </c>
      <c r="J431">
        <v>24</v>
      </c>
      <c r="K431" s="2">
        <v>0</v>
      </c>
      <c r="L431">
        <v>1</v>
      </c>
      <c r="M431" s="2">
        <v>0</v>
      </c>
      <c r="N431" s="2">
        <v>0</v>
      </c>
      <c r="O431" s="2">
        <v>2</v>
      </c>
    </row>
    <row r="432" spans="1:15" x14ac:dyDescent="0.2">
      <c r="A432" s="2">
        <v>1</v>
      </c>
      <c r="B432" s="2">
        <v>0</v>
      </c>
      <c r="C432" t="s">
        <v>12</v>
      </c>
      <c r="D432" t="s">
        <v>45</v>
      </c>
      <c r="E432" t="s">
        <v>21</v>
      </c>
      <c r="F432" s="4">
        <v>41806</v>
      </c>
      <c r="G432" s="2">
        <v>431</v>
      </c>
      <c r="H432" s="18">
        <v>1103.825</v>
      </c>
      <c r="I432" s="18">
        <v>88500</v>
      </c>
      <c r="J432">
        <v>24</v>
      </c>
      <c r="K432" s="2">
        <v>2</v>
      </c>
      <c r="L432">
        <v>2</v>
      </c>
      <c r="M432" s="2">
        <v>1</v>
      </c>
      <c r="N432" s="2">
        <v>1</v>
      </c>
      <c r="O432" s="2">
        <v>2</v>
      </c>
    </row>
    <row r="433" spans="1:15" x14ac:dyDescent="0.2">
      <c r="A433" s="2">
        <v>1</v>
      </c>
      <c r="B433" s="2">
        <v>1</v>
      </c>
      <c r="C433" t="s">
        <v>14</v>
      </c>
      <c r="D433" t="s">
        <v>27</v>
      </c>
      <c r="E433" t="s">
        <v>32</v>
      </c>
      <c r="F433" s="4">
        <v>41429</v>
      </c>
      <c r="G433" s="2">
        <v>432</v>
      </c>
      <c r="H433" s="18">
        <v>1419.508</v>
      </c>
      <c r="I433" s="18">
        <v>96900</v>
      </c>
      <c r="J433">
        <v>12</v>
      </c>
      <c r="K433" s="2">
        <v>3</v>
      </c>
      <c r="L433">
        <v>2</v>
      </c>
      <c r="M433" s="2">
        <v>1</v>
      </c>
      <c r="N433" s="2">
        <v>1</v>
      </c>
      <c r="O433" s="2">
        <v>1</v>
      </c>
    </row>
    <row r="434" spans="1:15" x14ac:dyDescent="0.2">
      <c r="A434" s="2">
        <v>1</v>
      </c>
      <c r="B434" s="2">
        <v>0</v>
      </c>
      <c r="C434" t="s">
        <v>11</v>
      </c>
      <c r="D434" t="s">
        <v>46</v>
      </c>
      <c r="E434" t="s">
        <v>15</v>
      </c>
      <c r="F434" s="4">
        <v>40979</v>
      </c>
      <c r="G434" s="2">
        <v>433</v>
      </c>
      <c r="H434" s="18">
        <v>471.72500000000002</v>
      </c>
      <c r="I434" s="18">
        <v>22000</v>
      </c>
      <c r="J434">
        <v>12</v>
      </c>
      <c r="K434" s="2">
        <v>1</v>
      </c>
      <c r="L434">
        <v>1</v>
      </c>
      <c r="M434" s="2">
        <v>0</v>
      </c>
      <c r="N434" s="2">
        <v>0</v>
      </c>
      <c r="O434" s="2">
        <v>1</v>
      </c>
    </row>
    <row r="435" spans="1:15" x14ac:dyDescent="0.2">
      <c r="A435" s="2">
        <v>1</v>
      </c>
      <c r="B435" s="2">
        <v>0</v>
      </c>
      <c r="C435" t="s">
        <v>14</v>
      </c>
      <c r="D435" t="s">
        <v>27</v>
      </c>
      <c r="E435" t="s">
        <v>27</v>
      </c>
      <c r="F435" s="4">
        <v>42088</v>
      </c>
      <c r="G435" s="2">
        <v>434</v>
      </c>
      <c r="H435" s="18">
        <v>1014.335</v>
      </c>
      <c r="I435" s="18">
        <v>81400</v>
      </c>
      <c r="J435">
        <v>6</v>
      </c>
      <c r="K435" s="2">
        <v>0</v>
      </c>
      <c r="L435">
        <v>2</v>
      </c>
      <c r="M435" s="2">
        <v>0</v>
      </c>
      <c r="N435" s="2">
        <v>1</v>
      </c>
      <c r="O435" s="2">
        <v>2</v>
      </c>
    </row>
    <row r="436" spans="1:15" x14ac:dyDescent="0.2">
      <c r="A436" s="2">
        <v>1</v>
      </c>
      <c r="B436" s="2">
        <v>1</v>
      </c>
      <c r="C436" t="s">
        <v>12</v>
      </c>
      <c r="D436" t="s">
        <v>44</v>
      </c>
      <c r="E436" t="s">
        <v>25</v>
      </c>
      <c r="F436" s="4">
        <v>40789</v>
      </c>
      <c r="G436" s="2">
        <v>435</v>
      </c>
      <c r="H436" s="18">
        <v>3596.4960000000001</v>
      </c>
      <c r="I436" s="18">
        <v>114800</v>
      </c>
      <c r="J436">
        <v>18</v>
      </c>
      <c r="K436" s="2">
        <v>3</v>
      </c>
      <c r="L436">
        <v>3</v>
      </c>
      <c r="M436" s="2">
        <v>0</v>
      </c>
      <c r="N436" s="2">
        <v>1</v>
      </c>
      <c r="O436" s="2">
        <v>0</v>
      </c>
    </row>
    <row r="437" spans="1:15" x14ac:dyDescent="0.2">
      <c r="A437" s="2">
        <v>1</v>
      </c>
      <c r="B437" s="2">
        <v>1</v>
      </c>
      <c r="C437" t="s">
        <v>13</v>
      </c>
      <c r="D437" t="s">
        <v>50</v>
      </c>
      <c r="E437" t="s">
        <v>37</v>
      </c>
      <c r="F437" s="4">
        <v>41443</v>
      </c>
      <c r="G437" s="2">
        <v>436</v>
      </c>
      <c r="H437" s="18">
        <v>294.76100000000002</v>
      </c>
      <c r="I437" s="18">
        <v>79900</v>
      </c>
      <c r="J437">
        <v>12</v>
      </c>
      <c r="K437" s="2">
        <v>1</v>
      </c>
      <c r="L437">
        <v>2</v>
      </c>
      <c r="M437" s="2">
        <v>0</v>
      </c>
      <c r="N437" s="2">
        <v>1</v>
      </c>
      <c r="O437" s="2">
        <v>3</v>
      </c>
    </row>
    <row r="438" spans="1:15" x14ac:dyDescent="0.2">
      <c r="A438" s="2">
        <v>1</v>
      </c>
      <c r="B438" s="2">
        <v>1</v>
      </c>
      <c r="C438" t="s">
        <v>14</v>
      </c>
      <c r="D438" t="s">
        <v>51</v>
      </c>
      <c r="E438" t="s">
        <v>29</v>
      </c>
      <c r="F438" s="4">
        <v>41117</v>
      </c>
      <c r="G438" s="2">
        <v>437</v>
      </c>
      <c r="H438" s="18">
        <v>1821.345</v>
      </c>
      <c r="I438" s="18">
        <v>107400</v>
      </c>
      <c r="J438">
        <v>24</v>
      </c>
      <c r="K438" s="2">
        <v>3</v>
      </c>
      <c r="L438">
        <v>2</v>
      </c>
      <c r="M438" s="2">
        <v>1</v>
      </c>
      <c r="N438" s="2">
        <v>1</v>
      </c>
      <c r="O438" s="2">
        <v>1</v>
      </c>
    </row>
    <row r="439" spans="1:15" x14ac:dyDescent="0.2">
      <c r="A439" s="2">
        <v>0</v>
      </c>
      <c r="B439" s="2">
        <v>1</v>
      </c>
      <c r="C439" t="s">
        <v>13</v>
      </c>
      <c r="D439" t="s">
        <v>49</v>
      </c>
      <c r="E439" t="s">
        <v>33</v>
      </c>
      <c r="F439" s="4">
        <v>41665</v>
      </c>
      <c r="G439" s="2">
        <v>438</v>
      </c>
      <c r="H439" s="18">
        <v>3397.7919999999999</v>
      </c>
      <c r="I439" s="18">
        <v>78800</v>
      </c>
      <c r="J439">
        <v>18</v>
      </c>
      <c r="K439" s="2">
        <v>3</v>
      </c>
      <c r="L439">
        <v>3</v>
      </c>
      <c r="M439" s="2">
        <v>0</v>
      </c>
      <c r="N439" s="2">
        <v>1</v>
      </c>
      <c r="O439" s="2">
        <v>0</v>
      </c>
    </row>
    <row r="440" spans="1:15" x14ac:dyDescent="0.2">
      <c r="A440" s="2">
        <v>0</v>
      </c>
      <c r="B440" s="2">
        <v>0</v>
      </c>
      <c r="C440" t="s">
        <v>13</v>
      </c>
      <c r="D440" t="s">
        <v>49</v>
      </c>
      <c r="E440" t="s">
        <v>33</v>
      </c>
      <c r="F440" s="4">
        <v>40286</v>
      </c>
      <c r="G440" s="2">
        <v>439</v>
      </c>
      <c r="H440" s="18">
        <v>2536.6849999999999</v>
      </c>
      <c r="I440" s="18">
        <v>124800</v>
      </c>
      <c r="J440">
        <v>18</v>
      </c>
      <c r="K440" s="2">
        <v>3</v>
      </c>
      <c r="L440">
        <v>2</v>
      </c>
      <c r="M440" s="2">
        <v>1</v>
      </c>
      <c r="N440" s="2">
        <v>1</v>
      </c>
      <c r="O440" s="2">
        <v>3</v>
      </c>
    </row>
    <row r="441" spans="1:15" x14ac:dyDescent="0.2">
      <c r="A441" s="2">
        <v>1</v>
      </c>
      <c r="B441" s="2">
        <v>0</v>
      </c>
      <c r="C441" t="s">
        <v>13</v>
      </c>
      <c r="D441" t="s">
        <v>50</v>
      </c>
      <c r="E441" t="s">
        <v>37</v>
      </c>
      <c r="F441" s="4">
        <v>42191</v>
      </c>
      <c r="G441" s="2">
        <v>440</v>
      </c>
      <c r="H441" s="18">
        <v>1480.2829999999999</v>
      </c>
      <c r="I441" s="18">
        <v>36900</v>
      </c>
      <c r="J441">
        <v>18</v>
      </c>
      <c r="K441" s="2">
        <v>0</v>
      </c>
      <c r="L441">
        <v>1</v>
      </c>
      <c r="M441" s="2">
        <v>0</v>
      </c>
      <c r="N441" s="2">
        <v>1</v>
      </c>
      <c r="O441" s="2">
        <v>1</v>
      </c>
    </row>
    <row r="442" spans="1:15" x14ac:dyDescent="0.2">
      <c r="A442" s="2">
        <v>0</v>
      </c>
      <c r="B442" s="2">
        <v>0</v>
      </c>
      <c r="C442" t="s">
        <v>12</v>
      </c>
      <c r="D442" t="s">
        <v>55</v>
      </c>
      <c r="E442" t="s">
        <v>23</v>
      </c>
      <c r="F442" s="4">
        <v>42239</v>
      </c>
      <c r="G442" s="2">
        <v>441</v>
      </c>
      <c r="H442" s="18">
        <v>365.48599999999999</v>
      </c>
      <c r="I442" s="18">
        <v>12800</v>
      </c>
      <c r="J442">
        <v>24</v>
      </c>
      <c r="K442" s="2">
        <v>0</v>
      </c>
      <c r="L442">
        <v>1</v>
      </c>
      <c r="M442" s="2">
        <v>0</v>
      </c>
      <c r="N442" s="2">
        <v>0</v>
      </c>
      <c r="O442" s="2">
        <v>1</v>
      </c>
    </row>
    <row r="443" spans="1:15" x14ac:dyDescent="0.2">
      <c r="A443" s="2">
        <v>1</v>
      </c>
      <c r="B443" s="2">
        <v>1</v>
      </c>
      <c r="C443" t="s">
        <v>13</v>
      </c>
      <c r="D443" t="s">
        <v>50</v>
      </c>
      <c r="E443" t="s">
        <v>37</v>
      </c>
      <c r="F443" s="4">
        <v>40405</v>
      </c>
      <c r="G443" s="2">
        <v>442</v>
      </c>
      <c r="H443" s="18">
        <v>868.524</v>
      </c>
      <c r="I443" s="18">
        <v>65800</v>
      </c>
      <c r="J443">
        <v>12</v>
      </c>
      <c r="K443" s="2">
        <v>2</v>
      </c>
      <c r="L443">
        <v>2</v>
      </c>
      <c r="M443" s="2">
        <v>0</v>
      </c>
      <c r="N443" s="2">
        <v>0</v>
      </c>
      <c r="O443" s="2">
        <v>1</v>
      </c>
    </row>
    <row r="444" spans="1:15" x14ac:dyDescent="0.2">
      <c r="A444" s="2">
        <v>1</v>
      </c>
      <c r="B444" s="2">
        <v>1</v>
      </c>
      <c r="C444" t="s">
        <v>13</v>
      </c>
      <c r="D444" t="s">
        <v>49</v>
      </c>
      <c r="E444" t="s">
        <v>33</v>
      </c>
      <c r="F444" s="4">
        <v>40923</v>
      </c>
      <c r="G444" s="2">
        <v>443</v>
      </c>
      <c r="H444" s="18">
        <v>550.07299999999998</v>
      </c>
      <c r="I444" s="18">
        <v>20900</v>
      </c>
      <c r="J444">
        <v>24</v>
      </c>
      <c r="K444" s="2">
        <v>1</v>
      </c>
      <c r="L444">
        <v>1</v>
      </c>
      <c r="M444" s="2">
        <v>1</v>
      </c>
      <c r="N444" s="2">
        <v>0</v>
      </c>
      <c r="O444" s="2">
        <v>0</v>
      </c>
    </row>
    <row r="445" spans="1:15" x14ac:dyDescent="0.2">
      <c r="A445" s="2">
        <v>0</v>
      </c>
      <c r="B445" s="2">
        <v>1</v>
      </c>
      <c r="C445" t="s">
        <v>14</v>
      </c>
      <c r="D445" t="s">
        <v>27</v>
      </c>
      <c r="E445" t="s">
        <v>32</v>
      </c>
      <c r="F445" s="4">
        <v>41105</v>
      </c>
      <c r="G445" s="2">
        <v>444</v>
      </c>
      <c r="H445" s="18">
        <v>2844.3090000000002</v>
      </c>
      <c r="I445" s="18">
        <v>49700</v>
      </c>
      <c r="J445">
        <v>24</v>
      </c>
      <c r="K445" s="2">
        <v>3</v>
      </c>
      <c r="L445">
        <v>2</v>
      </c>
      <c r="M445" s="2">
        <v>1</v>
      </c>
      <c r="N445" s="2">
        <v>0</v>
      </c>
      <c r="O445" s="2">
        <v>0</v>
      </c>
    </row>
    <row r="446" spans="1:15" x14ac:dyDescent="0.2">
      <c r="A446" s="2">
        <v>1</v>
      </c>
      <c r="B446" s="2">
        <v>1</v>
      </c>
      <c r="C446" t="s">
        <v>12</v>
      </c>
      <c r="D446" t="s">
        <v>44</v>
      </c>
      <c r="E446" t="s">
        <v>25</v>
      </c>
      <c r="F446" s="4">
        <v>41235</v>
      </c>
      <c r="G446" s="2">
        <v>445</v>
      </c>
      <c r="H446" s="18">
        <v>635.81299999999999</v>
      </c>
      <c r="I446" s="18">
        <v>25500</v>
      </c>
      <c r="J446">
        <v>18</v>
      </c>
      <c r="K446" s="2">
        <v>1</v>
      </c>
      <c r="L446">
        <v>3</v>
      </c>
      <c r="M446" s="2">
        <v>0</v>
      </c>
      <c r="N446" s="2">
        <v>0</v>
      </c>
      <c r="O446" s="2">
        <v>0</v>
      </c>
    </row>
    <row r="447" spans="1:15" x14ac:dyDescent="0.2">
      <c r="A447" s="2">
        <v>1</v>
      </c>
      <c r="B447" s="2">
        <v>1</v>
      </c>
      <c r="C447" t="s">
        <v>13</v>
      </c>
      <c r="D447" t="s">
        <v>39</v>
      </c>
      <c r="E447" t="s">
        <v>36</v>
      </c>
      <c r="F447" s="4">
        <v>41307</v>
      </c>
      <c r="G447" s="2">
        <v>446</v>
      </c>
      <c r="H447" s="18">
        <v>201.00200000000001</v>
      </c>
      <c r="I447" s="18">
        <v>20600</v>
      </c>
      <c r="J447">
        <v>6</v>
      </c>
      <c r="K447" s="2">
        <v>1</v>
      </c>
      <c r="L447">
        <v>3</v>
      </c>
      <c r="M447" s="2">
        <v>0</v>
      </c>
      <c r="N447" s="2">
        <v>0</v>
      </c>
      <c r="O447" s="2">
        <v>0</v>
      </c>
    </row>
    <row r="448" spans="1:15" x14ac:dyDescent="0.2">
      <c r="A448" s="2">
        <v>1</v>
      </c>
      <c r="B448" s="2">
        <v>1</v>
      </c>
      <c r="C448" t="s">
        <v>12</v>
      </c>
      <c r="D448" t="s">
        <v>42</v>
      </c>
      <c r="E448" t="s">
        <v>22</v>
      </c>
      <c r="F448" s="4">
        <v>41238</v>
      </c>
      <c r="G448" s="2">
        <v>447</v>
      </c>
      <c r="H448" s="18">
        <v>2841.8220000000001</v>
      </c>
      <c r="I448" s="18">
        <v>84300</v>
      </c>
      <c r="J448">
        <v>24</v>
      </c>
      <c r="K448" s="2">
        <v>3</v>
      </c>
      <c r="L448">
        <v>3</v>
      </c>
      <c r="M448" s="2">
        <v>1</v>
      </c>
      <c r="N448" s="2">
        <v>1</v>
      </c>
      <c r="O448" s="2">
        <v>0</v>
      </c>
    </row>
    <row r="449" spans="1:15" x14ac:dyDescent="0.2">
      <c r="A449" s="2">
        <v>0</v>
      </c>
      <c r="B449" s="2">
        <v>0</v>
      </c>
      <c r="C449" t="s">
        <v>11</v>
      </c>
      <c r="D449" t="s">
        <v>53</v>
      </c>
      <c r="E449" t="s">
        <v>20</v>
      </c>
      <c r="F449" s="4">
        <v>42243</v>
      </c>
      <c r="G449" s="2">
        <v>448</v>
      </c>
      <c r="H449" s="18">
        <v>1087.02</v>
      </c>
      <c r="I449" s="18">
        <v>31200</v>
      </c>
      <c r="J449">
        <v>24</v>
      </c>
      <c r="K449" s="2">
        <v>0</v>
      </c>
      <c r="L449">
        <v>2</v>
      </c>
      <c r="M449" s="2">
        <v>0</v>
      </c>
      <c r="N449" s="2">
        <v>0</v>
      </c>
      <c r="O449" s="2">
        <v>3</v>
      </c>
    </row>
    <row r="450" spans="1:15" x14ac:dyDescent="0.2">
      <c r="A450" s="2">
        <v>1</v>
      </c>
      <c r="B450" s="2">
        <v>0</v>
      </c>
      <c r="C450" t="s">
        <v>13</v>
      </c>
      <c r="D450" t="s">
        <v>50</v>
      </c>
      <c r="E450" t="s">
        <v>37</v>
      </c>
      <c r="F450" s="4">
        <v>40570</v>
      </c>
      <c r="G450" s="2">
        <v>449</v>
      </c>
      <c r="H450" s="18">
        <v>940.15200000000004</v>
      </c>
      <c r="I450" s="18">
        <v>50500</v>
      </c>
      <c r="J450">
        <v>12</v>
      </c>
      <c r="K450" s="2">
        <v>2</v>
      </c>
      <c r="L450">
        <v>2</v>
      </c>
      <c r="M450" s="2">
        <v>0</v>
      </c>
      <c r="N450" s="2">
        <v>0</v>
      </c>
      <c r="O450" s="2">
        <v>1</v>
      </c>
    </row>
    <row r="451" spans="1:15" x14ac:dyDescent="0.2">
      <c r="A451" s="2">
        <v>1</v>
      </c>
      <c r="B451" s="2">
        <v>0</v>
      </c>
      <c r="C451" t="s">
        <v>13</v>
      </c>
      <c r="D451" t="s">
        <v>39</v>
      </c>
      <c r="E451" t="s">
        <v>35</v>
      </c>
      <c r="F451" s="4">
        <v>41741</v>
      </c>
      <c r="G451" s="2">
        <v>450</v>
      </c>
      <c r="H451" s="18">
        <v>209.7</v>
      </c>
      <c r="I451" s="18">
        <v>15500</v>
      </c>
      <c r="J451">
        <v>6</v>
      </c>
      <c r="K451" s="2">
        <v>1</v>
      </c>
      <c r="L451">
        <v>1</v>
      </c>
      <c r="M451" s="2">
        <v>0</v>
      </c>
      <c r="N451" s="2">
        <v>0</v>
      </c>
      <c r="O451" s="2">
        <v>1</v>
      </c>
    </row>
    <row r="452" spans="1:15" x14ac:dyDescent="0.2">
      <c r="A452" s="2">
        <v>1</v>
      </c>
      <c r="B452" s="2">
        <v>0</v>
      </c>
      <c r="C452" t="s">
        <v>14</v>
      </c>
      <c r="D452" t="s">
        <v>27</v>
      </c>
      <c r="E452" t="s">
        <v>32</v>
      </c>
      <c r="F452" s="4">
        <v>41515</v>
      </c>
      <c r="G452" s="2">
        <v>451</v>
      </c>
      <c r="H452" s="18">
        <v>106.97</v>
      </c>
      <c r="I452" s="18">
        <v>12900</v>
      </c>
      <c r="J452">
        <v>6</v>
      </c>
      <c r="K452" s="2">
        <v>1</v>
      </c>
      <c r="L452">
        <v>1</v>
      </c>
      <c r="M452" s="2">
        <v>0</v>
      </c>
      <c r="N452" s="2">
        <v>0</v>
      </c>
      <c r="O452" s="2">
        <v>1</v>
      </c>
    </row>
    <row r="453" spans="1:15" x14ac:dyDescent="0.2">
      <c r="A453" s="2">
        <v>1</v>
      </c>
      <c r="B453" s="2">
        <v>0</v>
      </c>
      <c r="C453" t="s">
        <v>13</v>
      </c>
      <c r="D453" t="s">
        <v>49</v>
      </c>
      <c r="E453" t="s">
        <v>33</v>
      </c>
      <c r="F453" s="4">
        <v>42205</v>
      </c>
      <c r="G453" s="2">
        <v>452</v>
      </c>
      <c r="H453" s="18">
        <v>856.726</v>
      </c>
      <c r="I453" s="18">
        <v>52400</v>
      </c>
      <c r="J453">
        <v>18</v>
      </c>
      <c r="K453" s="2">
        <v>0</v>
      </c>
      <c r="L453">
        <v>2</v>
      </c>
      <c r="M453" s="2">
        <v>1</v>
      </c>
      <c r="N453" s="2">
        <v>0</v>
      </c>
      <c r="O453" s="2">
        <v>0</v>
      </c>
    </row>
    <row r="454" spans="1:15" x14ac:dyDescent="0.2">
      <c r="A454" s="2">
        <v>1</v>
      </c>
      <c r="B454" s="2">
        <v>1</v>
      </c>
      <c r="C454" t="s">
        <v>13</v>
      </c>
      <c r="D454" t="s">
        <v>39</v>
      </c>
      <c r="E454" t="s">
        <v>36</v>
      </c>
      <c r="F454" s="4">
        <v>41976</v>
      </c>
      <c r="G454" s="2">
        <v>453</v>
      </c>
      <c r="H454" s="18">
        <v>1162.0440000000001</v>
      </c>
      <c r="I454" s="18">
        <v>97600</v>
      </c>
      <c r="J454">
        <v>12</v>
      </c>
      <c r="K454" s="2">
        <v>2</v>
      </c>
      <c r="L454">
        <v>2</v>
      </c>
      <c r="M454" s="2">
        <v>1</v>
      </c>
      <c r="N454" s="2">
        <v>1</v>
      </c>
      <c r="O454" s="2">
        <v>2</v>
      </c>
    </row>
    <row r="455" spans="1:15" x14ac:dyDescent="0.2">
      <c r="A455" s="2">
        <v>1</v>
      </c>
      <c r="B455" s="2">
        <v>0</v>
      </c>
      <c r="C455" t="s">
        <v>11</v>
      </c>
      <c r="D455" t="s">
        <v>54</v>
      </c>
      <c r="E455" t="s">
        <v>16</v>
      </c>
      <c r="F455" s="4">
        <v>40633</v>
      </c>
      <c r="G455" s="2">
        <v>454</v>
      </c>
      <c r="H455" s="18">
        <v>1028.8789999999999</v>
      </c>
      <c r="I455" s="18">
        <v>50500</v>
      </c>
      <c r="J455">
        <v>12</v>
      </c>
      <c r="K455" s="2">
        <v>2</v>
      </c>
      <c r="L455">
        <v>2</v>
      </c>
      <c r="M455" s="2">
        <v>1</v>
      </c>
      <c r="N455" s="2">
        <v>0</v>
      </c>
      <c r="O455" s="2">
        <v>0</v>
      </c>
    </row>
    <row r="456" spans="1:15" x14ac:dyDescent="0.2">
      <c r="A456" s="2">
        <v>1</v>
      </c>
      <c r="B456" s="2">
        <v>0</v>
      </c>
      <c r="C456" t="s">
        <v>11</v>
      </c>
      <c r="D456" t="s">
        <v>46</v>
      </c>
      <c r="E456" t="s">
        <v>17</v>
      </c>
      <c r="F456" s="4">
        <v>41447</v>
      </c>
      <c r="G456" s="2">
        <v>455</v>
      </c>
      <c r="H456" s="18">
        <v>908.86300000000006</v>
      </c>
      <c r="I456" s="18">
        <v>55900</v>
      </c>
      <c r="J456">
        <v>12</v>
      </c>
      <c r="K456" s="2">
        <v>2</v>
      </c>
      <c r="L456">
        <v>2</v>
      </c>
      <c r="M456" s="2">
        <v>1</v>
      </c>
      <c r="N456" s="2">
        <v>0</v>
      </c>
      <c r="O456" s="2">
        <v>1</v>
      </c>
    </row>
    <row r="457" spans="1:15" x14ac:dyDescent="0.2">
      <c r="A457" s="2">
        <v>0</v>
      </c>
      <c r="B457" s="2">
        <v>0</v>
      </c>
      <c r="C457" t="s">
        <v>11</v>
      </c>
      <c r="D457" t="s">
        <v>52</v>
      </c>
      <c r="E457" t="s">
        <v>18</v>
      </c>
      <c r="F457" s="4">
        <v>39903</v>
      </c>
      <c r="G457" s="2">
        <v>456</v>
      </c>
      <c r="H457" s="18">
        <v>905.13699999999994</v>
      </c>
      <c r="I457" s="18">
        <v>28900</v>
      </c>
      <c r="J457">
        <v>24</v>
      </c>
      <c r="K457" s="2">
        <v>2</v>
      </c>
      <c r="L457">
        <v>1</v>
      </c>
      <c r="M457" s="2">
        <v>0</v>
      </c>
      <c r="N457" s="2">
        <v>0</v>
      </c>
      <c r="O457" s="2">
        <v>0</v>
      </c>
    </row>
    <row r="458" spans="1:15" x14ac:dyDescent="0.2">
      <c r="A458" s="2">
        <v>1</v>
      </c>
      <c r="B458" s="2">
        <v>0</v>
      </c>
      <c r="C458" t="s">
        <v>11</v>
      </c>
      <c r="D458" t="s">
        <v>53</v>
      </c>
      <c r="E458" t="s">
        <v>20</v>
      </c>
      <c r="F458" s="4">
        <v>42198</v>
      </c>
      <c r="G458" s="2">
        <v>457</v>
      </c>
      <c r="H458" s="18">
        <v>2223.6419999999998</v>
      </c>
      <c r="I458" s="18">
        <v>108300</v>
      </c>
      <c r="J458">
        <v>12</v>
      </c>
      <c r="K458" s="2">
        <v>0</v>
      </c>
      <c r="L458">
        <v>2</v>
      </c>
      <c r="M458" s="2">
        <v>1</v>
      </c>
      <c r="N458" s="2">
        <v>1</v>
      </c>
      <c r="O458" s="2">
        <v>2</v>
      </c>
    </row>
    <row r="459" spans="1:15" x14ac:dyDescent="0.2">
      <c r="A459" s="2">
        <v>1</v>
      </c>
      <c r="B459" s="2">
        <v>0</v>
      </c>
      <c r="C459" t="s">
        <v>11</v>
      </c>
      <c r="D459" t="s">
        <v>46</v>
      </c>
      <c r="E459" t="s">
        <v>17</v>
      </c>
      <c r="F459" s="4">
        <v>41173</v>
      </c>
      <c r="G459" s="2">
        <v>458</v>
      </c>
      <c r="H459" s="18">
        <v>982.55600000000004</v>
      </c>
      <c r="I459" s="18">
        <v>46700</v>
      </c>
      <c r="J459">
        <v>24</v>
      </c>
      <c r="K459" s="2">
        <v>2</v>
      </c>
      <c r="L459">
        <v>2</v>
      </c>
      <c r="M459" s="2">
        <v>0</v>
      </c>
      <c r="N459" s="2">
        <v>1</v>
      </c>
      <c r="O459" s="2">
        <v>0</v>
      </c>
    </row>
    <row r="460" spans="1:15" x14ac:dyDescent="0.2">
      <c r="A460" s="2">
        <v>1</v>
      </c>
      <c r="B460" s="2">
        <v>1</v>
      </c>
      <c r="C460" t="s">
        <v>14</v>
      </c>
      <c r="D460" t="s">
        <v>51</v>
      </c>
      <c r="E460" t="s">
        <v>30</v>
      </c>
      <c r="F460" s="4">
        <v>42220</v>
      </c>
      <c r="G460" s="2">
        <v>459</v>
      </c>
      <c r="H460" s="18">
        <v>2381.2060000000001</v>
      </c>
      <c r="I460" s="18">
        <v>102700</v>
      </c>
      <c r="J460">
        <v>18</v>
      </c>
      <c r="K460" s="2">
        <v>0</v>
      </c>
      <c r="L460">
        <v>3</v>
      </c>
      <c r="M460" s="2">
        <v>1</v>
      </c>
      <c r="N460" s="2">
        <v>1</v>
      </c>
      <c r="O460" s="2">
        <v>0</v>
      </c>
    </row>
    <row r="461" spans="1:15" x14ac:dyDescent="0.2">
      <c r="A461" s="2">
        <v>1</v>
      </c>
      <c r="B461" s="2">
        <v>0</v>
      </c>
      <c r="C461" t="s">
        <v>11</v>
      </c>
      <c r="D461" t="s">
        <v>46</v>
      </c>
      <c r="E461" t="s">
        <v>15</v>
      </c>
      <c r="F461" s="4">
        <v>42057</v>
      </c>
      <c r="G461" s="2">
        <v>460</v>
      </c>
      <c r="H461" s="18">
        <v>468.32900000000001</v>
      </c>
      <c r="I461" s="18">
        <v>15600</v>
      </c>
      <c r="J461">
        <v>12</v>
      </c>
      <c r="K461" s="2">
        <v>0</v>
      </c>
      <c r="L461">
        <v>1</v>
      </c>
      <c r="M461" s="2">
        <v>0</v>
      </c>
      <c r="N461" s="2">
        <v>0</v>
      </c>
      <c r="O461" s="2">
        <v>0</v>
      </c>
    </row>
    <row r="462" spans="1:15" x14ac:dyDescent="0.2">
      <c r="A462" s="2">
        <v>1</v>
      </c>
      <c r="B462" s="2">
        <v>0</v>
      </c>
      <c r="C462" t="s">
        <v>11</v>
      </c>
      <c r="D462" t="s">
        <v>52</v>
      </c>
      <c r="E462" t="s">
        <v>18</v>
      </c>
      <c r="F462" s="4">
        <v>42240</v>
      </c>
      <c r="G462" s="2">
        <v>461</v>
      </c>
      <c r="H462" s="18">
        <v>643.29499999999996</v>
      </c>
      <c r="I462" s="18">
        <v>39000</v>
      </c>
      <c r="J462">
        <v>6</v>
      </c>
      <c r="K462" s="2">
        <v>0</v>
      </c>
      <c r="L462">
        <v>2</v>
      </c>
      <c r="M462" s="2">
        <v>1</v>
      </c>
      <c r="N462" s="2">
        <v>0</v>
      </c>
      <c r="O462" s="2">
        <v>0</v>
      </c>
    </row>
    <row r="463" spans="1:15" x14ac:dyDescent="0.2">
      <c r="A463" s="2">
        <v>0</v>
      </c>
      <c r="B463" s="2">
        <v>0</v>
      </c>
      <c r="C463" t="s">
        <v>12</v>
      </c>
      <c r="D463" t="s">
        <v>45</v>
      </c>
      <c r="E463" t="s">
        <v>21</v>
      </c>
      <c r="F463" s="4">
        <v>41347</v>
      </c>
      <c r="G463" s="2">
        <v>462</v>
      </c>
      <c r="H463" s="18">
        <v>2328.4389999999999</v>
      </c>
      <c r="I463" s="18">
        <v>60200</v>
      </c>
      <c r="J463">
        <v>18</v>
      </c>
      <c r="K463" s="2">
        <v>3</v>
      </c>
      <c r="L463">
        <v>3</v>
      </c>
      <c r="M463" s="2">
        <v>0</v>
      </c>
      <c r="N463" s="2">
        <v>1</v>
      </c>
      <c r="O463" s="2">
        <v>0</v>
      </c>
    </row>
    <row r="464" spans="1:15" x14ac:dyDescent="0.2">
      <c r="A464" s="2">
        <v>1</v>
      </c>
      <c r="B464" s="2">
        <v>0</v>
      </c>
      <c r="C464" t="s">
        <v>12</v>
      </c>
      <c r="D464" t="s">
        <v>47</v>
      </c>
      <c r="E464" t="s">
        <v>26</v>
      </c>
      <c r="F464" s="4">
        <v>41357</v>
      </c>
      <c r="G464" s="2">
        <v>463</v>
      </c>
      <c r="H464" s="18">
        <v>345.34800000000001</v>
      </c>
      <c r="I464" s="18">
        <v>17300</v>
      </c>
      <c r="J464">
        <v>12</v>
      </c>
      <c r="K464" s="2">
        <v>1</v>
      </c>
      <c r="L464">
        <v>1</v>
      </c>
      <c r="M464" s="2">
        <v>0</v>
      </c>
      <c r="N464" s="2">
        <v>0</v>
      </c>
      <c r="O464" s="2">
        <v>0</v>
      </c>
    </row>
    <row r="465" spans="1:15" x14ac:dyDescent="0.2">
      <c r="A465" s="2">
        <v>1</v>
      </c>
      <c r="B465" s="2">
        <v>0</v>
      </c>
      <c r="C465" t="s">
        <v>13</v>
      </c>
      <c r="D465" t="s">
        <v>39</v>
      </c>
      <c r="E465" t="s">
        <v>35</v>
      </c>
      <c r="F465" s="4">
        <v>42072</v>
      </c>
      <c r="G465" s="2">
        <v>464</v>
      </c>
      <c r="H465" s="18">
        <v>371.29300000000001</v>
      </c>
      <c r="I465" s="18">
        <v>36900</v>
      </c>
      <c r="J465">
        <v>6</v>
      </c>
      <c r="K465" s="2">
        <v>1</v>
      </c>
      <c r="L465">
        <v>2</v>
      </c>
      <c r="M465" s="2">
        <v>0</v>
      </c>
      <c r="N465" s="2">
        <v>0</v>
      </c>
      <c r="O465" s="2">
        <v>1</v>
      </c>
    </row>
    <row r="466" spans="1:15" x14ac:dyDescent="0.2">
      <c r="A466" s="2">
        <v>1</v>
      </c>
      <c r="B466" s="2">
        <v>1</v>
      </c>
      <c r="C466" t="s">
        <v>14</v>
      </c>
      <c r="D466" t="s">
        <v>27</v>
      </c>
      <c r="E466" t="s">
        <v>27</v>
      </c>
      <c r="F466" s="4">
        <v>40193</v>
      </c>
      <c r="G466" s="2">
        <v>465</v>
      </c>
      <c r="H466" s="18">
        <v>574.10299999999995</v>
      </c>
      <c r="I466" s="18">
        <v>64800</v>
      </c>
      <c r="J466">
        <v>12</v>
      </c>
      <c r="K466" s="2">
        <v>2</v>
      </c>
      <c r="L466">
        <v>2</v>
      </c>
      <c r="M466" s="2">
        <v>1</v>
      </c>
      <c r="N466" s="2">
        <v>1</v>
      </c>
      <c r="O466" s="2">
        <v>2</v>
      </c>
    </row>
    <row r="467" spans="1:15" x14ac:dyDescent="0.2">
      <c r="A467" s="2">
        <v>0</v>
      </c>
      <c r="B467" s="2">
        <v>0</v>
      </c>
      <c r="C467" t="s">
        <v>12</v>
      </c>
      <c r="D467" t="s">
        <v>42</v>
      </c>
      <c r="E467" t="s">
        <v>22</v>
      </c>
      <c r="F467" s="4">
        <v>40764</v>
      </c>
      <c r="G467" s="2">
        <v>466</v>
      </c>
      <c r="H467" s="18">
        <v>1513.3309999999999</v>
      </c>
      <c r="I467" s="18">
        <v>67300</v>
      </c>
      <c r="J467">
        <v>18</v>
      </c>
      <c r="K467" s="2">
        <v>3</v>
      </c>
      <c r="L467">
        <v>2</v>
      </c>
      <c r="M467" s="2">
        <v>0</v>
      </c>
      <c r="N467" s="2">
        <v>1</v>
      </c>
      <c r="O467" s="2">
        <v>1</v>
      </c>
    </row>
    <row r="468" spans="1:15" x14ac:dyDescent="0.2">
      <c r="A468" s="2">
        <v>1</v>
      </c>
      <c r="B468" s="2">
        <v>0</v>
      </c>
      <c r="C468" t="s">
        <v>12</v>
      </c>
      <c r="D468" t="s">
        <v>45</v>
      </c>
      <c r="E468" t="s">
        <v>21</v>
      </c>
      <c r="F468" s="4">
        <v>40227</v>
      </c>
      <c r="G468" s="2">
        <v>467</v>
      </c>
      <c r="H468" s="18">
        <v>171.607</v>
      </c>
      <c r="I468" s="18">
        <v>15400</v>
      </c>
      <c r="J468">
        <v>6</v>
      </c>
      <c r="K468" s="2">
        <v>1</v>
      </c>
      <c r="L468">
        <v>1</v>
      </c>
      <c r="M468" s="2">
        <v>1</v>
      </c>
      <c r="N468" s="2">
        <v>0</v>
      </c>
      <c r="O468" s="2">
        <v>0</v>
      </c>
    </row>
    <row r="469" spans="1:15" x14ac:dyDescent="0.2">
      <c r="A469" s="2">
        <v>1</v>
      </c>
      <c r="B469" s="2">
        <v>0</v>
      </c>
      <c r="C469" t="s">
        <v>14</v>
      </c>
      <c r="D469" t="s">
        <v>51</v>
      </c>
      <c r="E469" t="s">
        <v>29</v>
      </c>
      <c r="F469" s="4">
        <v>42068</v>
      </c>
      <c r="G469" s="2">
        <v>468</v>
      </c>
      <c r="H469" s="18">
        <v>521.04600000000005</v>
      </c>
      <c r="I469" s="18">
        <v>22600</v>
      </c>
      <c r="J469">
        <v>6</v>
      </c>
      <c r="K469" s="2">
        <v>0</v>
      </c>
      <c r="L469">
        <v>1</v>
      </c>
      <c r="M469" s="2">
        <v>0</v>
      </c>
      <c r="N469" s="2">
        <v>0</v>
      </c>
      <c r="O469" s="2">
        <v>3</v>
      </c>
    </row>
    <row r="470" spans="1:15" x14ac:dyDescent="0.2">
      <c r="A470" s="2">
        <v>0</v>
      </c>
      <c r="B470" s="2">
        <v>1</v>
      </c>
      <c r="C470" t="s">
        <v>14</v>
      </c>
      <c r="D470" t="s">
        <v>41</v>
      </c>
      <c r="E470" t="s">
        <v>31</v>
      </c>
      <c r="F470" s="4">
        <v>41212</v>
      </c>
      <c r="G470" s="2">
        <v>469</v>
      </c>
      <c r="H470" s="18">
        <v>2163.2199999999998</v>
      </c>
      <c r="I470" s="18">
        <v>54600</v>
      </c>
      <c r="J470">
        <v>24</v>
      </c>
      <c r="K470" s="2">
        <v>3</v>
      </c>
      <c r="L470">
        <v>3</v>
      </c>
      <c r="M470" s="2">
        <v>1</v>
      </c>
      <c r="N470" s="2">
        <v>1</v>
      </c>
      <c r="O470" s="2">
        <v>0</v>
      </c>
    </row>
    <row r="471" spans="1:15" x14ac:dyDescent="0.2">
      <c r="A471" s="2">
        <v>1</v>
      </c>
      <c r="B471" s="2">
        <v>1</v>
      </c>
      <c r="C471" t="s">
        <v>13</v>
      </c>
      <c r="D471" t="s">
        <v>49</v>
      </c>
      <c r="E471" t="s">
        <v>33</v>
      </c>
      <c r="F471" s="4">
        <v>40225</v>
      </c>
      <c r="G471" s="2">
        <v>470</v>
      </c>
      <c r="H471" s="18">
        <v>1347.527</v>
      </c>
      <c r="I471" s="18">
        <v>62200</v>
      </c>
      <c r="J471">
        <v>24</v>
      </c>
      <c r="K471" s="2">
        <v>3</v>
      </c>
      <c r="L471">
        <v>1</v>
      </c>
      <c r="M471" s="2">
        <v>1</v>
      </c>
      <c r="N471" s="2">
        <v>1</v>
      </c>
      <c r="O471" s="2">
        <v>0</v>
      </c>
    </row>
    <row r="472" spans="1:15" x14ac:dyDescent="0.2">
      <c r="A472" s="2">
        <v>1</v>
      </c>
      <c r="B472" s="2">
        <v>0</v>
      </c>
      <c r="C472" t="s">
        <v>12</v>
      </c>
      <c r="D472" t="s">
        <v>55</v>
      </c>
      <c r="E472" t="s">
        <v>23</v>
      </c>
      <c r="F472" s="4">
        <v>42223</v>
      </c>
      <c r="G472" s="2">
        <v>471</v>
      </c>
      <c r="H472" s="18">
        <v>1607.5989999999999</v>
      </c>
      <c r="I472" s="18">
        <v>56300</v>
      </c>
      <c r="J472">
        <v>24</v>
      </c>
      <c r="K472" s="2">
        <v>0</v>
      </c>
      <c r="L472">
        <v>1</v>
      </c>
      <c r="M472" s="2">
        <v>1</v>
      </c>
      <c r="N472" s="2">
        <v>1</v>
      </c>
      <c r="O472" s="2">
        <v>0</v>
      </c>
    </row>
    <row r="473" spans="1:15" x14ac:dyDescent="0.2">
      <c r="A473" s="2">
        <v>1</v>
      </c>
      <c r="B473" s="2">
        <v>0</v>
      </c>
      <c r="C473" t="s">
        <v>13</v>
      </c>
      <c r="D473" t="s">
        <v>49</v>
      </c>
      <c r="E473" t="s">
        <v>33</v>
      </c>
      <c r="F473" s="4">
        <v>40209</v>
      </c>
      <c r="G473" s="2">
        <v>472</v>
      </c>
      <c r="H473" s="18">
        <v>645.87300000000005</v>
      </c>
      <c r="I473" s="18">
        <v>21000</v>
      </c>
      <c r="J473">
        <v>24</v>
      </c>
      <c r="K473" s="2">
        <v>1</v>
      </c>
      <c r="L473">
        <v>1</v>
      </c>
      <c r="M473" s="2">
        <v>1</v>
      </c>
      <c r="N473" s="2">
        <v>0</v>
      </c>
      <c r="O473" s="2">
        <v>0</v>
      </c>
    </row>
    <row r="474" spans="1:15" x14ac:dyDescent="0.2">
      <c r="A474" s="2">
        <v>1</v>
      </c>
      <c r="B474" s="2">
        <v>0</v>
      </c>
      <c r="C474" t="s">
        <v>14</v>
      </c>
      <c r="D474" t="s">
        <v>41</v>
      </c>
      <c r="E474" t="s">
        <v>31</v>
      </c>
      <c r="F474" s="4">
        <v>40716</v>
      </c>
      <c r="G474" s="2">
        <v>473</v>
      </c>
      <c r="H474" s="18">
        <v>768.63900000000001</v>
      </c>
      <c r="I474" s="18">
        <v>66900</v>
      </c>
      <c r="J474">
        <v>12</v>
      </c>
      <c r="K474" s="2">
        <v>2</v>
      </c>
      <c r="L474">
        <v>2</v>
      </c>
      <c r="M474" s="2">
        <v>0</v>
      </c>
      <c r="N474" s="2">
        <v>1</v>
      </c>
      <c r="O474" s="2">
        <v>2</v>
      </c>
    </row>
    <row r="475" spans="1:15" x14ac:dyDescent="0.2">
      <c r="A475" s="2">
        <v>1</v>
      </c>
      <c r="B475" s="2">
        <v>1</v>
      </c>
      <c r="C475" t="s">
        <v>14</v>
      </c>
      <c r="D475" t="s">
        <v>41</v>
      </c>
      <c r="E475" t="s">
        <v>31</v>
      </c>
      <c r="F475" s="4">
        <v>40735</v>
      </c>
      <c r="G475" s="2">
        <v>474</v>
      </c>
      <c r="H475" s="18">
        <v>285.56200000000001</v>
      </c>
      <c r="I475" s="18">
        <v>66500</v>
      </c>
      <c r="J475">
        <v>12</v>
      </c>
      <c r="K475" s="2">
        <v>1</v>
      </c>
      <c r="L475">
        <v>2</v>
      </c>
      <c r="M475" s="2">
        <v>1</v>
      </c>
      <c r="N475" s="2">
        <v>1</v>
      </c>
      <c r="O475" s="2">
        <v>3</v>
      </c>
    </row>
    <row r="476" spans="1:15" x14ac:dyDescent="0.2">
      <c r="A476" s="2">
        <v>1</v>
      </c>
      <c r="B476" s="2">
        <v>0</v>
      </c>
      <c r="C476" t="s">
        <v>12</v>
      </c>
      <c r="D476" t="s">
        <v>45</v>
      </c>
      <c r="E476" t="s">
        <v>21</v>
      </c>
      <c r="F476" s="4">
        <v>41734</v>
      </c>
      <c r="G476" s="2">
        <v>475</v>
      </c>
      <c r="H476" s="18">
        <v>183.43700000000001</v>
      </c>
      <c r="I476" s="18">
        <v>13600</v>
      </c>
      <c r="J476">
        <v>6</v>
      </c>
      <c r="K476" s="2">
        <v>1</v>
      </c>
      <c r="L476">
        <v>1</v>
      </c>
      <c r="M476" s="2">
        <v>0</v>
      </c>
      <c r="N476" s="2">
        <v>0</v>
      </c>
      <c r="O476" s="2">
        <v>1</v>
      </c>
    </row>
    <row r="477" spans="1:15" x14ac:dyDescent="0.2">
      <c r="A477" s="2">
        <v>1</v>
      </c>
      <c r="B477" s="2">
        <v>1</v>
      </c>
      <c r="C477" t="s">
        <v>13</v>
      </c>
      <c r="D477" t="s">
        <v>50</v>
      </c>
      <c r="E477" t="s">
        <v>37</v>
      </c>
      <c r="F477" s="4">
        <v>42238</v>
      </c>
      <c r="G477" s="2">
        <v>476</v>
      </c>
      <c r="H477" s="18">
        <v>756.95799999999997</v>
      </c>
      <c r="I477" s="18">
        <v>54200</v>
      </c>
      <c r="J477">
        <v>6</v>
      </c>
      <c r="K477" s="2">
        <v>2</v>
      </c>
      <c r="L477">
        <v>2</v>
      </c>
      <c r="M477" s="2">
        <v>1</v>
      </c>
      <c r="N477" s="2">
        <v>1</v>
      </c>
      <c r="O477" s="2">
        <v>1</v>
      </c>
    </row>
    <row r="478" spans="1:15" x14ac:dyDescent="0.2">
      <c r="A478" s="2">
        <v>1</v>
      </c>
      <c r="B478" s="2">
        <v>1</v>
      </c>
      <c r="C478" t="s">
        <v>13</v>
      </c>
      <c r="D478" t="s">
        <v>39</v>
      </c>
      <c r="E478" t="s">
        <v>36</v>
      </c>
      <c r="F478" s="4">
        <v>40777</v>
      </c>
      <c r="G478" s="2">
        <v>477</v>
      </c>
      <c r="H478" s="18">
        <v>1237.354</v>
      </c>
      <c r="I478" s="18">
        <v>102400</v>
      </c>
      <c r="J478">
        <v>18</v>
      </c>
      <c r="K478" s="2">
        <v>3</v>
      </c>
      <c r="L478">
        <v>2</v>
      </c>
      <c r="M478" s="2">
        <v>1</v>
      </c>
      <c r="N478" s="2">
        <v>1</v>
      </c>
      <c r="O478" s="2">
        <v>1</v>
      </c>
    </row>
    <row r="479" spans="1:15" x14ac:dyDescent="0.2">
      <c r="A479" s="2">
        <v>1</v>
      </c>
      <c r="B479" s="2">
        <v>0</v>
      </c>
      <c r="C479" t="s">
        <v>14</v>
      </c>
      <c r="D479" t="s">
        <v>51</v>
      </c>
      <c r="E479" t="s">
        <v>30</v>
      </c>
      <c r="F479" s="4">
        <v>42173</v>
      </c>
      <c r="G479" s="2">
        <v>478</v>
      </c>
      <c r="H479" s="18">
        <v>855.64</v>
      </c>
      <c r="I479" s="18">
        <v>42300</v>
      </c>
      <c r="J479">
        <v>6</v>
      </c>
      <c r="K479" s="2">
        <v>0</v>
      </c>
      <c r="L479">
        <v>1</v>
      </c>
      <c r="M479" s="2">
        <v>0</v>
      </c>
      <c r="N479" s="2">
        <v>1</v>
      </c>
      <c r="O479" s="2">
        <v>0</v>
      </c>
    </row>
    <row r="480" spans="1:15" x14ac:dyDescent="0.2">
      <c r="A480" s="2">
        <v>1</v>
      </c>
      <c r="B480" s="2">
        <v>0</v>
      </c>
      <c r="C480" t="s">
        <v>12</v>
      </c>
      <c r="D480" t="s">
        <v>42</v>
      </c>
      <c r="E480" t="s">
        <v>22</v>
      </c>
      <c r="F480" s="4">
        <v>42142</v>
      </c>
      <c r="G480" s="2">
        <v>479</v>
      </c>
      <c r="H480" s="18">
        <v>274.58499999999998</v>
      </c>
      <c r="I480" s="18">
        <v>14900</v>
      </c>
      <c r="J480">
        <v>12</v>
      </c>
      <c r="K480" s="2">
        <v>0</v>
      </c>
      <c r="L480">
        <v>3</v>
      </c>
      <c r="M480" s="2">
        <v>0</v>
      </c>
      <c r="N480" s="2">
        <v>0</v>
      </c>
      <c r="O480" s="2">
        <v>0</v>
      </c>
    </row>
    <row r="481" spans="1:15" x14ac:dyDescent="0.2">
      <c r="A481" s="2">
        <v>1</v>
      </c>
      <c r="B481" s="2">
        <v>1</v>
      </c>
      <c r="C481" t="s">
        <v>12</v>
      </c>
      <c r="D481" t="s">
        <v>45</v>
      </c>
      <c r="E481" t="s">
        <v>21</v>
      </c>
      <c r="F481" s="4">
        <v>42111</v>
      </c>
      <c r="G481" s="2">
        <v>480</v>
      </c>
      <c r="H481" s="18">
        <v>3536.9119999999998</v>
      </c>
      <c r="I481" s="18">
        <v>123800</v>
      </c>
      <c r="J481">
        <v>18</v>
      </c>
      <c r="K481" s="2">
        <v>0</v>
      </c>
      <c r="L481">
        <v>2</v>
      </c>
      <c r="M481" s="2">
        <v>1</v>
      </c>
      <c r="N481" s="2">
        <v>1</v>
      </c>
      <c r="O481" s="2">
        <v>2</v>
      </c>
    </row>
    <row r="482" spans="1:15" x14ac:dyDescent="0.2">
      <c r="A482" s="2">
        <v>1</v>
      </c>
      <c r="B482" s="2">
        <v>1</v>
      </c>
      <c r="C482" t="s">
        <v>11</v>
      </c>
      <c r="D482" t="s">
        <v>52</v>
      </c>
      <c r="E482" t="s">
        <v>18</v>
      </c>
      <c r="F482" s="4">
        <v>42237</v>
      </c>
      <c r="G482" s="2">
        <v>481</v>
      </c>
      <c r="H482" s="18">
        <v>1479.4839999999999</v>
      </c>
      <c r="I482" s="18">
        <v>58700</v>
      </c>
      <c r="J482">
        <v>24</v>
      </c>
      <c r="K482" s="2">
        <v>0</v>
      </c>
      <c r="L482">
        <v>3</v>
      </c>
      <c r="M482" s="2">
        <v>1</v>
      </c>
      <c r="N482" s="2">
        <v>0</v>
      </c>
      <c r="O482" s="2">
        <v>0</v>
      </c>
    </row>
    <row r="483" spans="1:15" x14ac:dyDescent="0.2">
      <c r="A483" s="2">
        <v>1</v>
      </c>
      <c r="B483" s="2">
        <v>0</v>
      </c>
      <c r="C483" t="s">
        <v>13</v>
      </c>
      <c r="D483" t="s">
        <v>49</v>
      </c>
      <c r="E483" t="s">
        <v>34</v>
      </c>
      <c r="F483" s="4">
        <v>42158</v>
      </c>
      <c r="G483" s="2">
        <v>482</v>
      </c>
      <c r="H483" s="18">
        <v>340.80900000000003</v>
      </c>
      <c r="I483" s="18">
        <v>15000</v>
      </c>
      <c r="J483">
        <v>12</v>
      </c>
      <c r="K483" s="2">
        <v>0</v>
      </c>
      <c r="L483">
        <v>1</v>
      </c>
      <c r="M483" s="2">
        <v>0</v>
      </c>
      <c r="N483" s="2">
        <v>0</v>
      </c>
      <c r="O483" s="2">
        <v>2</v>
      </c>
    </row>
    <row r="484" spans="1:15" x14ac:dyDescent="0.2">
      <c r="A484" s="2">
        <v>1</v>
      </c>
      <c r="B484" s="2">
        <v>0</v>
      </c>
      <c r="C484" t="s">
        <v>14</v>
      </c>
      <c r="D484" t="s">
        <v>27</v>
      </c>
      <c r="E484" t="s">
        <v>32</v>
      </c>
      <c r="F484" s="4">
        <v>41418</v>
      </c>
      <c r="G484" s="2">
        <v>483</v>
      </c>
      <c r="H484" s="18">
        <v>328.06900000000002</v>
      </c>
      <c r="I484" s="18">
        <v>14100</v>
      </c>
      <c r="J484">
        <v>12</v>
      </c>
      <c r="K484" s="2">
        <v>1</v>
      </c>
      <c r="L484">
        <v>1</v>
      </c>
      <c r="M484" s="2">
        <v>1</v>
      </c>
      <c r="N484" s="2">
        <v>0</v>
      </c>
      <c r="O484" s="2">
        <v>0</v>
      </c>
    </row>
    <row r="485" spans="1:15" x14ac:dyDescent="0.2">
      <c r="A485" s="2">
        <v>0</v>
      </c>
      <c r="B485" s="2">
        <v>0</v>
      </c>
      <c r="C485" t="s">
        <v>14</v>
      </c>
      <c r="D485" t="s">
        <v>27</v>
      </c>
      <c r="E485" t="s">
        <v>32</v>
      </c>
      <c r="F485" s="4">
        <v>40555</v>
      </c>
      <c r="G485" s="2">
        <v>484</v>
      </c>
      <c r="H485" s="18">
        <v>380.892</v>
      </c>
      <c r="I485" s="18">
        <v>17300</v>
      </c>
      <c r="J485">
        <v>18</v>
      </c>
      <c r="K485" s="2">
        <v>1</v>
      </c>
      <c r="L485">
        <v>1</v>
      </c>
      <c r="M485" s="2">
        <v>0</v>
      </c>
      <c r="N485" s="2">
        <v>0</v>
      </c>
      <c r="O485" s="2">
        <v>1</v>
      </c>
    </row>
    <row r="486" spans="1:15" x14ac:dyDescent="0.2">
      <c r="A486" s="2">
        <v>0</v>
      </c>
      <c r="B486" s="2">
        <v>1</v>
      </c>
      <c r="C486" t="s">
        <v>14</v>
      </c>
      <c r="D486" t="s">
        <v>43</v>
      </c>
      <c r="E486" t="s">
        <v>28</v>
      </c>
      <c r="F486" s="4">
        <v>39961</v>
      </c>
      <c r="G486" s="2">
        <v>485</v>
      </c>
      <c r="H486" s="18">
        <v>1813.0640000000001</v>
      </c>
      <c r="I486" s="18">
        <v>77800</v>
      </c>
      <c r="J486">
        <v>18</v>
      </c>
      <c r="K486" s="2">
        <v>3</v>
      </c>
      <c r="L486">
        <v>2</v>
      </c>
      <c r="M486" s="2">
        <v>1</v>
      </c>
      <c r="N486" s="2">
        <v>1</v>
      </c>
      <c r="O486" s="2">
        <v>1</v>
      </c>
    </row>
    <row r="487" spans="1:15" x14ac:dyDescent="0.2">
      <c r="A487" s="2">
        <v>1</v>
      </c>
      <c r="B487" s="2">
        <v>0</v>
      </c>
      <c r="C487" t="s">
        <v>11</v>
      </c>
      <c r="D487" t="s">
        <v>54</v>
      </c>
      <c r="E487" t="s">
        <v>16</v>
      </c>
      <c r="F487" s="4">
        <v>42090</v>
      </c>
      <c r="G487" s="2">
        <v>486</v>
      </c>
      <c r="H487" s="18">
        <v>777.32799999999997</v>
      </c>
      <c r="I487" s="18">
        <v>65900</v>
      </c>
      <c r="J487">
        <v>12</v>
      </c>
      <c r="K487" s="2">
        <v>3</v>
      </c>
      <c r="L487">
        <v>3</v>
      </c>
      <c r="M487" s="2">
        <v>0</v>
      </c>
      <c r="N487" s="2">
        <v>1</v>
      </c>
      <c r="O487" s="2">
        <v>0</v>
      </c>
    </row>
    <row r="488" spans="1:15" x14ac:dyDescent="0.2">
      <c r="A488" s="2">
        <v>1</v>
      </c>
      <c r="B488" s="2">
        <v>1</v>
      </c>
      <c r="C488" t="s">
        <v>12</v>
      </c>
      <c r="D488" t="s">
        <v>42</v>
      </c>
      <c r="E488" t="s">
        <v>22</v>
      </c>
      <c r="F488" s="4">
        <v>41503</v>
      </c>
      <c r="G488" s="2">
        <v>487</v>
      </c>
      <c r="H488" s="18">
        <v>2176.837</v>
      </c>
      <c r="I488" s="18">
        <v>73200</v>
      </c>
      <c r="J488">
        <v>24</v>
      </c>
      <c r="K488" s="2">
        <v>3</v>
      </c>
      <c r="L488">
        <v>2</v>
      </c>
      <c r="M488" s="2">
        <v>1</v>
      </c>
      <c r="N488" s="2">
        <v>0</v>
      </c>
      <c r="O488" s="2">
        <v>0</v>
      </c>
    </row>
    <row r="489" spans="1:15" x14ac:dyDescent="0.2">
      <c r="A489" s="2">
        <v>1</v>
      </c>
      <c r="B489" s="2">
        <v>1</v>
      </c>
      <c r="C489" t="s">
        <v>12</v>
      </c>
      <c r="D489" t="s">
        <v>55</v>
      </c>
      <c r="E489" t="s">
        <v>23</v>
      </c>
      <c r="F489" s="4">
        <v>40551</v>
      </c>
      <c r="G489" s="2">
        <v>488</v>
      </c>
      <c r="H489" s="18">
        <v>1078.499</v>
      </c>
      <c r="I489" s="18">
        <v>88100</v>
      </c>
      <c r="J489">
        <v>24</v>
      </c>
      <c r="K489" s="2">
        <v>2</v>
      </c>
      <c r="L489">
        <v>2</v>
      </c>
      <c r="M489" s="2">
        <v>1</v>
      </c>
      <c r="N489" s="2">
        <v>1</v>
      </c>
      <c r="O489" s="2">
        <v>2</v>
      </c>
    </row>
    <row r="490" spans="1:15" x14ac:dyDescent="0.2">
      <c r="A490" s="2">
        <v>1</v>
      </c>
      <c r="B490" s="2">
        <v>1</v>
      </c>
      <c r="C490" t="s">
        <v>12</v>
      </c>
      <c r="D490" t="s">
        <v>44</v>
      </c>
      <c r="E490" t="s">
        <v>25</v>
      </c>
      <c r="F490" s="4">
        <v>41856</v>
      </c>
      <c r="G490" s="2">
        <v>489</v>
      </c>
      <c r="H490" s="18">
        <v>157.53100000000001</v>
      </c>
      <c r="I490" s="18">
        <v>51900</v>
      </c>
      <c r="J490">
        <v>6</v>
      </c>
      <c r="K490" s="2">
        <v>1</v>
      </c>
      <c r="L490">
        <v>2</v>
      </c>
      <c r="M490" s="2">
        <v>0</v>
      </c>
      <c r="N490" s="2">
        <v>1</v>
      </c>
      <c r="O490" s="2">
        <v>3</v>
      </c>
    </row>
    <row r="491" spans="1:15" x14ac:dyDescent="0.2">
      <c r="A491" s="2">
        <v>0</v>
      </c>
      <c r="B491" s="2">
        <v>1</v>
      </c>
      <c r="C491" t="s">
        <v>12</v>
      </c>
      <c r="D491" t="s">
        <v>41</v>
      </c>
      <c r="E491" t="s">
        <v>24</v>
      </c>
      <c r="F491" s="4">
        <v>41290</v>
      </c>
      <c r="G491" s="2">
        <v>490</v>
      </c>
      <c r="H491" s="18">
        <v>754.84</v>
      </c>
      <c r="I491" s="18">
        <v>47500</v>
      </c>
      <c r="J491">
        <v>6</v>
      </c>
      <c r="K491" s="2">
        <v>3</v>
      </c>
      <c r="L491">
        <v>3</v>
      </c>
      <c r="M491" s="2">
        <v>0</v>
      </c>
      <c r="N491" s="2">
        <v>0</v>
      </c>
      <c r="O491" s="2">
        <v>0</v>
      </c>
    </row>
    <row r="492" spans="1:15" x14ac:dyDescent="0.2">
      <c r="A492" s="2">
        <v>1</v>
      </c>
      <c r="B492" s="2">
        <v>1</v>
      </c>
      <c r="C492" t="s">
        <v>14</v>
      </c>
      <c r="D492" t="s">
        <v>51</v>
      </c>
      <c r="E492" t="s">
        <v>29</v>
      </c>
      <c r="F492" s="4">
        <v>40731</v>
      </c>
      <c r="G492" s="2">
        <v>491</v>
      </c>
      <c r="H492" s="18">
        <v>1481</v>
      </c>
      <c r="I492" s="18">
        <v>74500</v>
      </c>
      <c r="J492">
        <v>6</v>
      </c>
      <c r="K492" s="2">
        <v>3</v>
      </c>
      <c r="L492">
        <v>2</v>
      </c>
      <c r="M492" s="2">
        <v>1</v>
      </c>
      <c r="N492" s="2">
        <v>1</v>
      </c>
      <c r="O492" s="2">
        <v>0</v>
      </c>
    </row>
    <row r="493" spans="1:15" x14ac:dyDescent="0.2">
      <c r="A493" s="2">
        <v>0</v>
      </c>
      <c r="B493" s="2">
        <v>1</v>
      </c>
      <c r="C493" t="s">
        <v>13</v>
      </c>
      <c r="D493" t="s">
        <v>49</v>
      </c>
      <c r="E493" t="s">
        <v>34</v>
      </c>
      <c r="F493" s="4">
        <v>40935</v>
      </c>
      <c r="G493" s="2">
        <v>492</v>
      </c>
      <c r="H493" s="18">
        <v>1184.0540000000001</v>
      </c>
      <c r="I493" s="18">
        <v>27900</v>
      </c>
      <c r="J493">
        <v>18</v>
      </c>
      <c r="K493" s="2">
        <v>2</v>
      </c>
      <c r="L493">
        <v>1</v>
      </c>
      <c r="M493" s="2">
        <v>0</v>
      </c>
      <c r="N493" s="2">
        <v>0</v>
      </c>
      <c r="O493" s="2">
        <v>0</v>
      </c>
    </row>
    <row r="494" spans="1:15" x14ac:dyDescent="0.2">
      <c r="A494" s="2">
        <v>1</v>
      </c>
      <c r="B494" s="2">
        <v>1</v>
      </c>
      <c r="C494" t="s">
        <v>14</v>
      </c>
      <c r="D494" t="s">
        <v>27</v>
      </c>
      <c r="E494" t="s">
        <v>27</v>
      </c>
      <c r="F494" s="4">
        <v>41863</v>
      </c>
      <c r="G494" s="2">
        <v>493</v>
      </c>
      <c r="H494" s="18">
        <v>1472.2629999999999</v>
      </c>
      <c r="I494" s="18">
        <v>58300</v>
      </c>
      <c r="J494">
        <v>24</v>
      </c>
      <c r="K494" s="2">
        <v>2</v>
      </c>
      <c r="L494">
        <v>3</v>
      </c>
      <c r="M494" s="2">
        <v>1</v>
      </c>
      <c r="N494" s="2">
        <v>1</v>
      </c>
      <c r="O494" s="2">
        <v>0</v>
      </c>
    </row>
    <row r="495" spans="1:15" x14ac:dyDescent="0.2">
      <c r="A495" s="2">
        <v>1</v>
      </c>
      <c r="B495" s="2">
        <v>1</v>
      </c>
      <c r="C495" t="s">
        <v>11</v>
      </c>
      <c r="D495" t="s">
        <v>46</v>
      </c>
      <c r="E495" t="s">
        <v>17</v>
      </c>
      <c r="F495" s="4">
        <v>40910</v>
      </c>
      <c r="G495" s="2">
        <v>494</v>
      </c>
      <c r="H495" s="18">
        <v>1855.633</v>
      </c>
      <c r="I495" s="18">
        <v>81200</v>
      </c>
      <c r="J495">
        <v>24</v>
      </c>
      <c r="K495" s="2">
        <v>3</v>
      </c>
      <c r="L495">
        <v>2</v>
      </c>
      <c r="M495" s="2">
        <v>1</v>
      </c>
      <c r="N495" s="2">
        <v>1</v>
      </c>
      <c r="O495" s="2">
        <v>0</v>
      </c>
    </row>
    <row r="496" spans="1:15" x14ac:dyDescent="0.2">
      <c r="A496" s="2">
        <v>1</v>
      </c>
      <c r="B496" s="2">
        <v>1</v>
      </c>
      <c r="C496" t="s">
        <v>11</v>
      </c>
      <c r="D496" t="s">
        <v>52</v>
      </c>
      <c r="E496" t="s">
        <v>18</v>
      </c>
      <c r="F496" s="4">
        <v>41013</v>
      </c>
      <c r="G496" s="2">
        <v>495</v>
      </c>
      <c r="H496" s="18">
        <v>2636.239</v>
      </c>
      <c r="I496" s="18">
        <v>104100</v>
      </c>
      <c r="J496">
        <v>24</v>
      </c>
      <c r="K496" s="2">
        <v>3</v>
      </c>
      <c r="L496">
        <v>2</v>
      </c>
      <c r="M496" s="2">
        <v>1</v>
      </c>
      <c r="N496" s="2">
        <v>1</v>
      </c>
      <c r="O496" s="2">
        <v>0</v>
      </c>
    </row>
    <row r="497" spans="1:15" x14ac:dyDescent="0.2">
      <c r="A497" s="2">
        <v>0</v>
      </c>
      <c r="B497" s="2">
        <v>1</v>
      </c>
      <c r="C497" t="s">
        <v>14</v>
      </c>
      <c r="D497" t="s">
        <v>51</v>
      </c>
      <c r="E497" t="s">
        <v>29</v>
      </c>
      <c r="F497" s="4">
        <v>40768</v>
      </c>
      <c r="G497" s="2">
        <v>496</v>
      </c>
      <c r="H497" s="18">
        <v>3603.9189999999999</v>
      </c>
      <c r="I497" s="18">
        <v>87200</v>
      </c>
      <c r="J497">
        <v>18</v>
      </c>
      <c r="K497" s="2">
        <v>3</v>
      </c>
      <c r="L497">
        <v>2</v>
      </c>
      <c r="M497" s="2">
        <v>0</v>
      </c>
      <c r="N497" s="2">
        <v>1</v>
      </c>
      <c r="O497" s="2">
        <v>0</v>
      </c>
    </row>
    <row r="498" spans="1:15" x14ac:dyDescent="0.2">
      <c r="A498" s="2">
        <v>1</v>
      </c>
      <c r="B498" s="2">
        <v>1</v>
      </c>
      <c r="C498" t="s">
        <v>13</v>
      </c>
      <c r="D498" t="s">
        <v>39</v>
      </c>
      <c r="E498" t="s">
        <v>36</v>
      </c>
      <c r="F498" s="4">
        <v>39845</v>
      </c>
      <c r="G498" s="2">
        <v>497</v>
      </c>
      <c r="H498" s="18">
        <v>880.63699999999994</v>
      </c>
      <c r="I498" s="18">
        <v>76400</v>
      </c>
      <c r="J498">
        <v>18</v>
      </c>
      <c r="K498" s="2">
        <v>2</v>
      </c>
      <c r="L498">
        <v>2</v>
      </c>
      <c r="M498" s="2">
        <v>1</v>
      </c>
      <c r="N498" s="2">
        <v>1</v>
      </c>
      <c r="O498" s="2">
        <v>2</v>
      </c>
    </row>
    <row r="499" spans="1:15" x14ac:dyDescent="0.2">
      <c r="A499" s="2">
        <v>1</v>
      </c>
      <c r="B499" s="2">
        <v>0</v>
      </c>
      <c r="C499" t="s">
        <v>11</v>
      </c>
      <c r="D499" t="s">
        <v>52</v>
      </c>
      <c r="E499" t="s">
        <v>18</v>
      </c>
      <c r="F499" s="4">
        <v>41159</v>
      </c>
      <c r="G499" s="2">
        <v>498</v>
      </c>
      <c r="H499" s="18">
        <v>239.19399999999999</v>
      </c>
      <c r="I499" s="18">
        <v>64300</v>
      </c>
      <c r="J499">
        <v>6</v>
      </c>
      <c r="K499" s="2">
        <v>1</v>
      </c>
      <c r="L499">
        <v>1</v>
      </c>
      <c r="M499" s="2">
        <v>1</v>
      </c>
      <c r="N499" s="2">
        <v>1</v>
      </c>
      <c r="O499" s="2">
        <v>3</v>
      </c>
    </row>
    <row r="500" spans="1:15" x14ac:dyDescent="0.2">
      <c r="A500" s="2">
        <v>1</v>
      </c>
      <c r="B500" s="2">
        <v>1</v>
      </c>
      <c r="C500" t="s">
        <v>12</v>
      </c>
      <c r="D500" t="s">
        <v>45</v>
      </c>
      <c r="E500" t="s">
        <v>21</v>
      </c>
      <c r="F500" s="4">
        <v>41476</v>
      </c>
      <c r="G500" s="2">
        <v>499</v>
      </c>
      <c r="H500" s="18">
        <v>2089.6170000000002</v>
      </c>
      <c r="I500" s="18">
        <v>119800</v>
      </c>
      <c r="J500">
        <v>24</v>
      </c>
      <c r="K500" s="2">
        <v>2</v>
      </c>
      <c r="L500">
        <v>2</v>
      </c>
      <c r="M500" s="2">
        <v>1</v>
      </c>
      <c r="N500" s="2">
        <v>1</v>
      </c>
      <c r="O500" s="2">
        <v>2</v>
      </c>
    </row>
    <row r="501" spans="1:15" x14ac:dyDescent="0.2">
      <c r="A501" s="2">
        <v>1</v>
      </c>
      <c r="B501" s="2">
        <v>1</v>
      </c>
      <c r="C501" t="s">
        <v>14</v>
      </c>
      <c r="D501" t="s">
        <v>51</v>
      </c>
      <c r="E501" t="s">
        <v>29</v>
      </c>
      <c r="F501" s="4">
        <v>40697</v>
      </c>
      <c r="G501" s="2">
        <v>500</v>
      </c>
      <c r="H501" s="18">
        <v>320.75799999999998</v>
      </c>
      <c r="I501" s="18">
        <v>56300</v>
      </c>
      <c r="J501">
        <v>6</v>
      </c>
      <c r="K501" s="2">
        <v>1</v>
      </c>
      <c r="L501">
        <v>2</v>
      </c>
      <c r="M501" s="2">
        <v>1</v>
      </c>
      <c r="N501" s="2">
        <v>0</v>
      </c>
      <c r="O501" s="2">
        <v>3</v>
      </c>
    </row>
    <row r="502" spans="1:15" x14ac:dyDescent="0.2">
      <c r="A502" s="2">
        <v>1</v>
      </c>
      <c r="B502" s="2">
        <v>0</v>
      </c>
      <c r="C502" t="s">
        <v>12</v>
      </c>
      <c r="D502" t="s">
        <v>42</v>
      </c>
      <c r="E502" t="s">
        <v>22</v>
      </c>
      <c r="F502" s="4">
        <v>41828</v>
      </c>
      <c r="G502" s="2">
        <v>501</v>
      </c>
      <c r="H502" s="18">
        <v>1083.6769999999999</v>
      </c>
      <c r="I502" s="18">
        <v>67800</v>
      </c>
      <c r="J502">
        <v>12</v>
      </c>
      <c r="K502" s="2">
        <v>3</v>
      </c>
      <c r="L502">
        <v>1</v>
      </c>
      <c r="M502" s="2">
        <v>1</v>
      </c>
      <c r="N502" s="2">
        <v>1</v>
      </c>
      <c r="O502" s="2">
        <v>0</v>
      </c>
    </row>
    <row r="503" spans="1:15" x14ac:dyDescent="0.2">
      <c r="A503" s="2">
        <v>1</v>
      </c>
      <c r="B503" s="2">
        <v>0</v>
      </c>
      <c r="C503" t="s">
        <v>13</v>
      </c>
      <c r="D503" t="s">
        <v>39</v>
      </c>
      <c r="E503" t="s">
        <v>35</v>
      </c>
      <c r="F503" s="4">
        <v>42193</v>
      </c>
      <c r="G503" s="2">
        <v>502</v>
      </c>
      <c r="H503" s="18">
        <v>1310.0129999999999</v>
      </c>
      <c r="I503" s="18">
        <v>66700</v>
      </c>
      <c r="J503">
        <v>18</v>
      </c>
      <c r="K503" s="2">
        <v>0</v>
      </c>
      <c r="L503">
        <v>1</v>
      </c>
      <c r="M503" s="2">
        <v>1</v>
      </c>
      <c r="N503" s="2">
        <v>1</v>
      </c>
      <c r="O503" s="2">
        <v>0</v>
      </c>
    </row>
    <row r="504" spans="1:15" x14ac:dyDescent="0.2">
      <c r="A504" s="2">
        <v>0</v>
      </c>
      <c r="B504" s="2">
        <v>1</v>
      </c>
      <c r="C504" t="s">
        <v>14</v>
      </c>
      <c r="D504" t="s">
        <v>41</v>
      </c>
      <c r="E504" t="s">
        <v>31</v>
      </c>
      <c r="F504" s="4">
        <v>42211</v>
      </c>
      <c r="G504" s="2">
        <v>503</v>
      </c>
      <c r="H504" s="18">
        <v>2451.6080000000002</v>
      </c>
      <c r="I504" s="18">
        <v>91800</v>
      </c>
      <c r="J504">
        <v>24</v>
      </c>
      <c r="K504" s="2">
        <v>0</v>
      </c>
      <c r="L504">
        <v>3</v>
      </c>
      <c r="M504" s="2">
        <v>0</v>
      </c>
      <c r="N504" s="2">
        <v>1</v>
      </c>
      <c r="O504" s="2">
        <v>0</v>
      </c>
    </row>
    <row r="505" spans="1:15" x14ac:dyDescent="0.2">
      <c r="A505" s="2">
        <v>1</v>
      </c>
      <c r="B505" s="2">
        <v>0</v>
      </c>
      <c r="C505" t="s">
        <v>12</v>
      </c>
      <c r="D505" t="s">
        <v>45</v>
      </c>
      <c r="E505" t="s">
        <v>21</v>
      </c>
      <c r="F505" s="4">
        <v>41990</v>
      </c>
      <c r="G505" s="2">
        <v>504</v>
      </c>
      <c r="H505" s="18">
        <v>268.20800000000003</v>
      </c>
      <c r="I505" s="18">
        <v>17700</v>
      </c>
      <c r="J505">
        <v>12</v>
      </c>
      <c r="K505" s="2">
        <v>1</v>
      </c>
      <c r="L505">
        <v>1</v>
      </c>
      <c r="M505" s="2">
        <v>1</v>
      </c>
      <c r="N505" s="2">
        <v>0</v>
      </c>
      <c r="O505" s="2">
        <v>1</v>
      </c>
    </row>
    <row r="506" spans="1:15" x14ac:dyDescent="0.2">
      <c r="A506" s="2">
        <v>1</v>
      </c>
      <c r="B506" s="2">
        <v>1</v>
      </c>
      <c r="C506" t="s">
        <v>11</v>
      </c>
      <c r="D506" t="s">
        <v>46</v>
      </c>
      <c r="E506" t="s">
        <v>17</v>
      </c>
      <c r="F506" s="4">
        <v>41370</v>
      </c>
      <c r="G506" s="2">
        <v>505</v>
      </c>
      <c r="H506" s="18">
        <v>2149.223</v>
      </c>
      <c r="I506" s="18">
        <v>97900</v>
      </c>
      <c r="J506">
        <v>24</v>
      </c>
      <c r="K506" s="2">
        <v>3</v>
      </c>
      <c r="L506">
        <v>2</v>
      </c>
      <c r="M506" s="2">
        <v>0</v>
      </c>
      <c r="N506" s="2">
        <v>1</v>
      </c>
      <c r="O506" s="2">
        <v>0</v>
      </c>
    </row>
    <row r="507" spans="1:15" x14ac:dyDescent="0.2">
      <c r="A507" s="2">
        <v>1</v>
      </c>
      <c r="B507" s="2">
        <v>1</v>
      </c>
      <c r="C507" t="s">
        <v>11</v>
      </c>
      <c r="D507" t="s">
        <v>46</v>
      </c>
      <c r="E507" t="s">
        <v>17</v>
      </c>
      <c r="F507" s="4">
        <v>40846</v>
      </c>
      <c r="G507" s="2">
        <v>506</v>
      </c>
      <c r="H507" s="18">
        <v>979.21799999999996</v>
      </c>
      <c r="I507" s="18">
        <v>76200</v>
      </c>
      <c r="J507">
        <v>12</v>
      </c>
      <c r="K507" s="2">
        <v>3</v>
      </c>
      <c r="L507">
        <v>1</v>
      </c>
      <c r="M507" s="2">
        <v>0</v>
      </c>
      <c r="N507" s="2">
        <v>1</v>
      </c>
      <c r="O507" s="2">
        <v>0</v>
      </c>
    </row>
    <row r="508" spans="1:15" x14ac:dyDescent="0.2">
      <c r="A508" s="2">
        <v>1</v>
      </c>
      <c r="B508" s="2">
        <v>0</v>
      </c>
      <c r="C508" t="s">
        <v>14</v>
      </c>
      <c r="D508" t="s">
        <v>51</v>
      </c>
      <c r="E508" t="s">
        <v>30</v>
      </c>
      <c r="F508" s="4">
        <v>41418</v>
      </c>
      <c r="G508" s="2">
        <v>507</v>
      </c>
      <c r="H508" s="18">
        <v>1587.3710000000001</v>
      </c>
      <c r="I508" s="18">
        <v>47200</v>
      </c>
      <c r="J508">
        <v>18</v>
      </c>
      <c r="K508" s="2">
        <v>2</v>
      </c>
      <c r="L508">
        <v>2</v>
      </c>
      <c r="M508" s="2">
        <v>1</v>
      </c>
      <c r="N508" s="2">
        <v>0</v>
      </c>
      <c r="O508" s="2">
        <v>0</v>
      </c>
    </row>
    <row r="509" spans="1:15" x14ac:dyDescent="0.2">
      <c r="A509" s="2">
        <v>1</v>
      </c>
      <c r="B509" s="2">
        <v>0</v>
      </c>
      <c r="C509" t="s">
        <v>14</v>
      </c>
      <c r="D509" t="s">
        <v>27</v>
      </c>
      <c r="E509" t="s">
        <v>32</v>
      </c>
      <c r="F509" s="4">
        <v>42155</v>
      </c>
      <c r="G509" s="2">
        <v>508</v>
      </c>
      <c r="H509" s="18">
        <v>773.96900000000005</v>
      </c>
      <c r="I509" s="18">
        <v>21700</v>
      </c>
      <c r="J509">
        <v>18</v>
      </c>
      <c r="K509" s="2">
        <v>0</v>
      </c>
      <c r="L509">
        <v>1</v>
      </c>
      <c r="M509" s="2">
        <v>1</v>
      </c>
      <c r="N509" s="2">
        <v>0</v>
      </c>
      <c r="O509" s="2">
        <v>1</v>
      </c>
    </row>
    <row r="510" spans="1:15" x14ac:dyDescent="0.2">
      <c r="A510" s="2">
        <v>1</v>
      </c>
      <c r="B510" s="2">
        <v>1</v>
      </c>
      <c r="C510" t="s">
        <v>14</v>
      </c>
      <c r="D510" t="s">
        <v>43</v>
      </c>
      <c r="E510" t="s">
        <v>28</v>
      </c>
      <c r="F510" s="4">
        <v>42226</v>
      </c>
      <c r="G510" s="2">
        <v>509</v>
      </c>
      <c r="H510" s="18">
        <v>1779.03</v>
      </c>
      <c r="I510" s="18">
        <v>82400</v>
      </c>
      <c r="J510">
        <v>18</v>
      </c>
      <c r="K510" s="2">
        <v>3</v>
      </c>
      <c r="L510">
        <v>2</v>
      </c>
      <c r="M510" s="2">
        <v>1</v>
      </c>
      <c r="N510" s="2">
        <v>1</v>
      </c>
      <c r="O510" s="2">
        <v>0</v>
      </c>
    </row>
    <row r="511" spans="1:15" x14ac:dyDescent="0.2">
      <c r="A511" s="2">
        <v>0</v>
      </c>
      <c r="B511" s="2">
        <v>0</v>
      </c>
      <c r="C511" t="s">
        <v>11</v>
      </c>
      <c r="D511" t="s">
        <v>46</v>
      </c>
      <c r="E511" t="s">
        <v>15</v>
      </c>
      <c r="F511" s="4">
        <v>41929</v>
      </c>
      <c r="G511" s="2">
        <v>510</v>
      </c>
      <c r="H511" s="18">
        <v>865.08500000000004</v>
      </c>
      <c r="I511" s="18">
        <v>35600</v>
      </c>
      <c r="J511">
        <v>18</v>
      </c>
      <c r="K511" s="2">
        <v>1</v>
      </c>
      <c r="L511">
        <v>2</v>
      </c>
      <c r="M511" s="2">
        <v>0</v>
      </c>
      <c r="N511" s="2">
        <v>0</v>
      </c>
      <c r="O511" s="2">
        <v>3</v>
      </c>
    </row>
    <row r="512" spans="1:15" x14ac:dyDescent="0.2">
      <c r="A512" s="2">
        <v>1</v>
      </c>
      <c r="B512" s="2">
        <v>0</v>
      </c>
      <c r="C512" t="s">
        <v>13</v>
      </c>
      <c r="D512" t="s">
        <v>48</v>
      </c>
      <c r="E512" t="s">
        <v>38</v>
      </c>
      <c r="F512" s="4">
        <v>41994</v>
      </c>
      <c r="G512" s="2">
        <v>511</v>
      </c>
      <c r="H512" s="18">
        <v>922.04700000000003</v>
      </c>
      <c r="I512" s="18">
        <v>42800</v>
      </c>
      <c r="J512">
        <v>12</v>
      </c>
      <c r="K512" s="2">
        <v>2</v>
      </c>
      <c r="L512">
        <v>3</v>
      </c>
      <c r="M512" s="2">
        <v>1</v>
      </c>
      <c r="N512" s="2">
        <v>0</v>
      </c>
      <c r="O512" s="2">
        <v>0</v>
      </c>
    </row>
    <row r="513" spans="1:15" x14ac:dyDescent="0.2">
      <c r="A513" s="2">
        <v>1</v>
      </c>
      <c r="B513" s="2">
        <v>0</v>
      </c>
      <c r="C513" t="s">
        <v>12</v>
      </c>
      <c r="D513" t="s">
        <v>44</v>
      </c>
      <c r="E513" t="s">
        <v>25</v>
      </c>
      <c r="F513" s="4">
        <v>41058</v>
      </c>
      <c r="G513" s="2">
        <v>512</v>
      </c>
      <c r="H513" s="18">
        <v>1474.787</v>
      </c>
      <c r="I513" s="18">
        <v>72000</v>
      </c>
      <c r="J513">
        <v>12</v>
      </c>
      <c r="K513" s="2">
        <v>3</v>
      </c>
      <c r="L513">
        <v>2</v>
      </c>
      <c r="M513" s="2">
        <v>1</v>
      </c>
      <c r="N513" s="2">
        <v>0</v>
      </c>
      <c r="O513" s="2">
        <v>0</v>
      </c>
    </row>
    <row r="514" spans="1:15" x14ac:dyDescent="0.2">
      <c r="A514" s="2">
        <v>0</v>
      </c>
      <c r="B514" s="2">
        <v>1</v>
      </c>
      <c r="C514" t="s">
        <v>14</v>
      </c>
      <c r="D514" t="s">
        <v>27</v>
      </c>
      <c r="E514" t="s">
        <v>27</v>
      </c>
      <c r="F514" s="4">
        <v>40880</v>
      </c>
      <c r="G514" s="2">
        <v>513</v>
      </c>
      <c r="H514" s="18">
        <v>2924.424</v>
      </c>
      <c r="I514" s="18">
        <v>90400</v>
      </c>
      <c r="J514">
        <v>18</v>
      </c>
      <c r="K514" s="2">
        <v>3</v>
      </c>
      <c r="L514">
        <v>2</v>
      </c>
      <c r="M514" s="2">
        <v>0</v>
      </c>
      <c r="N514" s="2">
        <v>1</v>
      </c>
      <c r="O514" s="2">
        <v>1</v>
      </c>
    </row>
    <row r="515" spans="1:15" x14ac:dyDescent="0.2">
      <c r="A515" s="2">
        <v>1</v>
      </c>
      <c r="B515" s="2">
        <v>0</v>
      </c>
      <c r="C515" t="s">
        <v>11</v>
      </c>
      <c r="D515" t="s">
        <v>54</v>
      </c>
      <c r="E515" t="s">
        <v>16</v>
      </c>
      <c r="F515" s="4">
        <v>40786</v>
      </c>
      <c r="G515" s="2">
        <v>514</v>
      </c>
      <c r="H515" s="18">
        <v>247.00700000000001</v>
      </c>
      <c r="I515" s="18">
        <v>37200</v>
      </c>
      <c r="J515">
        <v>6</v>
      </c>
      <c r="K515" s="2">
        <v>1</v>
      </c>
      <c r="L515">
        <v>1</v>
      </c>
      <c r="M515" s="2">
        <v>1</v>
      </c>
      <c r="N515" s="2">
        <v>1</v>
      </c>
      <c r="O515" s="2">
        <v>1</v>
      </c>
    </row>
    <row r="516" spans="1:15" x14ac:dyDescent="0.2">
      <c r="A516" s="2">
        <v>1</v>
      </c>
      <c r="B516" s="2">
        <v>1</v>
      </c>
      <c r="C516" t="s">
        <v>14</v>
      </c>
      <c r="D516" t="s">
        <v>41</v>
      </c>
      <c r="E516" t="s">
        <v>31</v>
      </c>
      <c r="F516" s="4">
        <v>40714</v>
      </c>
      <c r="G516" s="2">
        <v>515</v>
      </c>
      <c r="H516" s="18">
        <v>2103.614</v>
      </c>
      <c r="I516" s="18">
        <v>77000</v>
      </c>
      <c r="J516">
        <v>12</v>
      </c>
      <c r="K516" s="2">
        <v>3</v>
      </c>
      <c r="L516">
        <v>2</v>
      </c>
      <c r="M516" s="2">
        <v>1</v>
      </c>
      <c r="N516" s="2">
        <v>1</v>
      </c>
      <c r="O516" s="2">
        <v>0</v>
      </c>
    </row>
    <row r="517" spans="1:15" x14ac:dyDescent="0.2">
      <c r="A517" s="2">
        <v>1</v>
      </c>
      <c r="B517" s="2">
        <v>0</v>
      </c>
      <c r="C517" t="s">
        <v>14</v>
      </c>
      <c r="D517" t="s">
        <v>51</v>
      </c>
      <c r="E517" t="s">
        <v>29</v>
      </c>
      <c r="F517" s="4">
        <v>39955</v>
      </c>
      <c r="G517" s="2">
        <v>516</v>
      </c>
      <c r="H517" s="18">
        <v>392.37900000000002</v>
      </c>
      <c r="I517" s="18">
        <v>71200</v>
      </c>
      <c r="J517">
        <v>12</v>
      </c>
      <c r="K517" s="2">
        <v>1</v>
      </c>
      <c r="L517">
        <v>1</v>
      </c>
      <c r="M517" s="2">
        <v>0</v>
      </c>
      <c r="N517" s="2">
        <v>1</v>
      </c>
      <c r="O517" s="2">
        <v>3</v>
      </c>
    </row>
    <row r="518" spans="1:15" x14ac:dyDescent="0.2">
      <c r="A518" s="2">
        <v>1</v>
      </c>
      <c r="B518" s="2">
        <v>1</v>
      </c>
      <c r="C518" t="s">
        <v>12</v>
      </c>
      <c r="D518" t="s">
        <v>47</v>
      </c>
      <c r="E518" t="s">
        <v>26</v>
      </c>
      <c r="F518" s="4">
        <v>42010</v>
      </c>
      <c r="G518" s="2">
        <v>517</v>
      </c>
      <c r="H518" s="18">
        <v>1849.538</v>
      </c>
      <c r="I518" s="18">
        <v>61000</v>
      </c>
      <c r="J518">
        <v>18</v>
      </c>
      <c r="K518" s="2">
        <v>0</v>
      </c>
      <c r="L518">
        <v>3</v>
      </c>
      <c r="M518" s="2">
        <v>0</v>
      </c>
      <c r="N518" s="2">
        <v>1</v>
      </c>
      <c r="O518" s="2">
        <v>0</v>
      </c>
    </row>
    <row r="519" spans="1:15" x14ac:dyDescent="0.2">
      <c r="A519" s="2">
        <v>0</v>
      </c>
      <c r="B519" s="2">
        <v>1</v>
      </c>
      <c r="C519" t="s">
        <v>13</v>
      </c>
      <c r="D519" t="s">
        <v>49</v>
      </c>
      <c r="E519" t="s">
        <v>34</v>
      </c>
      <c r="F519" s="4">
        <v>40315</v>
      </c>
      <c r="G519" s="2">
        <v>518</v>
      </c>
      <c r="H519" s="18">
        <v>849.67200000000003</v>
      </c>
      <c r="I519" s="18">
        <v>37000</v>
      </c>
      <c r="J519">
        <v>12</v>
      </c>
      <c r="K519" s="2">
        <v>2</v>
      </c>
      <c r="L519">
        <v>3</v>
      </c>
      <c r="M519" s="2">
        <v>1</v>
      </c>
      <c r="N519" s="2">
        <v>1</v>
      </c>
      <c r="O519" s="2">
        <v>0</v>
      </c>
    </row>
    <row r="520" spans="1:15" x14ac:dyDescent="0.2">
      <c r="A520" s="2">
        <v>1</v>
      </c>
      <c r="B520" s="2">
        <v>0</v>
      </c>
      <c r="C520" t="s">
        <v>11</v>
      </c>
      <c r="D520" t="s">
        <v>52</v>
      </c>
      <c r="E520" t="s">
        <v>18</v>
      </c>
      <c r="F520" s="4">
        <v>42088</v>
      </c>
      <c r="G520" s="2">
        <v>519</v>
      </c>
      <c r="H520" s="18">
        <v>510.14800000000002</v>
      </c>
      <c r="I520" s="18">
        <v>25300</v>
      </c>
      <c r="J520">
        <v>6</v>
      </c>
      <c r="K520" s="2">
        <v>0</v>
      </c>
      <c r="L520">
        <v>1</v>
      </c>
      <c r="M520" s="2">
        <v>0</v>
      </c>
      <c r="N520" s="2">
        <v>0</v>
      </c>
      <c r="O520" s="2">
        <v>3</v>
      </c>
    </row>
    <row r="521" spans="1:15" x14ac:dyDescent="0.2">
      <c r="A521" s="2">
        <v>0</v>
      </c>
      <c r="B521" s="2">
        <v>0</v>
      </c>
      <c r="C521" t="s">
        <v>11</v>
      </c>
      <c r="D521" t="s">
        <v>52</v>
      </c>
      <c r="E521" t="s">
        <v>18</v>
      </c>
      <c r="F521" s="4">
        <v>42044</v>
      </c>
      <c r="G521" s="2">
        <v>520</v>
      </c>
      <c r="H521" s="18">
        <v>2490.9740000000002</v>
      </c>
      <c r="I521" s="18">
        <v>53700</v>
      </c>
      <c r="J521">
        <v>24</v>
      </c>
      <c r="K521" s="2">
        <v>3</v>
      </c>
      <c r="L521">
        <v>1</v>
      </c>
      <c r="M521" s="2">
        <v>0</v>
      </c>
      <c r="N521" s="2">
        <v>1</v>
      </c>
      <c r="O521" s="2">
        <v>0</v>
      </c>
    </row>
    <row r="522" spans="1:15" x14ac:dyDescent="0.2">
      <c r="A522" s="2">
        <v>1</v>
      </c>
      <c r="B522" s="2">
        <v>0</v>
      </c>
      <c r="C522" t="s">
        <v>11</v>
      </c>
      <c r="D522" t="s">
        <v>54</v>
      </c>
      <c r="E522" t="s">
        <v>16</v>
      </c>
      <c r="F522" s="4">
        <v>42010</v>
      </c>
      <c r="G522" s="2">
        <v>521</v>
      </c>
      <c r="H522" s="18">
        <v>781.61900000000003</v>
      </c>
      <c r="I522" s="18">
        <v>48100</v>
      </c>
      <c r="J522">
        <v>12</v>
      </c>
      <c r="K522" s="2">
        <v>2</v>
      </c>
      <c r="L522">
        <v>2</v>
      </c>
      <c r="M522" s="2">
        <v>0</v>
      </c>
      <c r="N522" s="2">
        <v>0</v>
      </c>
      <c r="O522" s="2">
        <v>0</v>
      </c>
    </row>
    <row r="523" spans="1:15" x14ac:dyDescent="0.2">
      <c r="A523" s="2">
        <v>1</v>
      </c>
      <c r="B523" s="2">
        <v>1</v>
      </c>
      <c r="C523" t="s">
        <v>11</v>
      </c>
      <c r="D523" t="s">
        <v>54</v>
      </c>
      <c r="E523" t="s">
        <v>16</v>
      </c>
      <c r="F523" s="4">
        <v>39992</v>
      </c>
      <c r="G523" s="2">
        <v>522</v>
      </c>
      <c r="H523" s="18">
        <v>1081.269</v>
      </c>
      <c r="I523" s="18">
        <v>96300</v>
      </c>
      <c r="J523">
        <v>12</v>
      </c>
      <c r="K523" s="2">
        <v>3</v>
      </c>
      <c r="L523">
        <v>2</v>
      </c>
      <c r="M523" s="2">
        <v>1</v>
      </c>
      <c r="N523" s="2">
        <v>1</v>
      </c>
      <c r="O523" s="2">
        <v>1</v>
      </c>
    </row>
    <row r="524" spans="1:15" x14ac:dyDescent="0.2">
      <c r="A524" s="2">
        <v>1</v>
      </c>
      <c r="B524" s="2">
        <v>0</v>
      </c>
      <c r="C524" t="s">
        <v>12</v>
      </c>
      <c r="D524" t="s">
        <v>42</v>
      </c>
      <c r="E524" t="s">
        <v>22</v>
      </c>
      <c r="F524" s="4">
        <v>42069</v>
      </c>
      <c r="G524" s="2">
        <v>523</v>
      </c>
      <c r="H524" s="18">
        <v>2702.4549999999999</v>
      </c>
      <c r="I524" s="18">
        <v>75200</v>
      </c>
      <c r="J524">
        <v>24</v>
      </c>
      <c r="K524" s="2">
        <v>0</v>
      </c>
      <c r="L524">
        <v>2</v>
      </c>
      <c r="M524" s="2">
        <v>0</v>
      </c>
      <c r="N524" s="2">
        <v>1</v>
      </c>
      <c r="O524" s="2">
        <v>1</v>
      </c>
    </row>
    <row r="525" spans="1:15" x14ac:dyDescent="0.2">
      <c r="A525" s="2">
        <v>0</v>
      </c>
      <c r="B525" s="2">
        <v>0</v>
      </c>
      <c r="C525" t="s">
        <v>11</v>
      </c>
      <c r="D525" t="s">
        <v>40</v>
      </c>
      <c r="E525" t="s">
        <v>19</v>
      </c>
      <c r="F525" s="4">
        <v>41030</v>
      </c>
      <c r="G525" s="2">
        <v>524</v>
      </c>
      <c r="H525" s="18">
        <v>3655.4</v>
      </c>
      <c r="I525" s="18">
        <v>81500</v>
      </c>
      <c r="J525">
        <v>18</v>
      </c>
      <c r="K525" s="2">
        <v>3</v>
      </c>
      <c r="L525">
        <v>3</v>
      </c>
      <c r="M525" s="2">
        <v>0</v>
      </c>
      <c r="N525" s="2">
        <v>1</v>
      </c>
      <c r="O525" s="2">
        <v>0</v>
      </c>
    </row>
    <row r="526" spans="1:15" x14ac:dyDescent="0.2">
      <c r="A526" s="2">
        <v>0</v>
      </c>
      <c r="B526" s="2">
        <v>0</v>
      </c>
      <c r="C526" t="s">
        <v>11</v>
      </c>
      <c r="D526" t="s">
        <v>54</v>
      </c>
      <c r="E526" t="s">
        <v>16</v>
      </c>
      <c r="F526" s="4">
        <v>40937</v>
      </c>
      <c r="G526" s="2">
        <v>525</v>
      </c>
      <c r="H526" s="18">
        <v>2098.2249999999999</v>
      </c>
      <c r="I526" s="18">
        <v>83500</v>
      </c>
      <c r="J526">
        <v>24</v>
      </c>
      <c r="K526" s="2">
        <v>3</v>
      </c>
      <c r="L526">
        <v>2</v>
      </c>
      <c r="M526" s="2">
        <v>1</v>
      </c>
      <c r="N526" s="2">
        <v>1</v>
      </c>
      <c r="O526" s="2">
        <v>2</v>
      </c>
    </row>
    <row r="527" spans="1:15" x14ac:dyDescent="0.2">
      <c r="A527" s="2">
        <v>1</v>
      </c>
      <c r="B527" s="2">
        <v>1</v>
      </c>
      <c r="C527" t="s">
        <v>14</v>
      </c>
      <c r="D527" t="s">
        <v>51</v>
      </c>
      <c r="E527" t="s">
        <v>30</v>
      </c>
      <c r="F527" s="4">
        <v>40985</v>
      </c>
      <c r="G527" s="2">
        <v>526</v>
      </c>
      <c r="H527" s="18">
        <v>861.91899999999998</v>
      </c>
      <c r="I527" s="18">
        <v>30900</v>
      </c>
      <c r="J527">
        <v>18</v>
      </c>
      <c r="K527" s="2">
        <v>2</v>
      </c>
      <c r="L527">
        <v>3</v>
      </c>
      <c r="M527" s="2">
        <v>0</v>
      </c>
      <c r="N527" s="2">
        <v>0</v>
      </c>
      <c r="O527" s="2">
        <v>0</v>
      </c>
    </row>
    <row r="528" spans="1:15" x14ac:dyDescent="0.2">
      <c r="A528" s="2">
        <v>1</v>
      </c>
      <c r="B528" s="2">
        <v>1</v>
      </c>
      <c r="C528" t="s">
        <v>12</v>
      </c>
      <c r="D528" t="s">
        <v>45</v>
      </c>
      <c r="E528" t="s">
        <v>21</v>
      </c>
      <c r="F528" s="4">
        <v>42170</v>
      </c>
      <c r="G528" s="2">
        <v>527</v>
      </c>
      <c r="H528" s="18">
        <v>1540.8920000000001</v>
      </c>
      <c r="I528" s="18">
        <v>75600</v>
      </c>
      <c r="J528">
        <v>12</v>
      </c>
      <c r="K528" s="2">
        <v>0</v>
      </c>
      <c r="L528">
        <v>2</v>
      </c>
      <c r="M528" s="2">
        <v>0</v>
      </c>
      <c r="N528" s="2">
        <v>1</v>
      </c>
      <c r="O528" s="2">
        <v>0</v>
      </c>
    </row>
    <row r="529" spans="1:15" x14ac:dyDescent="0.2">
      <c r="A529" s="2">
        <v>0</v>
      </c>
      <c r="B529" s="2">
        <v>0</v>
      </c>
      <c r="C529" t="s">
        <v>12</v>
      </c>
      <c r="D529" t="s">
        <v>44</v>
      </c>
      <c r="E529" t="s">
        <v>25</v>
      </c>
      <c r="F529" s="4">
        <v>40687</v>
      </c>
      <c r="G529" s="2">
        <v>528</v>
      </c>
      <c r="H529" s="18">
        <v>592.072</v>
      </c>
      <c r="I529" s="18">
        <v>25100</v>
      </c>
      <c r="J529">
        <v>12</v>
      </c>
      <c r="K529" s="2">
        <v>2</v>
      </c>
      <c r="L529">
        <v>1</v>
      </c>
      <c r="M529" s="2">
        <v>1</v>
      </c>
      <c r="N529" s="2">
        <v>1</v>
      </c>
      <c r="O529" s="2">
        <v>0</v>
      </c>
    </row>
    <row r="530" spans="1:15" x14ac:dyDescent="0.2">
      <c r="A530" s="2">
        <v>1</v>
      </c>
      <c r="B530" s="2">
        <v>0</v>
      </c>
      <c r="C530" t="s">
        <v>11</v>
      </c>
      <c r="D530" t="s">
        <v>54</v>
      </c>
      <c r="E530" t="s">
        <v>16</v>
      </c>
      <c r="F530" s="4">
        <v>41891</v>
      </c>
      <c r="G530" s="2">
        <v>529</v>
      </c>
      <c r="H530" s="18">
        <v>1397.7159999999999</v>
      </c>
      <c r="I530" s="18">
        <v>41700</v>
      </c>
      <c r="J530">
        <v>18</v>
      </c>
      <c r="K530" s="2">
        <v>2</v>
      </c>
      <c r="L530">
        <v>3</v>
      </c>
      <c r="M530" s="2">
        <v>0</v>
      </c>
      <c r="N530" s="2">
        <v>1</v>
      </c>
      <c r="O530" s="2">
        <v>0</v>
      </c>
    </row>
    <row r="531" spans="1:15" x14ac:dyDescent="0.2">
      <c r="A531" s="2">
        <v>1</v>
      </c>
      <c r="B531" s="2">
        <v>1</v>
      </c>
      <c r="C531" t="s">
        <v>11</v>
      </c>
      <c r="D531" t="s">
        <v>52</v>
      </c>
      <c r="E531" t="s">
        <v>18</v>
      </c>
      <c r="F531" s="4">
        <v>41847</v>
      </c>
      <c r="G531" s="2">
        <v>530</v>
      </c>
      <c r="H531" s="18">
        <v>1092.528</v>
      </c>
      <c r="I531" s="18">
        <v>35300</v>
      </c>
      <c r="J531">
        <v>24</v>
      </c>
      <c r="K531" s="2">
        <v>2</v>
      </c>
      <c r="L531">
        <v>2</v>
      </c>
      <c r="M531" s="2">
        <v>0</v>
      </c>
      <c r="N531" s="2">
        <v>1</v>
      </c>
      <c r="O531" s="2">
        <v>0</v>
      </c>
    </row>
    <row r="532" spans="1:15" x14ac:dyDescent="0.2">
      <c r="A532" s="2">
        <v>1</v>
      </c>
      <c r="B532" s="2">
        <v>0</v>
      </c>
      <c r="C532" t="s">
        <v>11</v>
      </c>
      <c r="D532" t="s">
        <v>53</v>
      </c>
      <c r="E532" t="s">
        <v>20</v>
      </c>
      <c r="F532" s="4">
        <v>42052</v>
      </c>
      <c r="G532" s="2">
        <v>531</v>
      </c>
      <c r="H532" s="18">
        <v>1368.739</v>
      </c>
      <c r="I532" s="18">
        <v>35300</v>
      </c>
      <c r="J532">
        <v>18</v>
      </c>
      <c r="K532" s="2">
        <v>0</v>
      </c>
      <c r="L532">
        <v>2</v>
      </c>
      <c r="M532" s="2">
        <v>0</v>
      </c>
      <c r="N532" s="2">
        <v>0</v>
      </c>
      <c r="O532" s="2">
        <v>0</v>
      </c>
    </row>
    <row r="533" spans="1:15" x14ac:dyDescent="0.2">
      <c r="A533" s="2">
        <v>1</v>
      </c>
      <c r="B533" s="2">
        <v>0</v>
      </c>
      <c r="C533" t="s">
        <v>13</v>
      </c>
      <c r="D533" t="s">
        <v>50</v>
      </c>
      <c r="E533" t="s">
        <v>37</v>
      </c>
      <c r="F533" s="4">
        <v>40876</v>
      </c>
      <c r="G533" s="2">
        <v>532</v>
      </c>
      <c r="H533" s="18">
        <v>886.31399999999996</v>
      </c>
      <c r="I533" s="18">
        <v>44400</v>
      </c>
      <c r="J533">
        <v>18</v>
      </c>
      <c r="K533" s="2">
        <v>2</v>
      </c>
      <c r="L533">
        <v>3</v>
      </c>
      <c r="M533" s="2">
        <v>1</v>
      </c>
      <c r="N533" s="2">
        <v>0</v>
      </c>
      <c r="O533" s="2">
        <v>0</v>
      </c>
    </row>
    <row r="534" spans="1:15" x14ac:dyDescent="0.2">
      <c r="A534" s="2">
        <v>0</v>
      </c>
      <c r="B534" s="2">
        <v>1</v>
      </c>
      <c r="C534" t="s">
        <v>12</v>
      </c>
      <c r="D534" t="s">
        <v>42</v>
      </c>
      <c r="E534" t="s">
        <v>22</v>
      </c>
      <c r="F534" s="4">
        <v>40885</v>
      </c>
      <c r="G534" s="2">
        <v>533</v>
      </c>
      <c r="H534" s="18">
        <v>2524.4879999999998</v>
      </c>
      <c r="I534" s="18">
        <v>44200</v>
      </c>
      <c r="J534">
        <v>24</v>
      </c>
      <c r="K534" s="2">
        <v>3</v>
      </c>
      <c r="L534">
        <v>2</v>
      </c>
      <c r="M534" s="2">
        <v>0</v>
      </c>
      <c r="N534" s="2">
        <v>1</v>
      </c>
      <c r="O534" s="2">
        <v>0</v>
      </c>
    </row>
    <row r="535" spans="1:15" x14ac:dyDescent="0.2">
      <c r="A535" s="2">
        <v>0</v>
      </c>
      <c r="B535" s="2">
        <v>1</v>
      </c>
      <c r="C535" t="s">
        <v>11</v>
      </c>
      <c r="D535" t="s">
        <v>46</v>
      </c>
      <c r="E535" t="s">
        <v>17</v>
      </c>
      <c r="F535" s="4">
        <v>41438</v>
      </c>
      <c r="G535" s="2">
        <v>534</v>
      </c>
      <c r="H535" s="18">
        <v>1692.94</v>
      </c>
      <c r="I535" s="18">
        <v>57900</v>
      </c>
      <c r="J535">
        <v>12</v>
      </c>
      <c r="K535" s="2">
        <v>3</v>
      </c>
      <c r="L535">
        <v>3</v>
      </c>
      <c r="M535" s="2">
        <v>0</v>
      </c>
      <c r="N535" s="2">
        <v>1</v>
      </c>
      <c r="O535" s="2">
        <v>0</v>
      </c>
    </row>
    <row r="536" spans="1:15" x14ac:dyDescent="0.2">
      <c r="A536" s="2">
        <v>1</v>
      </c>
      <c r="B536" s="2">
        <v>1</v>
      </c>
      <c r="C536" t="s">
        <v>11</v>
      </c>
      <c r="D536" t="s">
        <v>52</v>
      </c>
      <c r="E536" t="s">
        <v>18</v>
      </c>
      <c r="F536" s="4">
        <v>42014</v>
      </c>
      <c r="G536" s="2">
        <v>535</v>
      </c>
      <c r="H536" s="18">
        <v>1473.127</v>
      </c>
      <c r="I536" s="18">
        <v>97100</v>
      </c>
      <c r="J536">
        <v>12</v>
      </c>
      <c r="K536" s="2">
        <v>0</v>
      </c>
      <c r="L536">
        <v>2</v>
      </c>
      <c r="M536" s="2">
        <v>1</v>
      </c>
      <c r="N536" s="2">
        <v>1</v>
      </c>
      <c r="O536" s="2">
        <v>0</v>
      </c>
    </row>
    <row r="537" spans="1:15" x14ac:dyDescent="0.2">
      <c r="A537" s="2">
        <v>1</v>
      </c>
      <c r="B537" s="2">
        <v>0</v>
      </c>
      <c r="C537" t="s">
        <v>13</v>
      </c>
      <c r="D537" t="s">
        <v>39</v>
      </c>
      <c r="E537" t="s">
        <v>35</v>
      </c>
      <c r="F537" s="4">
        <v>42130</v>
      </c>
      <c r="G537" s="2">
        <v>536</v>
      </c>
      <c r="H537" s="18">
        <v>1822.3309999999999</v>
      </c>
      <c r="I537" s="18">
        <v>96400</v>
      </c>
      <c r="J537">
        <v>24</v>
      </c>
      <c r="K537" s="2">
        <v>3</v>
      </c>
      <c r="L537">
        <v>2</v>
      </c>
      <c r="M537" s="2">
        <v>1</v>
      </c>
      <c r="N537" s="2">
        <v>1</v>
      </c>
      <c r="O537" s="2">
        <v>1</v>
      </c>
    </row>
    <row r="538" spans="1:15" x14ac:dyDescent="0.2">
      <c r="A538" s="2">
        <v>0</v>
      </c>
      <c r="B538" s="2">
        <v>0</v>
      </c>
      <c r="C538" t="s">
        <v>12</v>
      </c>
      <c r="D538" t="s">
        <v>44</v>
      </c>
      <c r="E538" t="s">
        <v>25</v>
      </c>
      <c r="F538" s="4">
        <v>42039</v>
      </c>
      <c r="G538" s="2">
        <v>537</v>
      </c>
      <c r="H538" s="18">
        <v>457.00599999999997</v>
      </c>
      <c r="I538" s="18">
        <v>23100</v>
      </c>
      <c r="J538">
        <v>12</v>
      </c>
      <c r="K538" s="2">
        <v>1</v>
      </c>
      <c r="L538">
        <v>1</v>
      </c>
      <c r="M538" s="2">
        <v>0</v>
      </c>
      <c r="N538" s="2">
        <v>0</v>
      </c>
      <c r="O538" s="2">
        <v>2</v>
      </c>
    </row>
    <row r="539" spans="1:15" x14ac:dyDescent="0.2">
      <c r="A539" s="2">
        <v>0</v>
      </c>
      <c r="B539" s="2">
        <v>0</v>
      </c>
      <c r="C539" t="s">
        <v>11</v>
      </c>
      <c r="D539" t="s">
        <v>52</v>
      </c>
      <c r="E539" t="s">
        <v>18</v>
      </c>
      <c r="F539" s="4">
        <v>41914</v>
      </c>
      <c r="G539" s="2">
        <v>538</v>
      </c>
      <c r="H539" s="18">
        <v>2226.3510000000001</v>
      </c>
      <c r="I539" s="18">
        <v>67700</v>
      </c>
      <c r="J539">
        <v>12</v>
      </c>
      <c r="K539" s="2">
        <v>3</v>
      </c>
      <c r="L539">
        <v>2</v>
      </c>
      <c r="M539" s="2">
        <v>1</v>
      </c>
      <c r="N539" s="2">
        <v>0</v>
      </c>
      <c r="O539" s="2">
        <v>0</v>
      </c>
    </row>
    <row r="540" spans="1:15" x14ac:dyDescent="0.2">
      <c r="A540" s="2">
        <v>0</v>
      </c>
      <c r="B540" s="2">
        <v>0</v>
      </c>
      <c r="C540" t="s">
        <v>14</v>
      </c>
      <c r="D540" t="s">
        <v>51</v>
      </c>
      <c r="E540" t="s">
        <v>30</v>
      </c>
      <c r="F540" s="4">
        <v>41172</v>
      </c>
      <c r="G540" s="2">
        <v>539</v>
      </c>
      <c r="H540" s="18">
        <v>2177.34</v>
      </c>
      <c r="I540" s="18">
        <v>53900</v>
      </c>
      <c r="J540">
        <v>18</v>
      </c>
      <c r="K540" s="2">
        <v>3</v>
      </c>
      <c r="L540">
        <v>2</v>
      </c>
      <c r="M540" s="2">
        <v>0</v>
      </c>
      <c r="N540" s="2">
        <v>1</v>
      </c>
      <c r="O540" s="2">
        <v>1</v>
      </c>
    </row>
    <row r="541" spans="1:15" x14ac:dyDescent="0.2">
      <c r="A541" s="2">
        <v>1</v>
      </c>
      <c r="B541" s="2">
        <v>1</v>
      </c>
      <c r="C541" t="s">
        <v>12</v>
      </c>
      <c r="D541" t="s">
        <v>47</v>
      </c>
      <c r="E541" t="s">
        <v>26</v>
      </c>
      <c r="F541" s="4">
        <v>42243</v>
      </c>
      <c r="G541" s="2">
        <v>540</v>
      </c>
      <c r="H541" s="18">
        <v>1165.6089999999999</v>
      </c>
      <c r="I541" s="18">
        <v>42400</v>
      </c>
      <c r="J541">
        <v>18</v>
      </c>
      <c r="K541" s="2">
        <v>0</v>
      </c>
      <c r="L541">
        <v>1</v>
      </c>
      <c r="M541" s="2">
        <v>0</v>
      </c>
      <c r="N541" s="2">
        <v>1</v>
      </c>
      <c r="O541" s="2">
        <v>1</v>
      </c>
    </row>
    <row r="542" spans="1:15" x14ac:dyDescent="0.2">
      <c r="A542" s="2">
        <v>1</v>
      </c>
      <c r="B542" s="2">
        <v>1</v>
      </c>
      <c r="C542" t="s">
        <v>12</v>
      </c>
      <c r="D542" t="s">
        <v>42</v>
      </c>
      <c r="E542" t="s">
        <v>22</v>
      </c>
      <c r="F542" s="4">
        <v>40465</v>
      </c>
      <c r="G542" s="2">
        <v>541</v>
      </c>
      <c r="H542" s="18">
        <v>854.90099999999995</v>
      </c>
      <c r="I542" s="18">
        <v>52700</v>
      </c>
      <c r="J542">
        <v>18</v>
      </c>
      <c r="K542" s="2">
        <v>1</v>
      </c>
      <c r="L542">
        <v>2</v>
      </c>
      <c r="M542" s="2">
        <v>0</v>
      </c>
      <c r="N542" s="2">
        <v>0</v>
      </c>
      <c r="O542" s="2">
        <v>2</v>
      </c>
    </row>
    <row r="543" spans="1:15" x14ac:dyDescent="0.2">
      <c r="A543" s="2">
        <v>1</v>
      </c>
      <c r="B543" s="2">
        <v>0</v>
      </c>
      <c r="C543" t="s">
        <v>11</v>
      </c>
      <c r="D543" t="s">
        <v>53</v>
      </c>
      <c r="E543" t="s">
        <v>20</v>
      </c>
      <c r="F543" s="4">
        <v>41804</v>
      </c>
      <c r="G543" s="2">
        <v>542</v>
      </c>
      <c r="H543" s="18">
        <v>584.09699999999998</v>
      </c>
      <c r="I543" s="18">
        <v>47000</v>
      </c>
      <c r="J543">
        <v>12</v>
      </c>
      <c r="K543" s="2">
        <v>2</v>
      </c>
      <c r="L543">
        <v>2</v>
      </c>
      <c r="M543" s="2">
        <v>1</v>
      </c>
      <c r="N543" s="2">
        <v>0</v>
      </c>
      <c r="O543" s="2">
        <v>1</v>
      </c>
    </row>
    <row r="544" spans="1:15" x14ac:dyDescent="0.2">
      <c r="A544" s="2">
        <v>1</v>
      </c>
      <c r="B544" s="2">
        <v>0</v>
      </c>
      <c r="C544" t="s">
        <v>14</v>
      </c>
      <c r="D544" t="s">
        <v>27</v>
      </c>
      <c r="E544" t="s">
        <v>27</v>
      </c>
      <c r="F544" s="4">
        <v>39989</v>
      </c>
      <c r="G544" s="2">
        <v>543</v>
      </c>
      <c r="H544" s="18">
        <v>208.505</v>
      </c>
      <c r="I544" s="18">
        <v>14800</v>
      </c>
      <c r="J544">
        <v>6</v>
      </c>
      <c r="K544" s="2">
        <v>1</v>
      </c>
      <c r="L544">
        <v>1</v>
      </c>
      <c r="M544" s="2">
        <v>0</v>
      </c>
      <c r="N544" s="2">
        <v>0</v>
      </c>
      <c r="O544" s="2">
        <v>1</v>
      </c>
    </row>
    <row r="545" spans="1:15" x14ac:dyDescent="0.2">
      <c r="A545" s="2">
        <v>1</v>
      </c>
      <c r="B545" s="2">
        <v>0</v>
      </c>
      <c r="C545" t="s">
        <v>13</v>
      </c>
      <c r="D545" t="s">
        <v>49</v>
      </c>
      <c r="E545" t="s">
        <v>34</v>
      </c>
      <c r="F545" s="4">
        <v>40044</v>
      </c>
      <c r="G545" s="2">
        <v>544</v>
      </c>
      <c r="H545" s="18">
        <v>87.448999999999998</v>
      </c>
      <c r="I545" s="18">
        <v>12700</v>
      </c>
      <c r="J545">
        <v>12</v>
      </c>
      <c r="K545" s="2">
        <v>1</v>
      </c>
      <c r="L545">
        <v>1</v>
      </c>
      <c r="M545" s="2">
        <v>0</v>
      </c>
      <c r="N545" s="2">
        <v>0</v>
      </c>
      <c r="O545" s="2">
        <v>3</v>
      </c>
    </row>
    <row r="546" spans="1:15" x14ac:dyDescent="0.2">
      <c r="A546" s="2">
        <v>1</v>
      </c>
      <c r="B546" s="2">
        <v>1</v>
      </c>
      <c r="C546" t="s">
        <v>13</v>
      </c>
      <c r="D546" t="s">
        <v>48</v>
      </c>
      <c r="E546" t="s">
        <v>38</v>
      </c>
      <c r="F546" s="4">
        <v>39909</v>
      </c>
      <c r="G546" s="2">
        <v>545</v>
      </c>
      <c r="H546" s="18">
        <v>1457.0329999999999</v>
      </c>
      <c r="I546" s="18">
        <v>96200</v>
      </c>
      <c r="J546">
        <v>12</v>
      </c>
      <c r="K546" s="2">
        <v>3</v>
      </c>
      <c r="L546">
        <v>3</v>
      </c>
      <c r="M546" s="2">
        <v>0</v>
      </c>
      <c r="N546" s="2">
        <v>1</v>
      </c>
      <c r="O546" s="2">
        <v>0</v>
      </c>
    </row>
    <row r="547" spans="1:15" x14ac:dyDescent="0.2">
      <c r="A547" s="2">
        <v>1</v>
      </c>
      <c r="B547" s="2">
        <v>1</v>
      </c>
      <c r="C547" t="s">
        <v>12</v>
      </c>
      <c r="D547" t="s">
        <v>45</v>
      </c>
      <c r="E547" t="s">
        <v>21</v>
      </c>
      <c r="F547" s="4">
        <v>42159</v>
      </c>
      <c r="G547" s="2">
        <v>546</v>
      </c>
      <c r="H547" s="18">
        <v>273.83499999999998</v>
      </c>
      <c r="I547" s="18">
        <v>15100</v>
      </c>
      <c r="J547">
        <v>6</v>
      </c>
      <c r="K547" s="2">
        <v>1</v>
      </c>
      <c r="L547">
        <v>1</v>
      </c>
      <c r="M547" s="2">
        <v>0</v>
      </c>
      <c r="N547" s="2">
        <v>0</v>
      </c>
      <c r="O547" s="2">
        <v>0</v>
      </c>
    </row>
    <row r="548" spans="1:15" x14ac:dyDescent="0.2">
      <c r="A548" s="2">
        <v>1</v>
      </c>
      <c r="B548" s="2">
        <v>0</v>
      </c>
      <c r="C548" t="s">
        <v>12</v>
      </c>
      <c r="D548" t="s">
        <v>44</v>
      </c>
      <c r="E548" t="s">
        <v>25</v>
      </c>
      <c r="F548" s="4">
        <v>42235</v>
      </c>
      <c r="G548" s="2">
        <v>547</v>
      </c>
      <c r="H548" s="18">
        <v>926.71299999999997</v>
      </c>
      <c r="I548" s="18">
        <v>43700</v>
      </c>
      <c r="J548">
        <v>12</v>
      </c>
      <c r="K548" s="2">
        <v>0</v>
      </c>
      <c r="L548">
        <v>1</v>
      </c>
      <c r="M548" s="2">
        <v>1</v>
      </c>
      <c r="N548" s="2">
        <v>1</v>
      </c>
      <c r="O548" s="2">
        <v>1</v>
      </c>
    </row>
    <row r="549" spans="1:15" x14ac:dyDescent="0.2">
      <c r="A549" s="2">
        <v>1</v>
      </c>
      <c r="B549" s="2">
        <v>1</v>
      </c>
      <c r="C549" t="s">
        <v>14</v>
      </c>
      <c r="D549" t="s">
        <v>41</v>
      </c>
      <c r="E549" t="s">
        <v>31</v>
      </c>
      <c r="F549" s="4">
        <v>42245</v>
      </c>
      <c r="G549" s="2">
        <v>548</v>
      </c>
      <c r="H549" s="18">
        <v>1584.3019999999999</v>
      </c>
      <c r="I549" s="18">
        <v>43300</v>
      </c>
      <c r="J549">
        <v>12</v>
      </c>
      <c r="K549" s="2">
        <v>0</v>
      </c>
      <c r="L549">
        <v>3</v>
      </c>
      <c r="M549" s="2">
        <v>0</v>
      </c>
      <c r="N549" s="2">
        <v>0</v>
      </c>
      <c r="O549" s="2">
        <v>0</v>
      </c>
    </row>
    <row r="550" spans="1:15" x14ac:dyDescent="0.2">
      <c r="A550" s="2">
        <v>1</v>
      </c>
      <c r="B550" s="2">
        <v>1</v>
      </c>
      <c r="C550" t="s">
        <v>13</v>
      </c>
      <c r="D550" t="s">
        <v>49</v>
      </c>
      <c r="E550" t="s">
        <v>33</v>
      </c>
      <c r="F550" s="4">
        <v>42237</v>
      </c>
      <c r="G550" s="2">
        <v>549</v>
      </c>
      <c r="H550" s="18">
        <v>529.34699999999998</v>
      </c>
      <c r="I550" s="18">
        <v>36700</v>
      </c>
      <c r="J550">
        <v>6</v>
      </c>
      <c r="K550" s="2">
        <v>0</v>
      </c>
      <c r="L550">
        <v>2</v>
      </c>
      <c r="M550" s="2">
        <v>0</v>
      </c>
      <c r="N550" s="2">
        <v>0</v>
      </c>
      <c r="O550" s="2">
        <v>1</v>
      </c>
    </row>
    <row r="551" spans="1:15" x14ac:dyDescent="0.2">
      <c r="A551" s="2">
        <v>1</v>
      </c>
      <c r="B551" s="2">
        <v>1</v>
      </c>
      <c r="C551" t="s">
        <v>11</v>
      </c>
      <c r="D551" t="s">
        <v>53</v>
      </c>
      <c r="E551" t="s">
        <v>20</v>
      </c>
      <c r="F551" s="4">
        <v>39911</v>
      </c>
      <c r="G551" s="2">
        <v>550</v>
      </c>
      <c r="H551" s="18">
        <v>621.16499999999996</v>
      </c>
      <c r="I551" s="18">
        <v>28500</v>
      </c>
      <c r="J551">
        <v>24</v>
      </c>
      <c r="K551" s="2">
        <v>1</v>
      </c>
      <c r="L551">
        <v>3</v>
      </c>
      <c r="M551" s="2">
        <v>0</v>
      </c>
      <c r="N551" s="2">
        <v>0</v>
      </c>
      <c r="O551" s="2">
        <v>0</v>
      </c>
    </row>
    <row r="552" spans="1:15" x14ac:dyDescent="0.2">
      <c r="A552" s="2">
        <v>1</v>
      </c>
      <c r="B552" s="2">
        <v>0</v>
      </c>
      <c r="C552" t="s">
        <v>11</v>
      </c>
      <c r="D552" t="s">
        <v>54</v>
      </c>
      <c r="E552" t="s">
        <v>16</v>
      </c>
      <c r="F552" s="4">
        <v>41507</v>
      </c>
      <c r="G552" s="2">
        <v>551</v>
      </c>
      <c r="H552" s="18">
        <v>404.82299999999998</v>
      </c>
      <c r="I552" s="18">
        <v>32100</v>
      </c>
      <c r="J552">
        <v>24</v>
      </c>
      <c r="K552" s="2">
        <v>1</v>
      </c>
      <c r="L552">
        <v>2</v>
      </c>
      <c r="M552" s="2">
        <v>0</v>
      </c>
      <c r="N552" s="2">
        <v>0</v>
      </c>
      <c r="O552" s="2">
        <v>2</v>
      </c>
    </row>
    <row r="553" spans="1:15" x14ac:dyDescent="0.2">
      <c r="A553" s="2">
        <v>1</v>
      </c>
      <c r="B553" s="2">
        <v>0</v>
      </c>
      <c r="C553" t="s">
        <v>14</v>
      </c>
      <c r="D553" t="s">
        <v>27</v>
      </c>
      <c r="E553" t="s">
        <v>32</v>
      </c>
      <c r="F553" s="4">
        <v>42013</v>
      </c>
      <c r="G553" s="2">
        <v>552</v>
      </c>
      <c r="H553" s="18">
        <v>1704.6679999999999</v>
      </c>
      <c r="I553" s="18">
        <v>92900</v>
      </c>
      <c r="J553">
        <v>6</v>
      </c>
      <c r="K553" s="2">
        <v>0</v>
      </c>
      <c r="L553">
        <v>2</v>
      </c>
      <c r="M553" s="2">
        <v>1</v>
      </c>
      <c r="N553" s="2">
        <v>1</v>
      </c>
      <c r="O553" s="2">
        <v>1</v>
      </c>
    </row>
    <row r="554" spans="1:15" x14ac:dyDescent="0.2">
      <c r="A554" s="2">
        <v>0</v>
      </c>
      <c r="B554" s="2">
        <v>1</v>
      </c>
      <c r="C554" t="s">
        <v>12</v>
      </c>
      <c r="D554" t="s">
        <v>47</v>
      </c>
      <c r="E554" t="s">
        <v>26</v>
      </c>
      <c r="F554" s="4">
        <v>40697</v>
      </c>
      <c r="G554" s="2">
        <v>553</v>
      </c>
      <c r="H554" s="18">
        <v>1383.8789999999999</v>
      </c>
      <c r="I554" s="18">
        <v>40100</v>
      </c>
      <c r="J554">
        <v>12</v>
      </c>
      <c r="K554" s="2">
        <v>2</v>
      </c>
      <c r="L554">
        <v>3</v>
      </c>
      <c r="M554" s="2">
        <v>0</v>
      </c>
      <c r="N554" s="2">
        <v>1</v>
      </c>
      <c r="O554" s="2">
        <v>0</v>
      </c>
    </row>
    <row r="555" spans="1:15" x14ac:dyDescent="0.2">
      <c r="A555" s="2">
        <v>1</v>
      </c>
      <c r="B555" s="2">
        <v>0</v>
      </c>
      <c r="C555" t="s">
        <v>12</v>
      </c>
      <c r="D555" t="s">
        <v>55</v>
      </c>
      <c r="E555" t="s">
        <v>23</v>
      </c>
      <c r="F555" s="4">
        <v>41561</v>
      </c>
      <c r="G555" s="2">
        <v>554</v>
      </c>
      <c r="H555" s="18">
        <v>497.73599999999999</v>
      </c>
      <c r="I555" s="18">
        <v>21400</v>
      </c>
      <c r="J555">
        <v>18</v>
      </c>
      <c r="K555" s="2">
        <v>1</v>
      </c>
      <c r="L555">
        <v>3</v>
      </c>
      <c r="M555" s="2">
        <v>0</v>
      </c>
      <c r="N555" s="2">
        <v>0</v>
      </c>
      <c r="O555" s="2">
        <v>0</v>
      </c>
    </row>
    <row r="556" spans="1:15" x14ac:dyDescent="0.2">
      <c r="A556" s="2">
        <v>1</v>
      </c>
      <c r="B556" s="2">
        <v>1</v>
      </c>
      <c r="C556" t="s">
        <v>14</v>
      </c>
      <c r="D556" t="s">
        <v>41</v>
      </c>
      <c r="E556" t="s">
        <v>31</v>
      </c>
      <c r="F556" s="4">
        <v>40690</v>
      </c>
      <c r="G556" s="2">
        <v>555</v>
      </c>
      <c r="H556" s="18">
        <v>2491.6799999999998</v>
      </c>
      <c r="I556" s="18">
        <v>72200</v>
      </c>
      <c r="J556">
        <v>24</v>
      </c>
      <c r="K556" s="2">
        <v>3</v>
      </c>
      <c r="L556">
        <v>2</v>
      </c>
      <c r="M556" s="2">
        <v>1</v>
      </c>
      <c r="N556" s="2">
        <v>1</v>
      </c>
      <c r="O556" s="2">
        <v>0</v>
      </c>
    </row>
    <row r="557" spans="1:15" x14ac:dyDescent="0.2">
      <c r="A557" s="2">
        <v>0</v>
      </c>
      <c r="B557" s="2">
        <v>1</v>
      </c>
      <c r="C557" t="s">
        <v>12</v>
      </c>
      <c r="D557" t="s">
        <v>44</v>
      </c>
      <c r="E557" t="s">
        <v>25</v>
      </c>
      <c r="F557" s="4">
        <v>39817</v>
      </c>
      <c r="G557" s="2">
        <v>556</v>
      </c>
      <c r="H557" s="18">
        <v>2924.53</v>
      </c>
      <c r="I557" s="18">
        <v>67900</v>
      </c>
      <c r="J557">
        <v>24</v>
      </c>
      <c r="K557" s="2">
        <v>3</v>
      </c>
      <c r="L557">
        <v>3</v>
      </c>
      <c r="M557" s="2">
        <v>0</v>
      </c>
      <c r="N557" s="2">
        <v>1</v>
      </c>
      <c r="O557" s="2">
        <v>0</v>
      </c>
    </row>
    <row r="558" spans="1:15" x14ac:dyDescent="0.2">
      <c r="A558" s="2">
        <v>0</v>
      </c>
      <c r="B558" s="2">
        <v>0</v>
      </c>
      <c r="C558" t="s">
        <v>14</v>
      </c>
      <c r="D558" t="s">
        <v>43</v>
      </c>
      <c r="E558" t="s">
        <v>28</v>
      </c>
      <c r="F558" s="4">
        <v>40127</v>
      </c>
      <c r="G558" s="2">
        <v>557</v>
      </c>
      <c r="H558" s="18">
        <v>470.03899999999999</v>
      </c>
      <c r="I558" s="18">
        <v>21100</v>
      </c>
      <c r="J558">
        <v>6</v>
      </c>
      <c r="K558" s="2">
        <v>1</v>
      </c>
      <c r="L558">
        <v>1</v>
      </c>
      <c r="M558" s="2">
        <v>0</v>
      </c>
      <c r="N558" s="2">
        <v>0</v>
      </c>
      <c r="O558" s="2">
        <v>1</v>
      </c>
    </row>
    <row r="559" spans="1:15" x14ac:dyDescent="0.2">
      <c r="A559" s="2">
        <v>0</v>
      </c>
      <c r="B559" s="2">
        <v>1</v>
      </c>
      <c r="C559" t="s">
        <v>13</v>
      </c>
      <c r="D559" t="s">
        <v>50</v>
      </c>
      <c r="E559" t="s">
        <v>37</v>
      </c>
      <c r="F559" s="4">
        <v>42052</v>
      </c>
      <c r="G559" s="2">
        <v>558</v>
      </c>
      <c r="H559" s="18">
        <v>1045.96</v>
      </c>
      <c r="I559" s="18">
        <v>93000</v>
      </c>
      <c r="J559">
        <v>6</v>
      </c>
      <c r="K559" s="2">
        <v>3</v>
      </c>
      <c r="L559">
        <v>2</v>
      </c>
      <c r="M559" s="2">
        <v>1</v>
      </c>
      <c r="N559" s="2">
        <v>1</v>
      </c>
      <c r="O559" s="2">
        <v>3</v>
      </c>
    </row>
    <row r="560" spans="1:15" x14ac:dyDescent="0.2">
      <c r="A560" s="2">
        <v>1</v>
      </c>
      <c r="B560" s="2">
        <v>0</v>
      </c>
      <c r="C560" t="s">
        <v>11</v>
      </c>
      <c r="D560" t="s">
        <v>52</v>
      </c>
      <c r="E560" t="s">
        <v>18</v>
      </c>
      <c r="F560" s="4">
        <v>40995</v>
      </c>
      <c r="G560" s="2">
        <v>559</v>
      </c>
      <c r="H560" s="18">
        <v>575.60199999999998</v>
      </c>
      <c r="I560" s="18">
        <v>40900</v>
      </c>
      <c r="J560">
        <v>18</v>
      </c>
      <c r="K560" s="2">
        <v>1</v>
      </c>
      <c r="L560">
        <v>1</v>
      </c>
      <c r="M560" s="2">
        <v>0</v>
      </c>
      <c r="N560" s="2">
        <v>1</v>
      </c>
      <c r="O560" s="2">
        <v>2</v>
      </c>
    </row>
    <row r="561" spans="1:15" x14ac:dyDescent="0.2">
      <c r="A561" s="2">
        <v>0</v>
      </c>
      <c r="B561" s="2">
        <v>1</v>
      </c>
      <c r="C561" t="s">
        <v>12</v>
      </c>
      <c r="D561" t="s">
        <v>42</v>
      </c>
      <c r="E561" t="s">
        <v>22</v>
      </c>
      <c r="F561" s="4">
        <v>41713</v>
      </c>
      <c r="G561" s="2">
        <v>560</v>
      </c>
      <c r="H561" s="18">
        <v>1241.394</v>
      </c>
      <c r="I561" s="18">
        <v>61300</v>
      </c>
      <c r="J561">
        <v>24</v>
      </c>
      <c r="K561" s="2">
        <v>3</v>
      </c>
      <c r="L561">
        <v>2</v>
      </c>
      <c r="M561" s="2">
        <v>1</v>
      </c>
      <c r="N561" s="2">
        <v>0</v>
      </c>
      <c r="O561" s="2">
        <v>2</v>
      </c>
    </row>
    <row r="562" spans="1:15" x14ac:dyDescent="0.2">
      <c r="A562" s="2">
        <v>1</v>
      </c>
      <c r="B562" s="2">
        <v>1</v>
      </c>
      <c r="C562" t="s">
        <v>11</v>
      </c>
      <c r="D562" t="s">
        <v>40</v>
      </c>
      <c r="E562" t="s">
        <v>19</v>
      </c>
      <c r="F562" s="4">
        <v>41621</v>
      </c>
      <c r="G562" s="2">
        <v>561</v>
      </c>
      <c r="H562" s="18">
        <v>2457.674</v>
      </c>
      <c r="I562" s="18">
        <v>110700</v>
      </c>
      <c r="J562">
        <v>12</v>
      </c>
      <c r="K562" s="2">
        <v>3</v>
      </c>
      <c r="L562">
        <v>3</v>
      </c>
      <c r="M562" s="2">
        <v>0</v>
      </c>
      <c r="N562" s="2">
        <v>1</v>
      </c>
      <c r="O562" s="2">
        <v>0</v>
      </c>
    </row>
    <row r="563" spans="1:15" x14ac:dyDescent="0.2">
      <c r="A563" s="2">
        <v>1</v>
      </c>
      <c r="B563" s="2">
        <v>0</v>
      </c>
      <c r="C563" t="s">
        <v>14</v>
      </c>
      <c r="D563" t="s">
        <v>41</v>
      </c>
      <c r="E563" t="s">
        <v>31</v>
      </c>
      <c r="F563" s="4">
        <v>40002</v>
      </c>
      <c r="G563" s="2">
        <v>562</v>
      </c>
      <c r="H563" s="18">
        <v>1837.867</v>
      </c>
      <c r="I563" s="18">
        <v>81800</v>
      </c>
      <c r="J563">
        <v>18</v>
      </c>
      <c r="K563" s="2">
        <v>3</v>
      </c>
      <c r="L563">
        <v>2</v>
      </c>
      <c r="M563" s="2">
        <v>1</v>
      </c>
      <c r="N563" s="2">
        <v>1</v>
      </c>
      <c r="O563" s="2">
        <v>1</v>
      </c>
    </row>
    <row r="564" spans="1:15" x14ac:dyDescent="0.2">
      <c r="A564" s="2">
        <v>1</v>
      </c>
      <c r="B564" s="2">
        <v>0</v>
      </c>
      <c r="C564" t="s">
        <v>14</v>
      </c>
      <c r="D564" t="s">
        <v>27</v>
      </c>
      <c r="E564" t="s">
        <v>32</v>
      </c>
      <c r="F564" s="4">
        <v>42058</v>
      </c>
      <c r="G564" s="2">
        <v>563</v>
      </c>
      <c r="H564" s="18">
        <v>175.999</v>
      </c>
      <c r="I564" s="18">
        <v>19100</v>
      </c>
      <c r="J564">
        <v>6</v>
      </c>
      <c r="K564" s="2">
        <v>0</v>
      </c>
      <c r="L564">
        <v>1</v>
      </c>
      <c r="M564" s="2">
        <v>1</v>
      </c>
      <c r="N564" s="2">
        <v>0</v>
      </c>
      <c r="O564" s="2">
        <v>0</v>
      </c>
    </row>
    <row r="565" spans="1:15" x14ac:dyDescent="0.2">
      <c r="A565" s="2">
        <v>1</v>
      </c>
      <c r="B565" s="2">
        <v>0</v>
      </c>
      <c r="C565" t="s">
        <v>12</v>
      </c>
      <c r="D565" t="s">
        <v>42</v>
      </c>
      <c r="E565" t="s">
        <v>22</v>
      </c>
      <c r="F565" s="4">
        <v>40277</v>
      </c>
      <c r="G565" s="2">
        <v>564</v>
      </c>
      <c r="H565" s="18">
        <v>646.81299999999999</v>
      </c>
      <c r="I565" s="18">
        <v>73600</v>
      </c>
      <c r="J565">
        <v>6</v>
      </c>
      <c r="K565" s="2">
        <v>2</v>
      </c>
      <c r="L565">
        <v>1</v>
      </c>
      <c r="M565" s="2">
        <v>0</v>
      </c>
      <c r="N565" s="2">
        <v>1</v>
      </c>
      <c r="O565" s="2">
        <v>1</v>
      </c>
    </row>
    <row r="566" spans="1:15" x14ac:dyDescent="0.2">
      <c r="A566" s="2">
        <v>0</v>
      </c>
      <c r="B566" s="2">
        <v>1</v>
      </c>
      <c r="C566" t="s">
        <v>13</v>
      </c>
      <c r="D566" t="s">
        <v>48</v>
      </c>
      <c r="E566" t="s">
        <v>38</v>
      </c>
      <c r="F566" s="4">
        <v>42175</v>
      </c>
      <c r="G566" s="2">
        <v>565</v>
      </c>
      <c r="H566" s="18">
        <v>921.45799999999997</v>
      </c>
      <c r="I566" s="18">
        <v>62500</v>
      </c>
      <c r="J566">
        <v>6</v>
      </c>
      <c r="K566" s="2">
        <v>0</v>
      </c>
      <c r="L566">
        <v>2</v>
      </c>
      <c r="M566" s="2">
        <v>0</v>
      </c>
      <c r="N566" s="2">
        <v>0</v>
      </c>
      <c r="O566" s="2">
        <v>3</v>
      </c>
    </row>
    <row r="567" spans="1:15" x14ac:dyDescent="0.2">
      <c r="A567" s="2">
        <v>1</v>
      </c>
      <c r="B567" s="2">
        <v>0</v>
      </c>
      <c r="C567" t="s">
        <v>11</v>
      </c>
      <c r="D567" t="s">
        <v>46</v>
      </c>
      <c r="E567" t="s">
        <v>17</v>
      </c>
      <c r="F567" s="4">
        <v>41111</v>
      </c>
      <c r="G567" s="2">
        <v>566</v>
      </c>
      <c r="H567" s="18">
        <v>1583.0640000000001</v>
      </c>
      <c r="I567" s="18">
        <v>48600</v>
      </c>
      <c r="J567">
        <v>24</v>
      </c>
      <c r="K567" s="2">
        <v>2</v>
      </c>
      <c r="L567">
        <v>2</v>
      </c>
      <c r="M567" s="2">
        <v>0</v>
      </c>
      <c r="N567" s="2">
        <v>1</v>
      </c>
      <c r="O567" s="2">
        <v>0</v>
      </c>
    </row>
    <row r="568" spans="1:15" x14ac:dyDescent="0.2">
      <c r="A568" s="2">
        <v>1</v>
      </c>
      <c r="B568" s="2">
        <v>0</v>
      </c>
      <c r="C568" t="s">
        <v>13</v>
      </c>
      <c r="D568" t="s">
        <v>39</v>
      </c>
      <c r="E568" t="s">
        <v>36</v>
      </c>
      <c r="F568" s="4">
        <v>40849</v>
      </c>
      <c r="G568" s="2">
        <v>567</v>
      </c>
      <c r="H568" s="18">
        <v>2763.596</v>
      </c>
      <c r="I568" s="18">
        <v>69800</v>
      </c>
      <c r="J568">
        <v>24</v>
      </c>
      <c r="K568" s="2">
        <v>3</v>
      </c>
      <c r="L568">
        <v>3</v>
      </c>
      <c r="M568" s="2">
        <v>1</v>
      </c>
      <c r="N568" s="2">
        <v>1</v>
      </c>
      <c r="O568" s="2">
        <v>0</v>
      </c>
    </row>
    <row r="569" spans="1:15" x14ac:dyDescent="0.2">
      <c r="A569" s="2">
        <v>1</v>
      </c>
      <c r="B569" s="2">
        <v>1</v>
      </c>
      <c r="C569" t="s">
        <v>14</v>
      </c>
      <c r="D569" t="s">
        <v>43</v>
      </c>
      <c r="E569" t="s">
        <v>28</v>
      </c>
      <c r="F569" s="4">
        <v>41744</v>
      </c>
      <c r="G569" s="2">
        <v>568</v>
      </c>
      <c r="H569" s="18">
        <v>1944.145</v>
      </c>
      <c r="I569" s="18">
        <v>90300</v>
      </c>
      <c r="J569">
        <v>24</v>
      </c>
      <c r="K569" s="2">
        <v>3</v>
      </c>
      <c r="L569">
        <v>2</v>
      </c>
      <c r="M569" s="2">
        <v>1</v>
      </c>
      <c r="N569" s="2">
        <v>1</v>
      </c>
      <c r="O569" s="2">
        <v>0</v>
      </c>
    </row>
    <row r="570" spans="1:15" x14ac:dyDescent="0.2">
      <c r="A570" s="2">
        <v>1</v>
      </c>
      <c r="B570" s="2">
        <v>1</v>
      </c>
      <c r="C570" t="s">
        <v>12</v>
      </c>
      <c r="D570" t="s">
        <v>44</v>
      </c>
      <c r="E570" t="s">
        <v>25</v>
      </c>
      <c r="F570" s="4">
        <v>40280</v>
      </c>
      <c r="G570" s="2">
        <v>569</v>
      </c>
      <c r="H570" s="18">
        <v>823.58199999999999</v>
      </c>
      <c r="I570" s="18">
        <v>74500</v>
      </c>
      <c r="J570">
        <v>12</v>
      </c>
      <c r="K570" s="2">
        <v>2</v>
      </c>
      <c r="L570">
        <v>2</v>
      </c>
      <c r="M570" s="2">
        <v>1</v>
      </c>
      <c r="N570" s="2">
        <v>1</v>
      </c>
      <c r="O570" s="2">
        <v>2</v>
      </c>
    </row>
    <row r="571" spans="1:15" x14ac:dyDescent="0.2">
      <c r="A571" s="2">
        <v>0</v>
      </c>
      <c r="B571" s="2">
        <v>1</v>
      </c>
      <c r="C571" t="s">
        <v>13</v>
      </c>
      <c r="D571" t="s">
        <v>39</v>
      </c>
      <c r="E571" t="s">
        <v>36</v>
      </c>
      <c r="F571" s="4">
        <v>42196</v>
      </c>
      <c r="G571" s="2">
        <v>570</v>
      </c>
      <c r="H571" s="18">
        <v>1319.7</v>
      </c>
      <c r="I571" s="18">
        <v>32000</v>
      </c>
      <c r="J571">
        <v>24</v>
      </c>
      <c r="K571" s="2">
        <v>0</v>
      </c>
      <c r="L571">
        <v>1</v>
      </c>
      <c r="M571" s="2">
        <v>0</v>
      </c>
      <c r="N571" s="2">
        <v>0</v>
      </c>
      <c r="O571" s="2">
        <v>1</v>
      </c>
    </row>
    <row r="572" spans="1:15" x14ac:dyDescent="0.2">
      <c r="A572" s="2">
        <v>1</v>
      </c>
      <c r="B572" s="2">
        <v>1</v>
      </c>
      <c r="C572" t="s">
        <v>14</v>
      </c>
      <c r="D572" t="s">
        <v>27</v>
      </c>
      <c r="E572" t="s">
        <v>27</v>
      </c>
      <c r="F572" s="4">
        <v>42210</v>
      </c>
      <c r="G572" s="2">
        <v>571</v>
      </c>
      <c r="H572" s="18">
        <v>817.74800000000005</v>
      </c>
      <c r="I572" s="18">
        <v>68200</v>
      </c>
      <c r="J572">
        <v>6</v>
      </c>
      <c r="K572" s="2">
        <v>0</v>
      </c>
      <c r="L572">
        <v>2</v>
      </c>
      <c r="M572" s="2">
        <v>0</v>
      </c>
      <c r="N572" s="2">
        <v>1</v>
      </c>
      <c r="O572" s="2">
        <v>1</v>
      </c>
    </row>
    <row r="573" spans="1:15" x14ac:dyDescent="0.2">
      <c r="A573" s="2">
        <v>1</v>
      </c>
      <c r="B573" s="2">
        <v>1</v>
      </c>
      <c r="C573" t="s">
        <v>13</v>
      </c>
      <c r="D573" t="s">
        <v>39</v>
      </c>
      <c r="E573" t="s">
        <v>36</v>
      </c>
      <c r="F573" s="4">
        <v>42044</v>
      </c>
      <c r="G573" s="2">
        <v>572</v>
      </c>
      <c r="H573" s="18">
        <v>490.97399999999999</v>
      </c>
      <c r="I573" s="18">
        <v>21600</v>
      </c>
      <c r="J573">
        <v>12</v>
      </c>
      <c r="K573" s="2">
        <v>0</v>
      </c>
      <c r="L573">
        <v>1</v>
      </c>
      <c r="M573" s="2">
        <v>0</v>
      </c>
      <c r="N573" s="2">
        <v>0</v>
      </c>
      <c r="O573" s="2">
        <v>2</v>
      </c>
    </row>
    <row r="574" spans="1:15" x14ac:dyDescent="0.2">
      <c r="A574" s="2">
        <v>0</v>
      </c>
      <c r="B574" s="2">
        <v>0</v>
      </c>
      <c r="C574" t="s">
        <v>13</v>
      </c>
      <c r="D574" t="s">
        <v>39</v>
      </c>
      <c r="E574" t="s">
        <v>36</v>
      </c>
      <c r="F574" s="4">
        <v>41754</v>
      </c>
      <c r="G574" s="2">
        <v>573</v>
      </c>
      <c r="H574" s="18">
        <v>1475.806</v>
      </c>
      <c r="I574" s="18">
        <v>38200</v>
      </c>
      <c r="J574">
        <v>24</v>
      </c>
      <c r="K574" s="2">
        <v>2</v>
      </c>
      <c r="L574">
        <v>2</v>
      </c>
      <c r="M574" s="2">
        <v>0</v>
      </c>
      <c r="N574" s="2">
        <v>0</v>
      </c>
      <c r="O574" s="2">
        <v>0</v>
      </c>
    </row>
    <row r="575" spans="1:15" x14ac:dyDescent="0.2">
      <c r="A575" s="2">
        <v>1</v>
      </c>
      <c r="B575" s="2">
        <v>0</v>
      </c>
      <c r="C575" t="s">
        <v>12</v>
      </c>
      <c r="D575" t="s">
        <v>45</v>
      </c>
      <c r="E575" t="s">
        <v>21</v>
      </c>
      <c r="F575" s="4">
        <v>40658</v>
      </c>
      <c r="G575" s="2">
        <v>574</v>
      </c>
      <c r="H575" s="18">
        <v>708.24699999999996</v>
      </c>
      <c r="I575" s="18">
        <v>91000</v>
      </c>
      <c r="J575">
        <v>6</v>
      </c>
      <c r="K575" s="2">
        <v>2</v>
      </c>
      <c r="L575">
        <v>2</v>
      </c>
      <c r="M575" s="2">
        <v>0</v>
      </c>
      <c r="N575" s="2">
        <v>1</v>
      </c>
      <c r="O575" s="2">
        <v>2</v>
      </c>
    </row>
    <row r="576" spans="1:15" x14ac:dyDescent="0.2">
      <c r="A576" s="2">
        <v>0</v>
      </c>
      <c r="B576" s="2">
        <v>0</v>
      </c>
      <c r="C576" t="s">
        <v>12</v>
      </c>
      <c r="D576" t="s">
        <v>45</v>
      </c>
      <c r="E576" t="s">
        <v>21</v>
      </c>
      <c r="F576" s="4">
        <v>42092</v>
      </c>
      <c r="G576" s="2">
        <v>575</v>
      </c>
      <c r="H576" s="18">
        <v>263.66399999999999</v>
      </c>
      <c r="I576" s="18">
        <v>12000</v>
      </c>
      <c r="J576">
        <v>6</v>
      </c>
      <c r="K576" s="2">
        <v>1</v>
      </c>
      <c r="L576">
        <v>1</v>
      </c>
      <c r="M576" s="2">
        <v>0</v>
      </c>
      <c r="N576" s="2">
        <v>0</v>
      </c>
      <c r="O576" s="2">
        <v>0</v>
      </c>
    </row>
    <row r="577" spans="1:15" x14ac:dyDescent="0.2">
      <c r="A577" s="2">
        <v>0</v>
      </c>
      <c r="B577" s="2">
        <v>0</v>
      </c>
      <c r="C577" t="s">
        <v>13</v>
      </c>
      <c r="D577" t="s">
        <v>48</v>
      </c>
      <c r="E577" t="s">
        <v>38</v>
      </c>
      <c r="F577" s="4">
        <v>41012</v>
      </c>
      <c r="G577" s="2">
        <v>576</v>
      </c>
      <c r="H577" s="18">
        <v>322.46899999999999</v>
      </c>
      <c r="I577" s="18">
        <v>18200</v>
      </c>
      <c r="J577">
        <v>12</v>
      </c>
      <c r="K577" s="2">
        <v>1</v>
      </c>
      <c r="L577">
        <v>1</v>
      </c>
      <c r="M577" s="2">
        <v>0</v>
      </c>
      <c r="N577" s="2">
        <v>0</v>
      </c>
      <c r="O577" s="2">
        <v>2</v>
      </c>
    </row>
    <row r="578" spans="1:15" x14ac:dyDescent="0.2">
      <c r="A578" s="2">
        <v>1</v>
      </c>
      <c r="B578" s="2">
        <v>0</v>
      </c>
      <c r="C578" t="s">
        <v>12</v>
      </c>
      <c r="D578" t="s">
        <v>45</v>
      </c>
      <c r="E578" t="s">
        <v>21</v>
      </c>
      <c r="F578" s="4">
        <v>41929</v>
      </c>
      <c r="G578" s="2">
        <v>577</v>
      </c>
      <c r="H578" s="18">
        <v>3052.4319999999998</v>
      </c>
      <c r="I578" s="18">
        <v>72100</v>
      </c>
      <c r="J578">
        <v>24</v>
      </c>
      <c r="K578" s="2">
        <v>3</v>
      </c>
      <c r="L578">
        <v>2</v>
      </c>
      <c r="M578" s="2">
        <v>0</v>
      </c>
      <c r="N578" s="2">
        <v>1</v>
      </c>
      <c r="O578" s="2">
        <v>0</v>
      </c>
    </row>
    <row r="579" spans="1:15" x14ac:dyDescent="0.2">
      <c r="A579" s="2">
        <v>1</v>
      </c>
      <c r="B579" s="2">
        <v>0</v>
      </c>
      <c r="C579" t="s">
        <v>14</v>
      </c>
      <c r="D579" t="s">
        <v>51</v>
      </c>
      <c r="E579" t="s">
        <v>29</v>
      </c>
      <c r="F579" s="4">
        <v>41944</v>
      </c>
      <c r="G579" s="2">
        <v>578</v>
      </c>
      <c r="H579" s="18">
        <v>188.13200000000001</v>
      </c>
      <c r="I579" s="18">
        <v>38400</v>
      </c>
      <c r="J579">
        <v>6</v>
      </c>
      <c r="K579" s="2">
        <v>1</v>
      </c>
      <c r="L579">
        <v>2</v>
      </c>
      <c r="M579" s="2">
        <v>1</v>
      </c>
      <c r="N579" s="2">
        <v>1</v>
      </c>
      <c r="O579" s="2">
        <v>2</v>
      </c>
    </row>
    <row r="580" spans="1:15" x14ac:dyDescent="0.2">
      <c r="A580" s="2">
        <v>0</v>
      </c>
      <c r="B580" s="2">
        <v>1</v>
      </c>
      <c r="C580" t="s">
        <v>13</v>
      </c>
      <c r="D580" t="s">
        <v>48</v>
      </c>
      <c r="E580" t="s">
        <v>38</v>
      </c>
      <c r="F580" s="4">
        <v>40519</v>
      </c>
      <c r="G580" s="2">
        <v>579</v>
      </c>
      <c r="H580" s="18">
        <v>3383.6460000000002</v>
      </c>
      <c r="I580" s="18">
        <v>79700</v>
      </c>
      <c r="J580">
        <v>24</v>
      </c>
      <c r="K580" s="2">
        <v>3</v>
      </c>
      <c r="L580">
        <v>2</v>
      </c>
      <c r="M580" s="2">
        <v>1</v>
      </c>
      <c r="N580" s="2">
        <v>1</v>
      </c>
      <c r="O580" s="2">
        <v>1</v>
      </c>
    </row>
    <row r="581" spans="1:15" x14ac:dyDescent="0.2">
      <c r="A581" s="2">
        <v>0</v>
      </c>
      <c r="B581" s="2">
        <v>0</v>
      </c>
      <c r="C581" t="s">
        <v>13</v>
      </c>
      <c r="D581" t="s">
        <v>48</v>
      </c>
      <c r="E581" t="s">
        <v>38</v>
      </c>
      <c r="F581" s="4">
        <v>40497</v>
      </c>
      <c r="G581" s="2">
        <v>580</v>
      </c>
      <c r="H581" s="18">
        <v>741.59799999999996</v>
      </c>
      <c r="I581" s="18">
        <v>17700</v>
      </c>
      <c r="J581">
        <v>18</v>
      </c>
      <c r="K581" s="2">
        <v>1</v>
      </c>
      <c r="L581">
        <v>1</v>
      </c>
      <c r="M581" s="2">
        <v>1</v>
      </c>
      <c r="N581" s="2">
        <v>0</v>
      </c>
      <c r="O581" s="2">
        <v>0</v>
      </c>
    </row>
    <row r="582" spans="1:15" x14ac:dyDescent="0.2">
      <c r="A582" s="2">
        <v>0</v>
      </c>
      <c r="B582" s="2">
        <v>1</v>
      </c>
      <c r="C582" t="s">
        <v>13</v>
      </c>
      <c r="D582" t="s">
        <v>49</v>
      </c>
      <c r="E582" t="s">
        <v>34</v>
      </c>
      <c r="F582" s="4">
        <v>39849</v>
      </c>
      <c r="G582" s="2">
        <v>581</v>
      </c>
      <c r="H582" s="18">
        <v>6217.3429999999998</v>
      </c>
      <c r="I582" s="18">
        <v>112900</v>
      </c>
      <c r="J582">
        <v>24</v>
      </c>
      <c r="K582" s="2">
        <v>3</v>
      </c>
      <c r="L582">
        <v>3</v>
      </c>
      <c r="M582" s="2">
        <v>1</v>
      </c>
      <c r="N582" s="2">
        <v>1</v>
      </c>
      <c r="O582" s="2">
        <v>0</v>
      </c>
    </row>
    <row r="583" spans="1:15" x14ac:dyDescent="0.2">
      <c r="A583" s="2">
        <v>1</v>
      </c>
      <c r="B583" s="2">
        <v>0</v>
      </c>
      <c r="C583" t="s">
        <v>14</v>
      </c>
      <c r="D583" t="s">
        <v>51</v>
      </c>
      <c r="E583" t="s">
        <v>30</v>
      </c>
      <c r="F583" s="4">
        <v>41129</v>
      </c>
      <c r="G583" s="2">
        <v>582</v>
      </c>
      <c r="H583" s="18">
        <v>216.06899999999999</v>
      </c>
      <c r="I583" s="18">
        <v>17800</v>
      </c>
      <c r="J583">
        <v>6</v>
      </c>
      <c r="K583" s="2">
        <v>1</v>
      </c>
      <c r="L583">
        <v>1</v>
      </c>
      <c r="M583" s="2">
        <v>0</v>
      </c>
      <c r="N583" s="2">
        <v>0</v>
      </c>
      <c r="O583" s="2">
        <v>1</v>
      </c>
    </row>
    <row r="584" spans="1:15" x14ac:dyDescent="0.2">
      <c r="A584" s="2">
        <v>0</v>
      </c>
      <c r="B584" s="2">
        <v>1</v>
      </c>
      <c r="C584" t="s">
        <v>12</v>
      </c>
      <c r="D584" t="s">
        <v>47</v>
      </c>
      <c r="E584" t="s">
        <v>26</v>
      </c>
      <c r="F584" s="4">
        <v>40336</v>
      </c>
      <c r="G584" s="2">
        <v>583</v>
      </c>
      <c r="H584" s="18">
        <v>2034.4639999999999</v>
      </c>
      <c r="I584" s="18">
        <v>52300</v>
      </c>
      <c r="J584">
        <v>18</v>
      </c>
      <c r="K584" s="2">
        <v>3</v>
      </c>
      <c r="L584">
        <v>2</v>
      </c>
      <c r="M584" s="2">
        <v>0</v>
      </c>
      <c r="N584" s="2">
        <v>1</v>
      </c>
      <c r="O584" s="2">
        <v>1</v>
      </c>
    </row>
    <row r="585" spans="1:15" x14ac:dyDescent="0.2">
      <c r="A585" s="2">
        <v>0</v>
      </c>
      <c r="B585" s="2">
        <v>1</v>
      </c>
      <c r="C585" t="s">
        <v>14</v>
      </c>
      <c r="D585" t="s">
        <v>27</v>
      </c>
      <c r="E585" t="s">
        <v>32</v>
      </c>
      <c r="F585" s="4">
        <v>39954</v>
      </c>
      <c r="G585" s="2">
        <v>584</v>
      </c>
      <c r="H585" s="18">
        <v>1955.135</v>
      </c>
      <c r="I585" s="18">
        <v>60200</v>
      </c>
      <c r="J585">
        <v>12</v>
      </c>
      <c r="K585" s="2">
        <v>3</v>
      </c>
      <c r="L585">
        <v>2</v>
      </c>
      <c r="M585" s="2">
        <v>1</v>
      </c>
      <c r="N585" s="2">
        <v>0</v>
      </c>
      <c r="O585" s="2">
        <v>0</v>
      </c>
    </row>
    <row r="586" spans="1:15" x14ac:dyDescent="0.2">
      <c r="A586" s="2">
        <v>1</v>
      </c>
      <c r="B586" s="2">
        <v>1</v>
      </c>
      <c r="C586" t="s">
        <v>12</v>
      </c>
      <c r="D586" t="s">
        <v>42</v>
      </c>
      <c r="E586" t="s">
        <v>22</v>
      </c>
      <c r="F586" s="4">
        <v>42112</v>
      </c>
      <c r="G586" s="2">
        <v>585</v>
      </c>
      <c r="H586" s="18">
        <v>1598.2719999999999</v>
      </c>
      <c r="I586" s="18">
        <v>80800</v>
      </c>
      <c r="J586">
        <v>18</v>
      </c>
      <c r="K586" s="2">
        <v>0</v>
      </c>
      <c r="L586">
        <v>2</v>
      </c>
      <c r="M586" s="2">
        <v>0</v>
      </c>
      <c r="N586" s="2">
        <v>1</v>
      </c>
      <c r="O586" s="2">
        <v>1</v>
      </c>
    </row>
    <row r="587" spans="1:15" x14ac:dyDescent="0.2">
      <c r="A587" s="2">
        <v>1</v>
      </c>
      <c r="B587" s="2">
        <v>0</v>
      </c>
      <c r="C587" t="s">
        <v>12</v>
      </c>
      <c r="D587" t="s">
        <v>42</v>
      </c>
      <c r="E587" t="s">
        <v>22</v>
      </c>
      <c r="F587" s="4">
        <v>42222</v>
      </c>
      <c r="G587" s="2">
        <v>586</v>
      </c>
      <c r="H587" s="18">
        <v>576.06600000000003</v>
      </c>
      <c r="I587" s="18">
        <v>21900</v>
      </c>
      <c r="J587">
        <v>12</v>
      </c>
      <c r="K587" s="2">
        <v>0</v>
      </c>
      <c r="L587">
        <v>1</v>
      </c>
      <c r="M587" s="2">
        <v>0</v>
      </c>
      <c r="N587" s="2">
        <v>0</v>
      </c>
      <c r="O587" s="2">
        <v>1</v>
      </c>
    </row>
    <row r="588" spans="1:15" x14ac:dyDescent="0.2">
      <c r="A588" s="2">
        <v>0</v>
      </c>
      <c r="B588" s="2">
        <v>1</v>
      </c>
      <c r="C588" t="s">
        <v>13</v>
      </c>
      <c r="D588" t="s">
        <v>49</v>
      </c>
      <c r="E588" t="s">
        <v>33</v>
      </c>
      <c r="F588" s="4">
        <v>40276</v>
      </c>
      <c r="G588" s="2">
        <v>587</v>
      </c>
      <c r="H588" s="18">
        <v>3785.4250000000002</v>
      </c>
      <c r="I588" s="18">
        <v>102700</v>
      </c>
      <c r="J588">
        <v>18</v>
      </c>
      <c r="K588" s="2">
        <v>3</v>
      </c>
      <c r="L588">
        <v>2</v>
      </c>
      <c r="M588" s="2">
        <v>1</v>
      </c>
      <c r="N588" s="2">
        <v>1</v>
      </c>
      <c r="O588" s="2">
        <v>1</v>
      </c>
    </row>
    <row r="589" spans="1:15" x14ac:dyDescent="0.2">
      <c r="A589" s="2">
        <v>1</v>
      </c>
      <c r="B589" s="2">
        <v>1</v>
      </c>
      <c r="C589" t="s">
        <v>13</v>
      </c>
      <c r="D589" t="s">
        <v>49</v>
      </c>
      <c r="E589" t="s">
        <v>33</v>
      </c>
      <c r="F589" s="4">
        <v>41688</v>
      </c>
      <c r="G589" s="2">
        <v>588</v>
      </c>
      <c r="H589" s="18">
        <v>1116.002</v>
      </c>
      <c r="I589" s="18">
        <v>90500</v>
      </c>
      <c r="J589">
        <v>6</v>
      </c>
      <c r="K589" s="2">
        <v>3</v>
      </c>
      <c r="L589">
        <v>2</v>
      </c>
      <c r="M589" s="2">
        <v>0</v>
      </c>
      <c r="N589" s="2">
        <v>1</v>
      </c>
      <c r="O589" s="2">
        <v>1</v>
      </c>
    </row>
    <row r="590" spans="1:15" x14ac:dyDescent="0.2">
      <c r="A590" s="2">
        <v>1</v>
      </c>
      <c r="B590" s="2">
        <v>1</v>
      </c>
      <c r="C590" t="s">
        <v>14</v>
      </c>
      <c r="D590" t="s">
        <v>41</v>
      </c>
      <c r="E590" t="s">
        <v>31</v>
      </c>
      <c r="F590" s="4">
        <v>41962</v>
      </c>
      <c r="G590" s="2">
        <v>589</v>
      </c>
      <c r="H590" s="18">
        <v>236.309</v>
      </c>
      <c r="I590" s="18">
        <v>44600</v>
      </c>
      <c r="J590">
        <v>6</v>
      </c>
      <c r="K590" s="2">
        <v>1</v>
      </c>
      <c r="L590">
        <v>2</v>
      </c>
      <c r="M590" s="2">
        <v>1</v>
      </c>
      <c r="N590" s="2">
        <v>0</v>
      </c>
      <c r="O590" s="2">
        <v>2</v>
      </c>
    </row>
    <row r="591" spans="1:15" x14ac:dyDescent="0.2">
      <c r="A591" s="2">
        <v>1</v>
      </c>
      <c r="B591" s="2">
        <v>1</v>
      </c>
      <c r="C591" t="s">
        <v>13</v>
      </c>
      <c r="D591" t="s">
        <v>48</v>
      </c>
      <c r="E591" t="s">
        <v>38</v>
      </c>
      <c r="F591" s="4">
        <v>42182</v>
      </c>
      <c r="G591" s="2">
        <v>590</v>
      </c>
      <c r="H591" s="18">
        <v>2522.953</v>
      </c>
      <c r="I591" s="18">
        <v>85300</v>
      </c>
      <c r="J591">
        <v>12</v>
      </c>
      <c r="K591" s="2">
        <v>0</v>
      </c>
      <c r="L591">
        <v>3</v>
      </c>
      <c r="M591" s="2">
        <v>1</v>
      </c>
      <c r="N591" s="2">
        <v>1</v>
      </c>
      <c r="O591" s="2">
        <v>0</v>
      </c>
    </row>
    <row r="592" spans="1:15" x14ac:dyDescent="0.2">
      <c r="A592" s="2">
        <v>1</v>
      </c>
      <c r="B592" s="2">
        <v>0</v>
      </c>
      <c r="C592" t="s">
        <v>11</v>
      </c>
      <c r="D592" t="s">
        <v>46</v>
      </c>
      <c r="E592" t="s">
        <v>17</v>
      </c>
      <c r="F592" s="4">
        <v>41846</v>
      </c>
      <c r="G592" s="2">
        <v>591</v>
      </c>
      <c r="H592" s="18">
        <v>43.185000000000002</v>
      </c>
      <c r="I592" s="18">
        <v>13000</v>
      </c>
      <c r="J592">
        <v>6</v>
      </c>
      <c r="K592" s="2">
        <v>1</v>
      </c>
      <c r="L592">
        <v>1</v>
      </c>
      <c r="M592" s="2">
        <v>1</v>
      </c>
      <c r="N592" s="2">
        <v>0</v>
      </c>
      <c r="O592" s="2">
        <v>3</v>
      </c>
    </row>
    <row r="593" spans="1:15" x14ac:dyDescent="0.2">
      <c r="A593" s="2">
        <v>0</v>
      </c>
      <c r="B593" s="2">
        <v>0</v>
      </c>
      <c r="C593" t="s">
        <v>13</v>
      </c>
      <c r="D593" t="s">
        <v>49</v>
      </c>
      <c r="E593" t="s">
        <v>34</v>
      </c>
      <c r="F593" s="4">
        <v>40748</v>
      </c>
      <c r="G593" s="2">
        <v>592</v>
      </c>
      <c r="H593" s="18">
        <v>919.96500000000003</v>
      </c>
      <c r="I593" s="18">
        <v>32400</v>
      </c>
      <c r="J593">
        <v>24</v>
      </c>
      <c r="K593" s="2">
        <v>2</v>
      </c>
      <c r="L593">
        <v>1</v>
      </c>
      <c r="M593" s="2">
        <v>0</v>
      </c>
      <c r="N593" s="2">
        <v>0</v>
      </c>
      <c r="O593" s="2">
        <v>1</v>
      </c>
    </row>
    <row r="594" spans="1:15" x14ac:dyDescent="0.2">
      <c r="A594" s="2">
        <v>0</v>
      </c>
      <c r="B594" s="2">
        <v>0</v>
      </c>
      <c r="C594" t="s">
        <v>13</v>
      </c>
      <c r="D594" t="s">
        <v>49</v>
      </c>
      <c r="E594" t="s">
        <v>33</v>
      </c>
      <c r="F594" s="4">
        <v>40383</v>
      </c>
      <c r="G594" s="2">
        <v>593</v>
      </c>
      <c r="H594" s="18">
        <v>1357.421</v>
      </c>
      <c r="I594" s="18">
        <v>46300</v>
      </c>
      <c r="J594">
        <v>18</v>
      </c>
      <c r="K594" s="2">
        <v>2</v>
      </c>
      <c r="L594">
        <v>1</v>
      </c>
      <c r="M594" s="2">
        <v>1</v>
      </c>
      <c r="N594" s="2">
        <v>1</v>
      </c>
      <c r="O594" s="2">
        <v>1</v>
      </c>
    </row>
    <row r="595" spans="1:15" x14ac:dyDescent="0.2">
      <c r="A595" s="2">
        <v>0</v>
      </c>
      <c r="B595" s="2">
        <v>0</v>
      </c>
      <c r="C595" t="s">
        <v>13</v>
      </c>
      <c r="D595" t="s">
        <v>49</v>
      </c>
      <c r="E595" t="s">
        <v>34</v>
      </c>
      <c r="F595" s="4">
        <v>41869</v>
      </c>
      <c r="G595" s="2">
        <v>594</v>
      </c>
      <c r="H595" s="18">
        <v>5829.6549999999997</v>
      </c>
      <c r="I595" s="18">
        <v>120800</v>
      </c>
      <c r="J595">
        <v>24</v>
      </c>
      <c r="K595" s="2">
        <v>3</v>
      </c>
      <c r="L595">
        <v>2</v>
      </c>
      <c r="M595" s="2">
        <v>0</v>
      </c>
      <c r="N595" s="2">
        <v>1</v>
      </c>
      <c r="O595" s="2">
        <v>1</v>
      </c>
    </row>
    <row r="596" spans="1:15" x14ac:dyDescent="0.2">
      <c r="A596" s="2">
        <v>1</v>
      </c>
      <c r="B596" s="2">
        <v>1</v>
      </c>
      <c r="C596" t="s">
        <v>12</v>
      </c>
      <c r="D596" t="s">
        <v>41</v>
      </c>
      <c r="E596" t="s">
        <v>24</v>
      </c>
      <c r="F596" s="4">
        <v>41973</v>
      </c>
      <c r="G596" s="2">
        <v>595</v>
      </c>
      <c r="H596" s="18">
        <v>654.57600000000002</v>
      </c>
      <c r="I596" s="18">
        <v>92300</v>
      </c>
      <c r="J596">
        <v>18</v>
      </c>
      <c r="K596" s="2">
        <v>1</v>
      </c>
      <c r="L596">
        <v>2</v>
      </c>
      <c r="M596" s="2">
        <v>0</v>
      </c>
      <c r="N596" s="2">
        <v>1</v>
      </c>
      <c r="O596" s="2">
        <v>3</v>
      </c>
    </row>
    <row r="597" spans="1:15" x14ac:dyDescent="0.2">
      <c r="A597" s="2">
        <v>1</v>
      </c>
      <c r="B597" s="2">
        <v>1</v>
      </c>
      <c r="C597" t="s">
        <v>12</v>
      </c>
      <c r="D597" t="s">
        <v>47</v>
      </c>
      <c r="E597" t="s">
        <v>26</v>
      </c>
      <c r="F597" s="4">
        <v>40764</v>
      </c>
      <c r="G597" s="2">
        <v>596</v>
      </c>
      <c r="H597" s="18">
        <v>2437.808</v>
      </c>
      <c r="I597" s="18">
        <v>102300</v>
      </c>
      <c r="J597">
        <v>24</v>
      </c>
      <c r="K597" s="2">
        <v>3</v>
      </c>
      <c r="L597">
        <v>2</v>
      </c>
      <c r="M597" s="2">
        <v>1</v>
      </c>
      <c r="N597" s="2">
        <v>1</v>
      </c>
      <c r="O597" s="2">
        <v>0</v>
      </c>
    </row>
    <row r="598" spans="1:15" x14ac:dyDescent="0.2">
      <c r="A598" s="2">
        <v>1</v>
      </c>
      <c r="B598" s="2">
        <v>0</v>
      </c>
      <c r="C598" t="s">
        <v>14</v>
      </c>
      <c r="D598" t="s">
        <v>41</v>
      </c>
      <c r="E598" t="s">
        <v>31</v>
      </c>
      <c r="F598" s="4">
        <v>41882</v>
      </c>
      <c r="G598" s="2">
        <v>597</v>
      </c>
      <c r="H598" s="18">
        <v>222.83500000000001</v>
      </c>
      <c r="I598" s="18">
        <v>41400</v>
      </c>
      <c r="J598">
        <v>6</v>
      </c>
      <c r="K598" s="2">
        <v>1</v>
      </c>
      <c r="L598">
        <v>2</v>
      </c>
      <c r="M598" s="2">
        <v>0</v>
      </c>
      <c r="N598" s="2">
        <v>0</v>
      </c>
      <c r="O598" s="2">
        <v>3</v>
      </c>
    </row>
    <row r="599" spans="1:15" x14ac:dyDescent="0.2">
      <c r="A599" s="2">
        <v>1</v>
      </c>
      <c r="B599" s="2">
        <v>1</v>
      </c>
      <c r="C599" t="s">
        <v>13</v>
      </c>
      <c r="D599" t="s">
        <v>50</v>
      </c>
      <c r="E599" t="s">
        <v>37</v>
      </c>
      <c r="F599" s="4">
        <v>42113</v>
      </c>
      <c r="G599" s="2">
        <v>598</v>
      </c>
      <c r="H599" s="18">
        <v>947.303</v>
      </c>
      <c r="I599" s="18">
        <v>22400</v>
      </c>
      <c r="J599">
        <v>24</v>
      </c>
      <c r="K599" s="2">
        <v>0</v>
      </c>
      <c r="L599">
        <v>3</v>
      </c>
      <c r="M599" s="2">
        <v>0</v>
      </c>
      <c r="N599" s="2">
        <v>1</v>
      </c>
      <c r="O599" s="2">
        <v>0</v>
      </c>
    </row>
    <row r="600" spans="1:15" x14ac:dyDescent="0.2">
      <c r="A600" s="2">
        <v>1</v>
      </c>
      <c r="B600" s="2">
        <v>1</v>
      </c>
      <c r="C600" t="s">
        <v>11</v>
      </c>
      <c r="D600" t="s">
        <v>53</v>
      </c>
      <c r="E600" t="s">
        <v>20</v>
      </c>
      <c r="F600" s="4">
        <v>42172</v>
      </c>
      <c r="G600" s="2">
        <v>599</v>
      </c>
      <c r="H600" s="18">
        <v>1472.7819999999999</v>
      </c>
      <c r="I600" s="18">
        <v>102700</v>
      </c>
      <c r="J600">
        <v>12</v>
      </c>
      <c r="K600" s="2">
        <v>0</v>
      </c>
      <c r="L600">
        <v>2</v>
      </c>
      <c r="M600" s="2">
        <v>1</v>
      </c>
      <c r="N600" s="2">
        <v>1</v>
      </c>
      <c r="O600" s="2">
        <v>3</v>
      </c>
    </row>
    <row r="601" spans="1:15" x14ac:dyDescent="0.2">
      <c r="A601" s="2">
        <v>0</v>
      </c>
      <c r="B601" s="2">
        <v>0</v>
      </c>
      <c r="C601" t="s">
        <v>11</v>
      </c>
      <c r="D601" t="s">
        <v>40</v>
      </c>
      <c r="E601" t="s">
        <v>19</v>
      </c>
      <c r="F601" s="4">
        <v>41617</v>
      </c>
      <c r="G601" s="2">
        <v>600</v>
      </c>
      <c r="H601" s="18">
        <v>1659.402</v>
      </c>
      <c r="I601" s="18">
        <v>44100</v>
      </c>
      <c r="J601">
        <v>18</v>
      </c>
      <c r="K601" s="2">
        <v>2</v>
      </c>
      <c r="L601">
        <v>2</v>
      </c>
      <c r="M601" s="2">
        <v>0</v>
      </c>
      <c r="N601" s="2">
        <v>0</v>
      </c>
      <c r="O601" s="2">
        <v>1</v>
      </c>
    </row>
    <row r="602" spans="1:15" x14ac:dyDescent="0.2">
      <c r="A602" s="2">
        <v>0</v>
      </c>
      <c r="B602" s="2">
        <v>1</v>
      </c>
      <c r="C602" t="s">
        <v>13</v>
      </c>
      <c r="D602" t="s">
        <v>48</v>
      </c>
      <c r="E602" t="s">
        <v>38</v>
      </c>
      <c r="F602" s="4">
        <v>42060</v>
      </c>
      <c r="G602" s="2">
        <v>601</v>
      </c>
      <c r="H602" s="18">
        <v>613.99199999999996</v>
      </c>
      <c r="I602" s="18">
        <v>33700</v>
      </c>
      <c r="J602">
        <v>6</v>
      </c>
      <c r="K602" s="2">
        <v>0</v>
      </c>
      <c r="L602">
        <v>1</v>
      </c>
      <c r="M602" s="2">
        <v>0</v>
      </c>
      <c r="N602" s="2">
        <v>1</v>
      </c>
      <c r="O602" s="2">
        <v>0</v>
      </c>
    </row>
    <row r="603" spans="1:15" x14ac:dyDescent="0.2">
      <c r="A603" s="2">
        <v>0</v>
      </c>
      <c r="B603" s="2">
        <v>1</v>
      </c>
      <c r="C603" t="s">
        <v>13</v>
      </c>
      <c r="D603" t="s">
        <v>49</v>
      </c>
      <c r="E603" t="s">
        <v>34</v>
      </c>
      <c r="F603" s="4">
        <v>41299</v>
      </c>
      <c r="G603" s="2">
        <v>602</v>
      </c>
      <c r="H603" s="18">
        <v>1001.371</v>
      </c>
      <c r="I603" s="18">
        <v>39100</v>
      </c>
      <c r="J603">
        <v>12</v>
      </c>
      <c r="K603" s="2">
        <v>2</v>
      </c>
      <c r="L603">
        <v>2</v>
      </c>
      <c r="M603" s="2">
        <v>1</v>
      </c>
      <c r="N603" s="2">
        <v>0</v>
      </c>
      <c r="O603" s="2">
        <v>1</v>
      </c>
    </row>
    <row r="604" spans="1:15" x14ac:dyDescent="0.2">
      <c r="A604" s="2">
        <v>0</v>
      </c>
      <c r="B604" s="2">
        <v>0</v>
      </c>
      <c r="C604" t="s">
        <v>11</v>
      </c>
      <c r="D604" t="s">
        <v>54</v>
      </c>
      <c r="E604" t="s">
        <v>16</v>
      </c>
      <c r="F604" s="4">
        <v>42103</v>
      </c>
      <c r="G604" s="2">
        <v>603</v>
      </c>
      <c r="H604" s="18">
        <v>1314.4559999999999</v>
      </c>
      <c r="I604" s="18">
        <v>41500</v>
      </c>
      <c r="J604">
        <v>24</v>
      </c>
      <c r="K604" s="2">
        <v>0</v>
      </c>
      <c r="L604">
        <v>1</v>
      </c>
      <c r="M604" s="2">
        <v>1</v>
      </c>
      <c r="N604" s="2">
        <v>1</v>
      </c>
      <c r="O604" s="2">
        <v>3</v>
      </c>
    </row>
    <row r="605" spans="1:15" x14ac:dyDescent="0.2">
      <c r="A605" s="2">
        <v>0</v>
      </c>
      <c r="B605" s="2">
        <v>0</v>
      </c>
      <c r="C605" t="s">
        <v>12</v>
      </c>
      <c r="D605" t="s">
        <v>45</v>
      </c>
      <c r="E605" t="s">
        <v>21</v>
      </c>
      <c r="F605" s="4">
        <v>40230</v>
      </c>
      <c r="G605" s="2">
        <v>604</v>
      </c>
      <c r="H605" s="18">
        <v>445.98899999999998</v>
      </c>
      <c r="I605" s="18">
        <v>17900</v>
      </c>
      <c r="J605">
        <v>6</v>
      </c>
      <c r="K605" s="2">
        <v>1</v>
      </c>
      <c r="L605">
        <v>3</v>
      </c>
      <c r="M605" s="2">
        <v>0</v>
      </c>
      <c r="N605" s="2">
        <v>0</v>
      </c>
      <c r="O605" s="2">
        <v>0</v>
      </c>
    </row>
    <row r="606" spans="1:15" x14ac:dyDescent="0.2">
      <c r="A606" s="2">
        <v>1</v>
      </c>
      <c r="B606" s="2">
        <v>0</v>
      </c>
      <c r="C606" t="s">
        <v>13</v>
      </c>
      <c r="D606" t="s">
        <v>39</v>
      </c>
      <c r="E606" t="s">
        <v>35</v>
      </c>
      <c r="F606" s="4">
        <v>42118</v>
      </c>
      <c r="G606" s="2">
        <v>605</v>
      </c>
      <c r="H606" s="18">
        <v>307.28500000000003</v>
      </c>
      <c r="I606" s="18">
        <v>14600</v>
      </c>
      <c r="J606">
        <v>6</v>
      </c>
      <c r="K606" s="2">
        <v>0</v>
      </c>
      <c r="L606">
        <v>1</v>
      </c>
      <c r="M606" s="2">
        <v>1</v>
      </c>
      <c r="N606" s="2">
        <v>0</v>
      </c>
      <c r="O606" s="2">
        <v>3</v>
      </c>
    </row>
    <row r="607" spans="1:15" x14ac:dyDescent="0.2">
      <c r="A607" s="2">
        <v>1</v>
      </c>
      <c r="B607" s="2">
        <v>1</v>
      </c>
      <c r="C607" t="s">
        <v>12</v>
      </c>
      <c r="D607" t="s">
        <v>45</v>
      </c>
      <c r="E607" t="s">
        <v>21</v>
      </c>
      <c r="F607" s="4">
        <v>42236</v>
      </c>
      <c r="G607" s="2">
        <v>606</v>
      </c>
      <c r="H607" s="18">
        <v>1138.4849999999999</v>
      </c>
      <c r="I607" s="18">
        <v>46300</v>
      </c>
      <c r="J607">
        <v>6</v>
      </c>
      <c r="K607" s="2">
        <v>0</v>
      </c>
      <c r="L607">
        <v>2</v>
      </c>
      <c r="M607" s="2">
        <v>0</v>
      </c>
      <c r="N607" s="2">
        <v>0</v>
      </c>
      <c r="O607" s="2">
        <v>3</v>
      </c>
    </row>
    <row r="608" spans="1:15" x14ac:dyDescent="0.2">
      <c r="A608" s="2">
        <v>1</v>
      </c>
      <c r="B608" s="2">
        <v>0</v>
      </c>
      <c r="C608" t="s">
        <v>11</v>
      </c>
      <c r="D608" t="s">
        <v>53</v>
      </c>
      <c r="E608" t="s">
        <v>20</v>
      </c>
      <c r="F608" s="4">
        <v>40870</v>
      </c>
      <c r="G608" s="2">
        <v>607</v>
      </c>
      <c r="H608" s="18">
        <v>639.46100000000001</v>
      </c>
      <c r="I608" s="18">
        <v>34500</v>
      </c>
      <c r="J608">
        <v>24</v>
      </c>
      <c r="K608" s="2">
        <v>2</v>
      </c>
      <c r="L608">
        <v>3</v>
      </c>
      <c r="M608" s="2">
        <v>1</v>
      </c>
      <c r="N608" s="2">
        <v>0</v>
      </c>
      <c r="O608" s="2">
        <v>0</v>
      </c>
    </row>
    <row r="609" spans="1:15" x14ac:dyDescent="0.2">
      <c r="A609" s="2">
        <v>1</v>
      </c>
      <c r="B609" s="2">
        <v>1</v>
      </c>
      <c r="C609" t="s">
        <v>14</v>
      </c>
      <c r="D609" t="s">
        <v>41</v>
      </c>
      <c r="E609" t="s">
        <v>31</v>
      </c>
      <c r="F609" s="4">
        <v>42177</v>
      </c>
      <c r="G609" s="2">
        <v>608</v>
      </c>
      <c r="H609" s="18">
        <v>2903.7660000000001</v>
      </c>
      <c r="I609" s="18">
        <v>76600</v>
      </c>
      <c r="J609">
        <v>24</v>
      </c>
      <c r="K609" s="2">
        <v>0</v>
      </c>
      <c r="L609">
        <v>2</v>
      </c>
      <c r="M609" s="2">
        <v>0</v>
      </c>
      <c r="N609" s="2">
        <v>1</v>
      </c>
      <c r="O609" s="2">
        <v>3</v>
      </c>
    </row>
    <row r="610" spans="1:15" x14ac:dyDescent="0.2">
      <c r="A610" s="2">
        <v>0</v>
      </c>
      <c r="B610" s="2">
        <v>1</v>
      </c>
      <c r="C610" t="s">
        <v>13</v>
      </c>
      <c r="D610" t="s">
        <v>49</v>
      </c>
      <c r="E610" t="s">
        <v>33</v>
      </c>
      <c r="F610" s="4">
        <v>41218</v>
      </c>
      <c r="G610" s="2">
        <v>609</v>
      </c>
      <c r="H610" s="18">
        <v>3490.9940000000001</v>
      </c>
      <c r="I610" s="18">
        <v>100100</v>
      </c>
      <c r="J610">
        <v>24</v>
      </c>
      <c r="K610" s="2">
        <v>3</v>
      </c>
      <c r="L610">
        <v>2</v>
      </c>
      <c r="M610" s="2">
        <v>1</v>
      </c>
      <c r="N610" s="2">
        <v>1</v>
      </c>
      <c r="O610" s="2">
        <v>1</v>
      </c>
    </row>
    <row r="611" spans="1:15" x14ac:dyDescent="0.2">
      <c r="A611" s="2">
        <v>1</v>
      </c>
      <c r="B611" s="2">
        <v>0</v>
      </c>
      <c r="C611" t="s">
        <v>14</v>
      </c>
      <c r="D611" t="s">
        <v>41</v>
      </c>
      <c r="E611" t="s">
        <v>31</v>
      </c>
      <c r="F611" s="4">
        <v>42125</v>
      </c>
      <c r="G611" s="2">
        <v>610</v>
      </c>
      <c r="H611" s="18">
        <v>1692.3789999999999</v>
      </c>
      <c r="I611" s="18">
        <v>49300</v>
      </c>
      <c r="J611">
        <v>24</v>
      </c>
      <c r="K611" s="2">
        <v>0</v>
      </c>
      <c r="L611">
        <v>1</v>
      </c>
      <c r="M611" s="2">
        <v>1</v>
      </c>
      <c r="N611" s="2">
        <v>1</v>
      </c>
      <c r="O611" s="2">
        <v>0</v>
      </c>
    </row>
    <row r="612" spans="1:15" x14ac:dyDescent="0.2">
      <c r="A612" s="2">
        <v>1</v>
      </c>
      <c r="B612" s="2">
        <v>1</v>
      </c>
      <c r="C612" t="s">
        <v>14</v>
      </c>
      <c r="D612" t="s">
        <v>51</v>
      </c>
      <c r="E612" t="s">
        <v>30</v>
      </c>
      <c r="F612" s="4">
        <v>41992</v>
      </c>
      <c r="G612" s="2">
        <v>611</v>
      </c>
      <c r="H612" s="18">
        <v>1506.5709999999999</v>
      </c>
      <c r="I612" s="18">
        <v>63200</v>
      </c>
      <c r="J612">
        <v>24</v>
      </c>
      <c r="K612" s="2">
        <v>3</v>
      </c>
      <c r="L612">
        <v>3</v>
      </c>
      <c r="M612" s="2">
        <v>1</v>
      </c>
      <c r="N612" s="2">
        <v>0</v>
      </c>
      <c r="O612" s="2">
        <v>0</v>
      </c>
    </row>
    <row r="613" spans="1:15" x14ac:dyDescent="0.2">
      <c r="A613" s="2">
        <v>1</v>
      </c>
      <c r="B613" s="2">
        <v>1</v>
      </c>
      <c r="C613" t="s">
        <v>13</v>
      </c>
      <c r="D613" t="s">
        <v>39</v>
      </c>
      <c r="E613" t="s">
        <v>36</v>
      </c>
      <c r="F613" s="4">
        <v>41489</v>
      </c>
      <c r="G613" s="2">
        <v>612</v>
      </c>
      <c r="H613" s="18">
        <v>685.04200000000003</v>
      </c>
      <c r="I613" s="18">
        <v>42800</v>
      </c>
      <c r="J613">
        <v>6</v>
      </c>
      <c r="K613" s="2">
        <v>2</v>
      </c>
      <c r="L613">
        <v>3</v>
      </c>
      <c r="M613" s="2">
        <v>0</v>
      </c>
      <c r="N613" s="2">
        <v>1</v>
      </c>
      <c r="O613" s="2">
        <v>0</v>
      </c>
    </row>
    <row r="614" spans="1:15" x14ac:dyDescent="0.2">
      <c r="A614" s="2">
        <v>1</v>
      </c>
      <c r="B614" s="2">
        <v>1</v>
      </c>
      <c r="C614" t="s">
        <v>12</v>
      </c>
      <c r="D614" t="s">
        <v>47</v>
      </c>
      <c r="E614" t="s">
        <v>26</v>
      </c>
      <c r="F614" s="4">
        <v>41416</v>
      </c>
      <c r="G614" s="2">
        <v>613</v>
      </c>
      <c r="H614" s="18">
        <v>1876.7570000000001</v>
      </c>
      <c r="I614" s="18">
        <v>106600</v>
      </c>
      <c r="J614">
        <v>12</v>
      </c>
      <c r="K614" s="2">
        <v>3</v>
      </c>
      <c r="L614">
        <v>3</v>
      </c>
      <c r="M614" s="2">
        <v>1</v>
      </c>
      <c r="N614" s="2">
        <v>1</v>
      </c>
      <c r="O614" s="2">
        <v>0</v>
      </c>
    </row>
    <row r="615" spans="1:15" x14ac:dyDescent="0.2">
      <c r="A615" s="2">
        <v>0</v>
      </c>
      <c r="B615" s="2">
        <v>1</v>
      </c>
      <c r="C615" t="s">
        <v>13</v>
      </c>
      <c r="D615" t="s">
        <v>39</v>
      </c>
      <c r="E615" t="s">
        <v>36</v>
      </c>
      <c r="F615" s="4">
        <v>42165</v>
      </c>
      <c r="G615" s="2">
        <v>614</v>
      </c>
      <c r="H615" s="18">
        <v>1804.404</v>
      </c>
      <c r="I615" s="18">
        <v>74900</v>
      </c>
      <c r="J615">
        <v>12</v>
      </c>
      <c r="K615" s="2">
        <v>0</v>
      </c>
      <c r="L615">
        <v>3</v>
      </c>
      <c r="M615" s="2">
        <v>0</v>
      </c>
      <c r="N615" s="2">
        <v>1</v>
      </c>
      <c r="O615" s="2">
        <v>0</v>
      </c>
    </row>
    <row r="616" spans="1:15" x14ac:dyDescent="0.2">
      <c r="A616" s="2">
        <v>1</v>
      </c>
      <c r="B616" s="2">
        <v>0</v>
      </c>
      <c r="C616" t="s">
        <v>11</v>
      </c>
      <c r="D616" t="s">
        <v>46</v>
      </c>
      <c r="E616" t="s">
        <v>15</v>
      </c>
      <c r="F616" s="4">
        <v>40228</v>
      </c>
      <c r="G616" s="2">
        <v>615</v>
      </c>
      <c r="H616" s="18">
        <v>403.47399999999999</v>
      </c>
      <c r="I616" s="18">
        <v>19100</v>
      </c>
      <c r="J616">
        <v>18</v>
      </c>
      <c r="K616" s="2">
        <v>1</v>
      </c>
      <c r="L616">
        <v>1</v>
      </c>
      <c r="M616" s="2">
        <v>0</v>
      </c>
      <c r="N616" s="2">
        <v>0</v>
      </c>
      <c r="O616" s="2">
        <v>1</v>
      </c>
    </row>
    <row r="617" spans="1:15" x14ac:dyDescent="0.2">
      <c r="A617" s="2">
        <v>1</v>
      </c>
      <c r="B617" s="2">
        <v>1</v>
      </c>
      <c r="C617" t="s">
        <v>11</v>
      </c>
      <c r="D617" t="s">
        <v>40</v>
      </c>
      <c r="E617" t="s">
        <v>19</v>
      </c>
      <c r="F617" s="4">
        <v>42160</v>
      </c>
      <c r="G617" s="2">
        <v>616</v>
      </c>
      <c r="H617" s="18">
        <v>1271.0440000000001</v>
      </c>
      <c r="I617" s="18">
        <v>48800</v>
      </c>
      <c r="J617">
        <v>24</v>
      </c>
      <c r="K617" s="2">
        <v>2</v>
      </c>
      <c r="L617">
        <v>2</v>
      </c>
      <c r="M617" s="2">
        <v>1</v>
      </c>
      <c r="N617" s="2">
        <v>0</v>
      </c>
      <c r="O617" s="2">
        <v>1</v>
      </c>
    </row>
    <row r="618" spans="1:15" x14ac:dyDescent="0.2">
      <c r="A618" s="2">
        <v>1</v>
      </c>
      <c r="B618" s="2">
        <v>1</v>
      </c>
      <c r="C618" t="s">
        <v>14</v>
      </c>
      <c r="D618" t="s">
        <v>43</v>
      </c>
      <c r="E618" t="s">
        <v>28</v>
      </c>
      <c r="F618" s="4">
        <v>42087</v>
      </c>
      <c r="G618" s="2">
        <v>617</v>
      </c>
      <c r="H618" s="18">
        <v>3360.4409999999998</v>
      </c>
      <c r="I618" s="18">
        <v>105300</v>
      </c>
      <c r="J618">
        <v>24</v>
      </c>
      <c r="K618" s="2">
        <v>0</v>
      </c>
      <c r="L618">
        <v>2</v>
      </c>
      <c r="M618" s="2">
        <v>0</v>
      </c>
      <c r="N618" s="2">
        <v>1</v>
      </c>
      <c r="O618" s="2">
        <v>1</v>
      </c>
    </row>
    <row r="619" spans="1:15" x14ac:dyDescent="0.2">
      <c r="A619" s="2">
        <v>1</v>
      </c>
      <c r="B619" s="2">
        <v>1</v>
      </c>
      <c r="C619" t="s">
        <v>13</v>
      </c>
      <c r="D619" t="s">
        <v>49</v>
      </c>
      <c r="E619" t="s">
        <v>33</v>
      </c>
      <c r="F619" s="4">
        <v>41211</v>
      </c>
      <c r="G619" s="2">
        <v>618</v>
      </c>
      <c r="H619" s="18">
        <v>3167.1709999999998</v>
      </c>
      <c r="I619" s="18">
        <v>90600</v>
      </c>
      <c r="J619">
        <v>24</v>
      </c>
      <c r="K619" s="2">
        <v>3</v>
      </c>
      <c r="L619">
        <v>3</v>
      </c>
      <c r="M619" s="2">
        <v>1</v>
      </c>
      <c r="N619" s="2">
        <v>1</v>
      </c>
      <c r="O619" s="2">
        <v>0</v>
      </c>
    </row>
    <row r="620" spans="1:15" x14ac:dyDescent="0.2">
      <c r="A620" s="2">
        <v>1</v>
      </c>
      <c r="B620" s="2">
        <v>1</v>
      </c>
      <c r="C620" t="s">
        <v>14</v>
      </c>
      <c r="D620" t="s">
        <v>41</v>
      </c>
      <c r="E620" t="s">
        <v>31</v>
      </c>
      <c r="F620" s="4">
        <v>40974</v>
      </c>
      <c r="G620" s="2">
        <v>619</v>
      </c>
      <c r="H620" s="18">
        <v>1781.326</v>
      </c>
      <c r="I620" s="18">
        <v>105500</v>
      </c>
      <c r="J620">
        <v>6</v>
      </c>
      <c r="K620" s="2">
        <v>3</v>
      </c>
      <c r="L620">
        <v>2</v>
      </c>
      <c r="M620" s="2">
        <v>0</v>
      </c>
      <c r="N620" s="2">
        <v>1</v>
      </c>
      <c r="O620" s="2">
        <v>1</v>
      </c>
    </row>
    <row r="621" spans="1:15" x14ac:dyDescent="0.2">
      <c r="A621" s="2">
        <v>1</v>
      </c>
      <c r="B621" s="2">
        <v>0</v>
      </c>
      <c r="C621" t="s">
        <v>11</v>
      </c>
      <c r="D621" t="s">
        <v>46</v>
      </c>
      <c r="E621" t="s">
        <v>15</v>
      </c>
      <c r="F621" s="4">
        <v>40727</v>
      </c>
      <c r="G621" s="2">
        <v>620</v>
      </c>
      <c r="H621" s="18">
        <v>62.119</v>
      </c>
      <c r="I621" s="18">
        <v>17900</v>
      </c>
      <c r="J621">
        <v>6</v>
      </c>
      <c r="K621" s="2">
        <v>1</v>
      </c>
      <c r="L621">
        <v>1</v>
      </c>
      <c r="M621" s="2">
        <v>0</v>
      </c>
      <c r="N621" s="2">
        <v>0</v>
      </c>
      <c r="O621" s="2">
        <v>3</v>
      </c>
    </row>
    <row r="622" spans="1:15" x14ac:dyDescent="0.2">
      <c r="A622" s="2">
        <v>1</v>
      </c>
      <c r="B622" s="2">
        <v>1</v>
      </c>
      <c r="C622" t="s">
        <v>12</v>
      </c>
      <c r="D622" t="s">
        <v>41</v>
      </c>
      <c r="E622" t="s">
        <v>24</v>
      </c>
      <c r="F622" s="4">
        <v>41581</v>
      </c>
      <c r="G622" s="2">
        <v>621</v>
      </c>
      <c r="H622" s="18">
        <v>1503.809</v>
      </c>
      <c r="I622" s="18">
        <v>99300</v>
      </c>
      <c r="J622">
        <v>12</v>
      </c>
      <c r="K622" s="2">
        <v>3</v>
      </c>
      <c r="L622">
        <v>2</v>
      </c>
      <c r="M622" s="2">
        <v>1</v>
      </c>
      <c r="N622" s="2">
        <v>1</v>
      </c>
      <c r="O622" s="2">
        <v>1</v>
      </c>
    </row>
    <row r="623" spans="1:15" x14ac:dyDescent="0.2">
      <c r="A623" s="2">
        <v>1</v>
      </c>
      <c r="B623" s="2">
        <v>1</v>
      </c>
      <c r="C623" t="s">
        <v>11</v>
      </c>
      <c r="D623" t="s">
        <v>52</v>
      </c>
      <c r="E623" t="s">
        <v>18</v>
      </c>
      <c r="F623" s="4">
        <v>40097</v>
      </c>
      <c r="G623" s="2">
        <v>622</v>
      </c>
      <c r="H623" s="18">
        <v>224.36799999999999</v>
      </c>
      <c r="I623" s="18">
        <v>17600</v>
      </c>
      <c r="J623">
        <v>6</v>
      </c>
      <c r="K623" s="2">
        <v>1</v>
      </c>
      <c r="L623">
        <v>3</v>
      </c>
      <c r="M623" s="2">
        <v>0</v>
      </c>
      <c r="N623" s="2">
        <v>0</v>
      </c>
      <c r="O623" s="2">
        <v>0</v>
      </c>
    </row>
    <row r="624" spans="1:15" x14ac:dyDescent="0.2">
      <c r="A624" s="2">
        <v>1</v>
      </c>
      <c r="B624" s="2">
        <v>1</v>
      </c>
      <c r="C624" t="s">
        <v>12</v>
      </c>
      <c r="D624" t="s">
        <v>42</v>
      </c>
      <c r="E624" t="s">
        <v>22</v>
      </c>
      <c r="F624" s="4">
        <v>40524</v>
      </c>
      <c r="G624" s="2">
        <v>623</v>
      </c>
      <c r="H624" s="18">
        <v>1430.6679999999999</v>
      </c>
      <c r="I624" s="18">
        <v>76700</v>
      </c>
      <c r="J624">
        <v>24</v>
      </c>
      <c r="K624" s="2">
        <v>2</v>
      </c>
      <c r="L624">
        <v>2</v>
      </c>
      <c r="M624" s="2">
        <v>1</v>
      </c>
      <c r="N624" s="2">
        <v>1</v>
      </c>
      <c r="O624" s="2">
        <v>1</v>
      </c>
    </row>
    <row r="625" spans="1:15" x14ac:dyDescent="0.2">
      <c r="A625" s="2">
        <v>1</v>
      </c>
      <c r="B625" s="2">
        <v>1</v>
      </c>
      <c r="C625" t="s">
        <v>12</v>
      </c>
      <c r="D625" t="s">
        <v>47</v>
      </c>
      <c r="E625" t="s">
        <v>26</v>
      </c>
      <c r="F625" s="4">
        <v>41151</v>
      </c>
      <c r="G625" s="2">
        <v>624</v>
      </c>
      <c r="H625" s="18">
        <v>1436.43</v>
      </c>
      <c r="I625" s="18">
        <v>65900</v>
      </c>
      <c r="J625">
        <v>24</v>
      </c>
      <c r="K625" s="2">
        <v>3</v>
      </c>
      <c r="L625">
        <v>3</v>
      </c>
      <c r="M625" s="2">
        <v>0</v>
      </c>
      <c r="N625" s="2">
        <v>1</v>
      </c>
      <c r="O625" s="2">
        <v>0</v>
      </c>
    </row>
    <row r="626" spans="1:15" x14ac:dyDescent="0.2">
      <c r="A626" s="2">
        <v>1</v>
      </c>
      <c r="B626" s="2">
        <v>1</v>
      </c>
      <c r="C626" t="s">
        <v>14</v>
      </c>
      <c r="D626" t="s">
        <v>43</v>
      </c>
      <c r="E626" t="s">
        <v>28</v>
      </c>
      <c r="F626" s="4">
        <v>39840</v>
      </c>
      <c r="G626" s="2">
        <v>625</v>
      </c>
      <c r="H626" s="18">
        <v>363.58199999999999</v>
      </c>
      <c r="I626" s="18">
        <v>63700</v>
      </c>
      <c r="J626">
        <v>12</v>
      </c>
      <c r="K626" s="2">
        <v>1</v>
      </c>
      <c r="L626">
        <v>2</v>
      </c>
      <c r="M626" s="2">
        <v>0</v>
      </c>
      <c r="N626" s="2">
        <v>1</v>
      </c>
      <c r="O626" s="2">
        <v>3</v>
      </c>
    </row>
    <row r="627" spans="1:15" x14ac:dyDescent="0.2">
      <c r="A627" s="2">
        <v>1</v>
      </c>
      <c r="B627" s="2">
        <v>0</v>
      </c>
      <c r="C627" t="s">
        <v>13</v>
      </c>
      <c r="D627" t="s">
        <v>39</v>
      </c>
      <c r="E627" t="s">
        <v>35</v>
      </c>
      <c r="F627" s="4">
        <v>42231</v>
      </c>
      <c r="G627" s="2">
        <v>626</v>
      </c>
      <c r="H627" s="18">
        <v>2644.047</v>
      </c>
      <c r="I627" s="18">
        <v>93000</v>
      </c>
      <c r="J627">
        <v>24</v>
      </c>
      <c r="K627" s="2">
        <v>3</v>
      </c>
      <c r="L627">
        <v>2</v>
      </c>
      <c r="M627" s="2">
        <v>1</v>
      </c>
      <c r="N627" s="2">
        <v>1</v>
      </c>
      <c r="O627" s="2">
        <v>1</v>
      </c>
    </row>
    <row r="628" spans="1:15" x14ac:dyDescent="0.2">
      <c r="A628" s="2">
        <v>0</v>
      </c>
      <c r="B628" s="2">
        <v>1</v>
      </c>
      <c r="C628" t="s">
        <v>12</v>
      </c>
      <c r="D628" t="s">
        <v>47</v>
      </c>
      <c r="E628" t="s">
        <v>26</v>
      </c>
      <c r="F628" s="4">
        <v>40383</v>
      </c>
      <c r="G628" s="2">
        <v>627</v>
      </c>
      <c r="H628" s="18">
        <v>805.24</v>
      </c>
      <c r="I628" s="18">
        <v>33600</v>
      </c>
      <c r="J628">
        <v>12</v>
      </c>
      <c r="K628" s="2">
        <v>2</v>
      </c>
      <c r="L628">
        <v>3</v>
      </c>
      <c r="M628" s="2">
        <v>0</v>
      </c>
      <c r="N628" s="2">
        <v>1</v>
      </c>
      <c r="O628" s="2">
        <v>2</v>
      </c>
    </row>
    <row r="629" spans="1:15" x14ac:dyDescent="0.2">
      <c r="A629" s="2">
        <v>1</v>
      </c>
      <c r="B629" s="2">
        <v>1</v>
      </c>
      <c r="C629" t="s">
        <v>14</v>
      </c>
      <c r="D629" t="s">
        <v>51</v>
      </c>
      <c r="E629" t="s">
        <v>29</v>
      </c>
      <c r="F629" s="4">
        <v>42020</v>
      </c>
      <c r="G629" s="2">
        <v>628</v>
      </c>
      <c r="H629" s="18">
        <v>571.20799999999997</v>
      </c>
      <c r="I629" s="18">
        <v>27500</v>
      </c>
      <c r="J629">
        <v>12</v>
      </c>
      <c r="K629" s="2">
        <v>0</v>
      </c>
      <c r="L629">
        <v>1</v>
      </c>
      <c r="M629" s="2">
        <v>0</v>
      </c>
      <c r="N629" s="2">
        <v>0</v>
      </c>
      <c r="O629" s="2">
        <v>3</v>
      </c>
    </row>
    <row r="630" spans="1:15" x14ac:dyDescent="0.2">
      <c r="A630" s="2">
        <v>1</v>
      </c>
      <c r="B630" s="2">
        <v>1</v>
      </c>
      <c r="C630" t="s">
        <v>11</v>
      </c>
      <c r="D630" t="s">
        <v>40</v>
      </c>
      <c r="E630" t="s">
        <v>19</v>
      </c>
      <c r="F630" s="4">
        <v>42037</v>
      </c>
      <c r="G630" s="2">
        <v>629</v>
      </c>
      <c r="H630" s="18">
        <v>1351.9480000000001</v>
      </c>
      <c r="I630" s="18">
        <v>84100</v>
      </c>
      <c r="J630">
        <v>6</v>
      </c>
      <c r="K630" s="2">
        <v>0</v>
      </c>
      <c r="L630">
        <v>2</v>
      </c>
      <c r="M630" s="2">
        <v>1</v>
      </c>
      <c r="N630" s="2">
        <v>1</v>
      </c>
      <c r="O630" s="2">
        <v>3</v>
      </c>
    </row>
    <row r="631" spans="1:15" x14ac:dyDescent="0.2">
      <c r="A631" s="2">
        <v>1</v>
      </c>
      <c r="B631" s="2">
        <v>1</v>
      </c>
      <c r="C631" t="s">
        <v>12</v>
      </c>
      <c r="D631" t="s">
        <v>45</v>
      </c>
      <c r="E631" t="s">
        <v>21</v>
      </c>
      <c r="F631" s="4">
        <v>41442</v>
      </c>
      <c r="G631" s="2">
        <v>630</v>
      </c>
      <c r="H631" s="18">
        <v>527.53099999999995</v>
      </c>
      <c r="I631" s="18">
        <v>48700</v>
      </c>
      <c r="J631">
        <v>12</v>
      </c>
      <c r="K631" s="2">
        <v>1</v>
      </c>
      <c r="L631">
        <v>2</v>
      </c>
      <c r="M631" s="2">
        <v>0</v>
      </c>
      <c r="N631" s="2">
        <v>0</v>
      </c>
      <c r="O631" s="2">
        <v>2</v>
      </c>
    </row>
    <row r="632" spans="1:15" x14ac:dyDescent="0.2">
      <c r="A632" s="2">
        <v>1</v>
      </c>
      <c r="B632" s="2">
        <v>0</v>
      </c>
      <c r="C632" t="s">
        <v>14</v>
      </c>
      <c r="D632" t="s">
        <v>27</v>
      </c>
      <c r="E632" t="s">
        <v>27</v>
      </c>
      <c r="F632" s="4">
        <v>40568</v>
      </c>
      <c r="G632" s="2">
        <v>631</v>
      </c>
      <c r="H632" s="18">
        <v>716.31399999999996</v>
      </c>
      <c r="I632" s="18">
        <v>45900</v>
      </c>
      <c r="J632">
        <v>12</v>
      </c>
      <c r="K632" s="2">
        <v>2</v>
      </c>
      <c r="L632">
        <v>2</v>
      </c>
      <c r="M632" s="2">
        <v>1</v>
      </c>
      <c r="N632" s="2">
        <v>0</v>
      </c>
      <c r="O632" s="2">
        <v>0</v>
      </c>
    </row>
    <row r="633" spans="1:15" x14ac:dyDescent="0.2">
      <c r="A633" s="2">
        <v>1</v>
      </c>
      <c r="B633" s="2">
        <v>1</v>
      </c>
      <c r="C633" t="s">
        <v>13</v>
      </c>
      <c r="D633" t="s">
        <v>39</v>
      </c>
      <c r="E633" t="s">
        <v>35</v>
      </c>
      <c r="F633" s="4">
        <v>41689</v>
      </c>
      <c r="G633" s="2">
        <v>632</v>
      </c>
      <c r="H633" s="18">
        <v>2149.9580000000001</v>
      </c>
      <c r="I633" s="18">
        <v>70700</v>
      </c>
      <c r="J633">
        <v>24</v>
      </c>
      <c r="K633" s="2">
        <v>3</v>
      </c>
      <c r="L633">
        <v>3</v>
      </c>
      <c r="M633" s="2">
        <v>0</v>
      </c>
      <c r="N633" s="2">
        <v>1</v>
      </c>
      <c r="O633" s="2">
        <v>0</v>
      </c>
    </row>
    <row r="634" spans="1:15" x14ac:dyDescent="0.2">
      <c r="A634" s="2">
        <v>0</v>
      </c>
      <c r="B634" s="2">
        <v>0</v>
      </c>
      <c r="C634" t="s">
        <v>11</v>
      </c>
      <c r="D634" t="s">
        <v>52</v>
      </c>
      <c r="E634" t="s">
        <v>18</v>
      </c>
      <c r="F634" s="4">
        <v>40100</v>
      </c>
      <c r="G634" s="2">
        <v>633</v>
      </c>
      <c r="H634" s="18">
        <v>367.82400000000001</v>
      </c>
      <c r="I634" s="18">
        <v>13800</v>
      </c>
      <c r="J634">
        <v>12</v>
      </c>
      <c r="K634" s="2">
        <v>1</v>
      </c>
      <c r="L634">
        <v>1</v>
      </c>
      <c r="M634" s="2">
        <v>1</v>
      </c>
      <c r="N634" s="2">
        <v>0</v>
      </c>
      <c r="O634" s="2">
        <v>1</v>
      </c>
    </row>
    <row r="635" spans="1:15" x14ac:dyDescent="0.2">
      <c r="A635" s="2">
        <v>1</v>
      </c>
      <c r="B635" s="2">
        <v>1</v>
      </c>
      <c r="C635" t="s">
        <v>11</v>
      </c>
      <c r="D635" t="s">
        <v>40</v>
      </c>
      <c r="E635" t="s">
        <v>19</v>
      </c>
      <c r="F635" s="4">
        <v>40141</v>
      </c>
      <c r="G635" s="2">
        <v>634</v>
      </c>
      <c r="H635" s="18">
        <v>1788.6949999999999</v>
      </c>
      <c r="I635" s="18">
        <v>100800</v>
      </c>
      <c r="J635">
        <v>24</v>
      </c>
      <c r="K635" s="2">
        <v>3</v>
      </c>
      <c r="L635">
        <v>2</v>
      </c>
      <c r="M635" s="2">
        <v>0</v>
      </c>
      <c r="N635" s="2">
        <v>1</v>
      </c>
      <c r="O635" s="2">
        <v>1</v>
      </c>
    </row>
    <row r="636" spans="1:15" x14ac:dyDescent="0.2">
      <c r="A636" s="2">
        <v>0</v>
      </c>
      <c r="B636" s="2">
        <v>0</v>
      </c>
      <c r="C636" t="s">
        <v>12</v>
      </c>
      <c r="D636" t="s">
        <v>44</v>
      </c>
      <c r="E636" t="s">
        <v>25</v>
      </c>
      <c r="F636" s="4">
        <v>41527</v>
      </c>
      <c r="G636" s="2">
        <v>635</v>
      </c>
      <c r="H636" s="18">
        <v>906.51499999999999</v>
      </c>
      <c r="I636" s="18">
        <v>25700</v>
      </c>
      <c r="J636">
        <v>18</v>
      </c>
      <c r="K636" s="2">
        <v>2</v>
      </c>
      <c r="L636">
        <v>1</v>
      </c>
      <c r="M636" s="2">
        <v>1</v>
      </c>
      <c r="N636" s="2">
        <v>0</v>
      </c>
      <c r="O636" s="2">
        <v>0</v>
      </c>
    </row>
    <row r="637" spans="1:15" x14ac:dyDescent="0.2">
      <c r="A637" s="2">
        <v>1</v>
      </c>
      <c r="B637" s="2">
        <v>0</v>
      </c>
      <c r="C637" t="s">
        <v>12</v>
      </c>
      <c r="D637" t="s">
        <v>47</v>
      </c>
      <c r="E637" t="s">
        <v>26</v>
      </c>
      <c r="F637" s="4">
        <v>42212</v>
      </c>
      <c r="G637" s="2">
        <v>636</v>
      </c>
      <c r="H637" s="18">
        <v>1011.587</v>
      </c>
      <c r="I637" s="18">
        <v>27000</v>
      </c>
      <c r="J637">
        <v>24</v>
      </c>
      <c r="K637" s="2">
        <v>0</v>
      </c>
      <c r="L637">
        <v>1</v>
      </c>
      <c r="M637" s="2">
        <v>0</v>
      </c>
      <c r="N637" s="2">
        <v>0</v>
      </c>
      <c r="O637" s="2">
        <v>1</v>
      </c>
    </row>
    <row r="638" spans="1:15" x14ac:dyDescent="0.2">
      <c r="A638" s="2">
        <v>1</v>
      </c>
      <c r="B638" s="2">
        <v>1</v>
      </c>
      <c r="C638" t="s">
        <v>14</v>
      </c>
      <c r="D638" t="s">
        <v>27</v>
      </c>
      <c r="E638" t="s">
        <v>27</v>
      </c>
      <c r="F638" s="4">
        <v>41690</v>
      </c>
      <c r="G638" s="2">
        <v>637</v>
      </c>
      <c r="H638" s="18">
        <v>1147.6400000000001</v>
      </c>
      <c r="I638" s="18">
        <v>51900</v>
      </c>
      <c r="J638">
        <v>12</v>
      </c>
      <c r="K638" s="2">
        <v>2</v>
      </c>
      <c r="L638">
        <v>3</v>
      </c>
      <c r="M638" s="2">
        <v>0</v>
      </c>
      <c r="N638" s="2">
        <v>0</v>
      </c>
      <c r="O638" s="2">
        <v>0</v>
      </c>
    </row>
    <row r="639" spans="1:15" x14ac:dyDescent="0.2">
      <c r="A639" s="2">
        <v>0</v>
      </c>
      <c r="B639" s="2">
        <v>0</v>
      </c>
      <c r="C639" t="s">
        <v>12</v>
      </c>
      <c r="D639" t="s">
        <v>44</v>
      </c>
      <c r="E639" t="s">
        <v>25</v>
      </c>
      <c r="F639" s="4">
        <v>42047</v>
      </c>
      <c r="G639" s="2">
        <v>638</v>
      </c>
      <c r="H639" s="18">
        <v>1185.0909999999999</v>
      </c>
      <c r="I639" s="18">
        <v>37800</v>
      </c>
      <c r="J639">
        <v>12</v>
      </c>
      <c r="K639" s="2">
        <v>0</v>
      </c>
      <c r="L639">
        <v>2</v>
      </c>
      <c r="M639" s="2">
        <v>0</v>
      </c>
      <c r="N639" s="2">
        <v>0</v>
      </c>
      <c r="O639" s="2">
        <v>2</v>
      </c>
    </row>
    <row r="640" spans="1:15" x14ac:dyDescent="0.2">
      <c r="A640" s="2">
        <v>1</v>
      </c>
      <c r="B640" s="2">
        <v>1</v>
      </c>
      <c r="C640" t="s">
        <v>13</v>
      </c>
      <c r="D640" t="s">
        <v>50</v>
      </c>
      <c r="E640" t="s">
        <v>37</v>
      </c>
      <c r="F640" s="4">
        <v>41432</v>
      </c>
      <c r="G640" s="2">
        <v>639</v>
      </c>
      <c r="H640" s="18">
        <v>703.87900000000002</v>
      </c>
      <c r="I640" s="18">
        <v>74700</v>
      </c>
      <c r="J640">
        <v>6</v>
      </c>
      <c r="K640" s="2">
        <v>2</v>
      </c>
      <c r="L640">
        <v>2</v>
      </c>
      <c r="M640" s="2">
        <v>0</v>
      </c>
      <c r="N640" s="2">
        <v>1</v>
      </c>
      <c r="O640" s="2">
        <v>1</v>
      </c>
    </row>
    <row r="641" spans="1:15" x14ac:dyDescent="0.2">
      <c r="A641" s="2">
        <v>0</v>
      </c>
      <c r="B641" s="2">
        <v>0</v>
      </c>
      <c r="C641" t="s">
        <v>12</v>
      </c>
      <c r="D641" t="s">
        <v>44</v>
      </c>
      <c r="E641" t="s">
        <v>25</v>
      </c>
      <c r="F641" s="4">
        <v>42234</v>
      </c>
      <c r="G641" s="2">
        <v>640</v>
      </c>
      <c r="H641" s="18">
        <v>375.61399999999998</v>
      </c>
      <c r="I641" s="18">
        <v>14800</v>
      </c>
      <c r="J641">
        <v>12</v>
      </c>
      <c r="K641" s="2">
        <v>0</v>
      </c>
      <c r="L641">
        <v>1</v>
      </c>
      <c r="M641" s="2">
        <v>1</v>
      </c>
      <c r="N641" s="2">
        <v>0</v>
      </c>
      <c r="O641" s="2">
        <v>1</v>
      </c>
    </row>
    <row r="642" spans="1:15" x14ac:dyDescent="0.2">
      <c r="A642" s="2">
        <v>1</v>
      </c>
      <c r="B642" s="2">
        <v>0</v>
      </c>
      <c r="C642" t="s">
        <v>14</v>
      </c>
      <c r="D642" t="s">
        <v>51</v>
      </c>
      <c r="E642" t="s">
        <v>30</v>
      </c>
      <c r="F642" s="4">
        <v>42140</v>
      </c>
      <c r="G642" s="2">
        <v>641</v>
      </c>
      <c r="H642" s="18">
        <v>332.09699999999998</v>
      </c>
      <c r="I642" s="18">
        <v>17400</v>
      </c>
      <c r="J642">
        <v>12</v>
      </c>
      <c r="K642" s="2">
        <v>0</v>
      </c>
      <c r="L642">
        <v>1</v>
      </c>
      <c r="M642" s="2">
        <v>1</v>
      </c>
      <c r="N642" s="2">
        <v>0</v>
      </c>
      <c r="O642" s="2">
        <v>0</v>
      </c>
    </row>
    <row r="643" spans="1:15" x14ac:dyDescent="0.2">
      <c r="A643" s="2">
        <v>1</v>
      </c>
      <c r="B643" s="2">
        <v>1</v>
      </c>
      <c r="C643" t="s">
        <v>12</v>
      </c>
      <c r="D643" t="s">
        <v>41</v>
      </c>
      <c r="E643" t="s">
        <v>24</v>
      </c>
      <c r="F643" s="4">
        <v>42055</v>
      </c>
      <c r="G643" s="2">
        <v>642</v>
      </c>
      <c r="H643" s="18">
        <v>613.46299999999997</v>
      </c>
      <c r="I643" s="18">
        <v>59900</v>
      </c>
      <c r="J643">
        <v>6</v>
      </c>
      <c r="K643" s="2">
        <v>0</v>
      </c>
      <c r="L643">
        <v>2</v>
      </c>
      <c r="M643" s="2">
        <v>0</v>
      </c>
      <c r="N643" s="2">
        <v>1</v>
      </c>
      <c r="O643" s="2">
        <v>1</v>
      </c>
    </row>
    <row r="644" spans="1:15" x14ac:dyDescent="0.2">
      <c r="A644" s="2">
        <v>1</v>
      </c>
      <c r="B644" s="2">
        <v>1</v>
      </c>
      <c r="C644" t="s">
        <v>11</v>
      </c>
      <c r="D644" t="s">
        <v>46</v>
      </c>
      <c r="E644" t="s">
        <v>17</v>
      </c>
      <c r="F644" s="4">
        <v>40920</v>
      </c>
      <c r="G644" s="2">
        <v>643</v>
      </c>
      <c r="H644" s="18">
        <v>680.02800000000002</v>
      </c>
      <c r="I644" s="18">
        <v>67800</v>
      </c>
      <c r="J644">
        <v>6</v>
      </c>
      <c r="K644" s="2">
        <v>2</v>
      </c>
      <c r="L644">
        <v>2</v>
      </c>
      <c r="M644" s="2">
        <v>0</v>
      </c>
      <c r="N644" s="2">
        <v>0</v>
      </c>
      <c r="O644" s="2">
        <v>1</v>
      </c>
    </row>
    <row r="645" spans="1:15" x14ac:dyDescent="0.2">
      <c r="A645" s="2">
        <v>1</v>
      </c>
      <c r="B645" s="2">
        <v>0</v>
      </c>
      <c r="C645" t="s">
        <v>12</v>
      </c>
      <c r="D645" t="s">
        <v>45</v>
      </c>
      <c r="E645" t="s">
        <v>21</v>
      </c>
      <c r="F645" s="4">
        <v>41173</v>
      </c>
      <c r="G645" s="2">
        <v>644</v>
      </c>
      <c r="H645" s="18">
        <v>2745.7550000000001</v>
      </c>
      <c r="I645" s="18">
        <v>135700</v>
      </c>
      <c r="J645">
        <v>24</v>
      </c>
      <c r="K645" s="2">
        <v>3</v>
      </c>
      <c r="L645">
        <v>2</v>
      </c>
      <c r="M645" s="2">
        <v>0</v>
      </c>
      <c r="N645" s="2">
        <v>1</v>
      </c>
      <c r="O645" s="2">
        <v>1</v>
      </c>
    </row>
    <row r="646" spans="1:15" x14ac:dyDescent="0.2">
      <c r="A646" s="2">
        <v>0</v>
      </c>
      <c r="B646" s="2">
        <v>0</v>
      </c>
      <c r="C646" t="s">
        <v>12</v>
      </c>
      <c r="D646" t="s">
        <v>41</v>
      </c>
      <c r="E646" t="s">
        <v>24</v>
      </c>
      <c r="F646" s="4">
        <v>40390</v>
      </c>
      <c r="G646" s="2">
        <v>645</v>
      </c>
      <c r="H646" s="18">
        <v>2106.7869999999998</v>
      </c>
      <c r="I646" s="18">
        <v>63000</v>
      </c>
      <c r="J646">
        <v>18</v>
      </c>
      <c r="K646" s="2">
        <v>3</v>
      </c>
      <c r="L646">
        <v>2</v>
      </c>
      <c r="M646" s="2">
        <v>1</v>
      </c>
      <c r="N646" s="2">
        <v>1</v>
      </c>
      <c r="O646" s="2">
        <v>0</v>
      </c>
    </row>
    <row r="647" spans="1:15" x14ac:dyDescent="0.2">
      <c r="A647" s="2">
        <v>0</v>
      </c>
      <c r="B647" s="2">
        <v>1</v>
      </c>
      <c r="C647" t="s">
        <v>13</v>
      </c>
      <c r="D647" t="s">
        <v>39</v>
      </c>
      <c r="E647" t="s">
        <v>35</v>
      </c>
      <c r="F647" s="4">
        <v>40577</v>
      </c>
      <c r="G647" s="2">
        <v>646</v>
      </c>
      <c r="H647" s="18">
        <v>486.495</v>
      </c>
      <c r="I647" s="18">
        <v>21900</v>
      </c>
      <c r="J647">
        <v>24</v>
      </c>
      <c r="K647" s="2">
        <v>1</v>
      </c>
      <c r="L647">
        <v>1</v>
      </c>
      <c r="M647" s="2">
        <v>0</v>
      </c>
      <c r="N647" s="2">
        <v>0</v>
      </c>
      <c r="O647" s="2">
        <v>2</v>
      </c>
    </row>
    <row r="648" spans="1:15" x14ac:dyDescent="0.2">
      <c r="A648" s="2">
        <v>1</v>
      </c>
      <c r="B648" s="2">
        <v>0</v>
      </c>
      <c r="C648" t="s">
        <v>13</v>
      </c>
      <c r="D648" t="s">
        <v>39</v>
      </c>
      <c r="E648" t="s">
        <v>36</v>
      </c>
      <c r="F648" s="4">
        <v>42044</v>
      </c>
      <c r="G648" s="2">
        <v>647</v>
      </c>
      <c r="H648" s="18">
        <v>1975.884</v>
      </c>
      <c r="I648" s="18">
        <v>114100</v>
      </c>
      <c r="J648">
        <v>24</v>
      </c>
      <c r="K648" s="2">
        <v>0</v>
      </c>
      <c r="L648">
        <v>2</v>
      </c>
      <c r="M648" s="2">
        <v>0</v>
      </c>
      <c r="N648" s="2">
        <v>1</v>
      </c>
      <c r="O648" s="2">
        <v>1</v>
      </c>
    </row>
    <row r="649" spans="1:15" x14ac:dyDescent="0.2">
      <c r="A649" s="2">
        <v>0</v>
      </c>
      <c r="B649" s="2">
        <v>0</v>
      </c>
      <c r="C649" t="s">
        <v>11</v>
      </c>
      <c r="D649" t="s">
        <v>52</v>
      </c>
      <c r="E649" t="s">
        <v>18</v>
      </c>
      <c r="F649" s="4">
        <v>42067</v>
      </c>
      <c r="G649" s="2">
        <v>648</v>
      </c>
      <c r="H649" s="18">
        <v>814.04499999999996</v>
      </c>
      <c r="I649" s="18">
        <v>22900</v>
      </c>
      <c r="J649">
        <v>12</v>
      </c>
      <c r="K649" s="2">
        <v>0</v>
      </c>
      <c r="L649">
        <v>1</v>
      </c>
      <c r="M649" s="2">
        <v>1</v>
      </c>
      <c r="N649" s="2">
        <v>0</v>
      </c>
      <c r="O649" s="2">
        <v>1</v>
      </c>
    </row>
    <row r="650" spans="1:15" x14ac:dyDescent="0.2">
      <c r="A650" s="2">
        <v>1</v>
      </c>
      <c r="B650" s="2">
        <v>1</v>
      </c>
      <c r="C650" t="s">
        <v>13</v>
      </c>
      <c r="D650" t="s">
        <v>39</v>
      </c>
      <c r="E650" t="s">
        <v>35</v>
      </c>
      <c r="F650" s="4">
        <v>41515</v>
      </c>
      <c r="G650" s="2">
        <v>649</v>
      </c>
      <c r="H650" s="18">
        <v>1753.181</v>
      </c>
      <c r="I650" s="18">
        <v>82700</v>
      </c>
      <c r="J650">
        <v>18</v>
      </c>
      <c r="K650" s="2">
        <v>3</v>
      </c>
      <c r="L650">
        <v>2</v>
      </c>
      <c r="M650" s="2">
        <v>0</v>
      </c>
      <c r="N650" s="2">
        <v>1</v>
      </c>
      <c r="O650" s="2">
        <v>1</v>
      </c>
    </row>
    <row r="651" spans="1:15" x14ac:dyDescent="0.2">
      <c r="A651" s="2">
        <v>1</v>
      </c>
      <c r="B651" s="2">
        <v>1</v>
      </c>
      <c r="C651" t="s">
        <v>11</v>
      </c>
      <c r="D651" t="s">
        <v>40</v>
      </c>
      <c r="E651" t="s">
        <v>19</v>
      </c>
      <c r="F651" s="4">
        <v>40493</v>
      </c>
      <c r="G651" s="2">
        <v>650</v>
      </c>
      <c r="H651" s="18">
        <v>3378.482</v>
      </c>
      <c r="I651" s="18">
        <v>103300</v>
      </c>
      <c r="J651">
        <v>24</v>
      </c>
      <c r="K651" s="2">
        <v>3</v>
      </c>
      <c r="L651">
        <v>3</v>
      </c>
      <c r="M651" s="2">
        <v>0</v>
      </c>
      <c r="N651" s="2">
        <v>1</v>
      </c>
      <c r="O651" s="2">
        <v>0</v>
      </c>
    </row>
    <row r="652" spans="1:15" x14ac:dyDescent="0.2">
      <c r="A652" s="2">
        <v>0</v>
      </c>
      <c r="B652" s="2">
        <v>1</v>
      </c>
      <c r="C652" t="s">
        <v>11</v>
      </c>
      <c r="D652" t="s">
        <v>40</v>
      </c>
      <c r="E652" t="s">
        <v>19</v>
      </c>
      <c r="F652" s="4">
        <v>42042</v>
      </c>
      <c r="G652" s="2">
        <v>651</v>
      </c>
      <c r="H652" s="18">
        <v>3272.6529999999998</v>
      </c>
      <c r="I652" s="18">
        <v>113800</v>
      </c>
      <c r="J652">
        <v>12</v>
      </c>
      <c r="K652" s="2">
        <v>0</v>
      </c>
      <c r="L652">
        <v>2</v>
      </c>
      <c r="M652" s="2">
        <v>1</v>
      </c>
      <c r="N652" s="2">
        <v>1</v>
      </c>
      <c r="O652" s="2">
        <v>0</v>
      </c>
    </row>
    <row r="653" spans="1:15" x14ac:dyDescent="0.2">
      <c r="A653" s="2">
        <v>1</v>
      </c>
      <c r="B653" s="2">
        <v>0</v>
      </c>
      <c r="C653" t="s">
        <v>11</v>
      </c>
      <c r="D653" t="s">
        <v>46</v>
      </c>
      <c r="E653" t="s">
        <v>17</v>
      </c>
      <c r="F653" s="4">
        <v>41567</v>
      </c>
      <c r="G653" s="2">
        <v>652</v>
      </c>
      <c r="H653" s="18">
        <v>1001.101</v>
      </c>
      <c r="I653" s="18">
        <v>54500</v>
      </c>
      <c r="J653">
        <v>18</v>
      </c>
      <c r="K653" s="2">
        <v>2</v>
      </c>
      <c r="L653">
        <v>1</v>
      </c>
      <c r="M653" s="2">
        <v>1</v>
      </c>
      <c r="N653" s="2">
        <v>1</v>
      </c>
      <c r="O653" s="2">
        <v>1</v>
      </c>
    </row>
    <row r="654" spans="1:15" x14ac:dyDescent="0.2">
      <c r="A654" s="2">
        <v>1</v>
      </c>
      <c r="B654" s="2">
        <v>1</v>
      </c>
      <c r="C654" t="s">
        <v>11</v>
      </c>
      <c r="D654" t="s">
        <v>52</v>
      </c>
      <c r="E654" t="s">
        <v>18</v>
      </c>
      <c r="F654" s="4">
        <v>40849</v>
      </c>
      <c r="G654" s="2">
        <v>653</v>
      </c>
      <c r="H654" s="18">
        <v>1245.7329999999999</v>
      </c>
      <c r="I654" s="18">
        <v>54600</v>
      </c>
      <c r="J654">
        <v>24</v>
      </c>
      <c r="K654" s="2">
        <v>2</v>
      </c>
      <c r="L654">
        <v>3</v>
      </c>
      <c r="M654" s="2">
        <v>1</v>
      </c>
      <c r="N654" s="2">
        <v>1</v>
      </c>
      <c r="O654" s="2">
        <v>0</v>
      </c>
    </row>
    <row r="655" spans="1:15" x14ac:dyDescent="0.2">
      <c r="A655" s="2">
        <v>1</v>
      </c>
      <c r="B655" s="2">
        <v>0</v>
      </c>
      <c r="C655" t="s">
        <v>11</v>
      </c>
      <c r="D655" t="s">
        <v>40</v>
      </c>
      <c r="E655" t="s">
        <v>19</v>
      </c>
      <c r="F655" s="4">
        <v>41593</v>
      </c>
      <c r="G655" s="2">
        <v>654</v>
      </c>
      <c r="H655" s="18">
        <v>183.68899999999999</v>
      </c>
      <c r="I655" s="18">
        <v>18900</v>
      </c>
      <c r="J655">
        <v>6</v>
      </c>
      <c r="K655" s="2">
        <v>1</v>
      </c>
      <c r="L655">
        <v>1</v>
      </c>
      <c r="M655" s="2">
        <v>0</v>
      </c>
      <c r="N655" s="2">
        <v>0</v>
      </c>
      <c r="O655" s="2">
        <v>1</v>
      </c>
    </row>
    <row r="656" spans="1:15" x14ac:dyDescent="0.2">
      <c r="A656" s="2">
        <v>1</v>
      </c>
      <c r="B656" s="2">
        <v>1</v>
      </c>
      <c r="C656" t="s">
        <v>14</v>
      </c>
      <c r="D656" t="s">
        <v>51</v>
      </c>
      <c r="E656" t="s">
        <v>30</v>
      </c>
      <c r="F656" s="4">
        <v>40532</v>
      </c>
      <c r="G656" s="2">
        <v>655</v>
      </c>
      <c r="H656" s="18">
        <v>2573.799</v>
      </c>
      <c r="I656" s="18">
        <v>83300</v>
      </c>
      <c r="J656">
        <v>24</v>
      </c>
      <c r="K656" s="2">
        <v>3</v>
      </c>
      <c r="L656">
        <v>2</v>
      </c>
      <c r="M656" s="2">
        <v>0</v>
      </c>
      <c r="N656" s="2">
        <v>1</v>
      </c>
      <c r="O656" s="2">
        <v>1</v>
      </c>
    </row>
    <row r="657" spans="1:15" x14ac:dyDescent="0.2">
      <c r="A657" s="2">
        <v>0</v>
      </c>
      <c r="B657" s="2">
        <v>0</v>
      </c>
      <c r="C657" t="s">
        <v>11</v>
      </c>
      <c r="D657" t="s">
        <v>54</v>
      </c>
      <c r="E657" t="s">
        <v>16</v>
      </c>
      <c r="F657" s="4">
        <v>40415</v>
      </c>
      <c r="G657" s="2">
        <v>656</v>
      </c>
      <c r="H657" s="18">
        <v>2304.0790000000002</v>
      </c>
      <c r="I657" s="18">
        <v>60200</v>
      </c>
      <c r="J657">
        <v>24</v>
      </c>
      <c r="K657" s="2">
        <v>3</v>
      </c>
      <c r="L657">
        <v>2</v>
      </c>
      <c r="M657" s="2">
        <v>1</v>
      </c>
      <c r="N657" s="2">
        <v>0</v>
      </c>
      <c r="O657" s="2">
        <v>0</v>
      </c>
    </row>
    <row r="658" spans="1:15" x14ac:dyDescent="0.2">
      <c r="A658" s="2">
        <v>1</v>
      </c>
      <c r="B658" s="2">
        <v>0</v>
      </c>
      <c r="C658" t="s">
        <v>14</v>
      </c>
      <c r="D658" t="s">
        <v>27</v>
      </c>
      <c r="E658" t="s">
        <v>32</v>
      </c>
      <c r="F658" s="4">
        <v>42106</v>
      </c>
      <c r="G658" s="2">
        <v>657</v>
      </c>
      <c r="H658" s="18">
        <v>1193.799</v>
      </c>
      <c r="I658" s="18">
        <v>53700</v>
      </c>
      <c r="J658">
        <v>12</v>
      </c>
      <c r="K658" s="2">
        <v>0</v>
      </c>
      <c r="L658">
        <v>2</v>
      </c>
      <c r="M658" s="2">
        <v>0</v>
      </c>
      <c r="N658" s="2">
        <v>0</v>
      </c>
      <c r="O658" s="2">
        <v>2</v>
      </c>
    </row>
    <row r="659" spans="1:15" x14ac:dyDescent="0.2">
      <c r="A659" s="2">
        <v>1</v>
      </c>
      <c r="B659" s="2">
        <v>1</v>
      </c>
      <c r="C659" t="s">
        <v>11</v>
      </c>
      <c r="D659" t="s">
        <v>52</v>
      </c>
      <c r="E659" t="s">
        <v>18</v>
      </c>
      <c r="F659" s="4">
        <v>41281</v>
      </c>
      <c r="G659" s="2">
        <v>658</v>
      </c>
      <c r="H659" s="18">
        <v>1486.5350000000001</v>
      </c>
      <c r="I659" s="18">
        <v>89000</v>
      </c>
      <c r="J659">
        <v>12</v>
      </c>
      <c r="K659" s="2">
        <v>3</v>
      </c>
      <c r="L659">
        <v>3</v>
      </c>
      <c r="M659" s="2">
        <v>0</v>
      </c>
      <c r="N659" s="2">
        <v>1</v>
      </c>
      <c r="O659" s="2">
        <v>0</v>
      </c>
    </row>
    <row r="660" spans="1:15" x14ac:dyDescent="0.2">
      <c r="A660" s="2">
        <v>1</v>
      </c>
      <c r="B660" s="2">
        <v>0</v>
      </c>
      <c r="C660" t="s">
        <v>13</v>
      </c>
      <c r="D660" t="s">
        <v>48</v>
      </c>
      <c r="E660" t="s">
        <v>38</v>
      </c>
      <c r="F660" s="4">
        <v>42208</v>
      </c>
      <c r="G660" s="2">
        <v>659</v>
      </c>
      <c r="H660" s="18">
        <v>206.36600000000001</v>
      </c>
      <c r="I660" s="18">
        <v>12500</v>
      </c>
      <c r="J660">
        <v>12</v>
      </c>
      <c r="K660" s="2">
        <v>0</v>
      </c>
      <c r="L660">
        <v>1</v>
      </c>
      <c r="M660" s="2">
        <v>0</v>
      </c>
      <c r="N660" s="2">
        <v>0</v>
      </c>
      <c r="O660" s="2">
        <v>3</v>
      </c>
    </row>
    <row r="661" spans="1:15" x14ac:dyDescent="0.2">
      <c r="A661" s="2">
        <v>1</v>
      </c>
      <c r="B661" s="2">
        <v>1</v>
      </c>
      <c r="C661" t="s">
        <v>13</v>
      </c>
      <c r="D661" t="s">
        <v>50</v>
      </c>
      <c r="E661" t="s">
        <v>37</v>
      </c>
      <c r="F661" s="4">
        <v>42194</v>
      </c>
      <c r="G661" s="2">
        <v>660</v>
      </c>
      <c r="H661" s="18">
        <v>713.01700000000005</v>
      </c>
      <c r="I661" s="18">
        <v>50600</v>
      </c>
      <c r="J661">
        <v>6</v>
      </c>
      <c r="K661" s="2">
        <v>0</v>
      </c>
      <c r="L661">
        <v>2</v>
      </c>
      <c r="M661" s="2">
        <v>1</v>
      </c>
      <c r="N661" s="2">
        <v>0</v>
      </c>
      <c r="O661" s="2">
        <v>3</v>
      </c>
    </row>
    <row r="662" spans="1:15" x14ac:dyDescent="0.2">
      <c r="A662" s="2">
        <v>1</v>
      </c>
      <c r="B662" s="2">
        <v>1</v>
      </c>
      <c r="C662" t="s">
        <v>14</v>
      </c>
      <c r="D662" t="s">
        <v>27</v>
      </c>
      <c r="E662" t="s">
        <v>27</v>
      </c>
      <c r="F662" s="4">
        <v>41874</v>
      </c>
      <c r="G662" s="2">
        <v>661</v>
      </c>
      <c r="H662" s="18">
        <v>355.95</v>
      </c>
      <c r="I662" s="18">
        <v>67900</v>
      </c>
      <c r="J662">
        <v>12</v>
      </c>
      <c r="K662" s="2">
        <v>1</v>
      </c>
      <c r="L662">
        <v>2</v>
      </c>
      <c r="M662" s="2">
        <v>0</v>
      </c>
      <c r="N662" s="2">
        <v>1</v>
      </c>
      <c r="O662" s="2">
        <v>3</v>
      </c>
    </row>
    <row r="663" spans="1:15" x14ac:dyDescent="0.2">
      <c r="A663" s="2">
        <v>1</v>
      </c>
      <c r="B663" s="2">
        <v>0</v>
      </c>
      <c r="C663" t="s">
        <v>14</v>
      </c>
      <c r="D663" t="s">
        <v>41</v>
      </c>
      <c r="E663" t="s">
        <v>31</v>
      </c>
      <c r="F663" s="4">
        <v>40709</v>
      </c>
      <c r="G663" s="2">
        <v>662</v>
      </c>
      <c r="H663" s="18">
        <v>176.84299999999999</v>
      </c>
      <c r="I663" s="18">
        <v>62800</v>
      </c>
      <c r="J663">
        <v>6</v>
      </c>
      <c r="K663" s="2">
        <v>1</v>
      </c>
      <c r="L663">
        <v>2</v>
      </c>
      <c r="M663" s="2">
        <v>1</v>
      </c>
      <c r="N663" s="2">
        <v>1</v>
      </c>
      <c r="O663" s="2">
        <v>3</v>
      </c>
    </row>
    <row r="664" spans="1:15" x14ac:dyDescent="0.2">
      <c r="A664" s="2">
        <v>0</v>
      </c>
      <c r="B664" s="2">
        <v>1</v>
      </c>
      <c r="C664" t="s">
        <v>11</v>
      </c>
      <c r="D664" t="s">
        <v>52</v>
      </c>
      <c r="E664" t="s">
        <v>18</v>
      </c>
      <c r="F664" s="4">
        <v>42010</v>
      </c>
      <c r="G664" s="2">
        <v>663</v>
      </c>
      <c r="H664" s="18">
        <v>748.25400000000002</v>
      </c>
      <c r="I664" s="18">
        <v>34600</v>
      </c>
      <c r="J664">
        <v>18</v>
      </c>
      <c r="K664" s="2">
        <v>2</v>
      </c>
      <c r="L664">
        <v>2</v>
      </c>
      <c r="M664" s="2">
        <v>0</v>
      </c>
      <c r="N664" s="2">
        <v>0</v>
      </c>
      <c r="O664" s="2">
        <v>2</v>
      </c>
    </row>
    <row r="665" spans="1:15" x14ac:dyDescent="0.2">
      <c r="A665" s="2">
        <v>1</v>
      </c>
      <c r="B665" s="2">
        <v>1</v>
      </c>
      <c r="C665" t="s">
        <v>11</v>
      </c>
      <c r="D665" t="s">
        <v>52</v>
      </c>
      <c r="E665" t="s">
        <v>18</v>
      </c>
      <c r="F665" s="4">
        <v>40599</v>
      </c>
      <c r="G665" s="2">
        <v>664</v>
      </c>
      <c r="H665" s="18">
        <v>500.44799999999998</v>
      </c>
      <c r="I665" s="18">
        <v>43500</v>
      </c>
      <c r="J665">
        <v>12</v>
      </c>
      <c r="K665" s="2">
        <v>2</v>
      </c>
      <c r="L665">
        <v>2</v>
      </c>
      <c r="M665" s="2">
        <v>0</v>
      </c>
      <c r="N665" s="2">
        <v>0</v>
      </c>
      <c r="O665" s="2">
        <v>1</v>
      </c>
    </row>
    <row r="666" spans="1:15" x14ac:dyDescent="0.2">
      <c r="A666" s="2">
        <v>0</v>
      </c>
      <c r="B666" s="2">
        <v>1</v>
      </c>
      <c r="C666" t="s">
        <v>14</v>
      </c>
      <c r="D666" t="s">
        <v>43</v>
      </c>
      <c r="E666" t="s">
        <v>28</v>
      </c>
      <c r="F666" s="4">
        <v>42143</v>
      </c>
      <c r="G666" s="2">
        <v>665</v>
      </c>
      <c r="H666" s="18">
        <v>3034.1869999999999</v>
      </c>
      <c r="I666" s="18">
        <v>80700</v>
      </c>
      <c r="J666">
        <v>18</v>
      </c>
      <c r="K666" s="2">
        <v>0</v>
      </c>
      <c r="L666">
        <v>3</v>
      </c>
      <c r="M666" s="2">
        <v>1</v>
      </c>
      <c r="N666" s="2">
        <v>1</v>
      </c>
      <c r="O666" s="2">
        <v>0</v>
      </c>
    </row>
    <row r="667" spans="1:15" x14ac:dyDescent="0.2">
      <c r="A667" s="2">
        <v>1</v>
      </c>
      <c r="B667" s="2">
        <v>0</v>
      </c>
      <c r="C667" t="s">
        <v>13</v>
      </c>
      <c r="D667" t="s">
        <v>39</v>
      </c>
      <c r="E667" t="s">
        <v>35</v>
      </c>
      <c r="F667" s="4">
        <v>40779</v>
      </c>
      <c r="G667" s="2">
        <v>666</v>
      </c>
      <c r="H667" s="18">
        <v>481.5</v>
      </c>
      <c r="I667" s="18">
        <v>29000</v>
      </c>
      <c r="J667">
        <v>6</v>
      </c>
      <c r="K667" s="2">
        <v>1</v>
      </c>
      <c r="L667">
        <v>3</v>
      </c>
      <c r="M667" s="2">
        <v>1</v>
      </c>
      <c r="N667" s="2">
        <v>0</v>
      </c>
      <c r="O667" s="2">
        <v>0</v>
      </c>
    </row>
    <row r="668" spans="1:15" x14ac:dyDescent="0.2">
      <c r="A668" s="2">
        <v>0</v>
      </c>
      <c r="B668" s="2">
        <v>0</v>
      </c>
      <c r="C668" t="s">
        <v>12</v>
      </c>
      <c r="D668" t="s">
        <v>41</v>
      </c>
      <c r="E668" t="s">
        <v>24</v>
      </c>
      <c r="F668" s="4">
        <v>41263</v>
      </c>
      <c r="G668" s="2">
        <v>667</v>
      </c>
      <c r="H668" s="18">
        <v>893.37400000000002</v>
      </c>
      <c r="I668" s="18">
        <v>27600</v>
      </c>
      <c r="J668">
        <v>24</v>
      </c>
      <c r="K668" s="2">
        <v>2</v>
      </c>
      <c r="L668">
        <v>1</v>
      </c>
      <c r="M668" s="2">
        <v>0</v>
      </c>
      <c r="N668" s="2">
        <v>0</v>
      </c>
      <c r="O668" s="2">
        <v>1</v>
      </c>
    </row>
    <row r="669" spans="1:15" x14ac:dyDescent="0.2">
      <c r="A669" s="2">
        <v>0</v>
      </c>
      <c r="B669" s="2">
        <v>1</v>
      </c>
      <c r="C669" t="s">
        <v>11</v>
      </c>
      <c r="D669" t="s">
        <v>53</v>
      </c>
      <c r="E669" t="s">
        <v>20</v>
      </c>
      <c r="F669" s="4">
        <v>39942</v>
      </c>
      <c r="G669" s="2">
        <v>668</v>
      </c>
      <c r="H669" s="18">
        <v>164.49</v>
      </c>
      <c r="I669" s="18">
        <v>12600</v>
      </c>
      <c r="J669">
        <v>12</v>
      </c>
      <c r="K669" s="2">
        <v>1</v>
      </c>
      <c r="L669">
        <v>3</v>
      </c>
      <c r="M669" s="2">
        <v>0</v>
      </c>
      <c r="N669" s="2">
        <v>1</v>
      </c>
      <c r="O669" s="2">
        <v>2</v>
      </c>
    </row>
    <row r="670" spans="1:15" x14ac:dyDescent="0.2">
      <c r="A670" s="2">
        <v>0</v>
      </c>
      <c r="B670" s="2">
        <v>1</v>
      </c>
      <c r="C670" t="s">
        <v>14</v>
      </c>
      <c r="D670" t="s">
        <v>27</v>
      </c>
      <c r="E670" t="s">
        <v>32</v>
      </c>
      <c r="F670" s="4">
        <v>42196</v>
      </c>
      <c r="G670" s="2">
        <v>669</v>
      </c>
      <c r="H670" s="18">
        <v>2563.027</v>
      </c>
      <c r="I670" s="18">
        <v>88600</v>
      </c>
      <c r="J670">
        <v>18</v>
      </c>
      <c r="K670" s="2">
        <v>3</v>
      </c>
      <c r="L670">
        <v>2</v>
      </c>
      <c r="M670" s="2">
        <v>0</v>
      </c>
      <c r="N670" s="2">
        <v>1</v>
      </c>
      <c r="O670" s="2">
        <v>1</v>
      </c>
    </row>
    <row r="671" spans="1:15" x14ac:dyDescent="0.2">
      <c r="A671" s="2">
        <v>0</v>
      </c>
      <c r="B671" s="2">
        <v>1</v>
      </c>
      <c r="C671" t="s">
        <v>14</v>
      </c>
      <c r="D671" t="s">
        <v>41</v>
      </c>
      <c r="E671" t="s">
        <v>31</v>
      </c>
      <c r="F671" s="4">
        <v>40567</v>
      </c>
      <c r="G671" s="2">
        <v>670</v>
      </c>
      <c r="H671" s="18">
        <v>1574.5139999999999</v>
      </c>
      <c r="I671" s="18">
        <v>61400</v>
      </c>
      <c r="J671">
        <v>24</v>
      </c>
      <c r="K671" s="2">
        <v>3</v>
      </c>
      <c r="L671">
        <v>2</v>
      </c>
      <c r="M671" s="2">
        <v>1</v>
      </c>
      <c r="N671" s="2">
        <v>1</v>
      </c>
      <c r="O671" s="2">
        <v>1</v>
      </c>
    </row>
    <row r="672" spans="1:15" x14ac:dyDescent="0.2">
      <c r="A672" s="2">
        <v>1</v>
      </c>
      <c r="B672" s="2">
        <v>0</v>
      </c>
      <c r="C672" t="s">
        <v>12</v>
      </c>
      <c r="D672" t="s">
        <v>47</v>
      </c>
      <c r="E672" t="s">
        <v>26</v>
      </c>
      <c r="F672" s="4">
        <v>42208</v>
      </c>
      <c r="G672" s="2">
        <v>671</v>
      </c>
      <c r="H672" s="18">
        <v>880.59500000000003</v>
      </c>
      <c r="I672" s="18">
        <v>40200</v>
      </c>
      <c r="J672">
        <v>12</v>
      </c>
      <c r="K672" s="2">
        <v>0</v>
      </c>
      <c r="L672">
        <v>2</v>
      </c>
      <c r="M672" s="2">
        <v>0</v>
      </c>
      <c r="N672" s="2">
        <v>0</v>
      </c>
      <c r="O672" s="2">
        <v>1</v>
      </c>
    </row>
    <row r="673" spans="1:15" x14ac:dyDescent="0.2">
      <c r="A673" s="2">
        <v>1</v>
      </c>
      <c r="B673" s="2">
        <v>0</v>
      </c>
      <c r="C673" t="s">
        <v>11</v>
      </c>
      <c r="D673" t="s">
        <v>46</v>
      </c>
      <c r="E673" t="s">
        <v>15</v>
      </c>
      <c r="F673" s="4">
        <v>40367</v>
      </c>
      <c r="G673" s="2">
        <v>672</v>
      </c>
      <c r="H673" s="18">
        <v>584.11900000000003</v>
      </c>
      <c r="I673" s="18">
        <v>69700</v>
      </c>
      <c r="J673">
        <v>6</v>
      </c>
      <c r="K673" s="2">
        <v>2</v>
      </c>
      <c r="L673">
        <v>1</v>
      </c>
      <c r="M673" s="2">
        <v>0</v>
      </c>
      <c r="N673" s="2">
        <v>1</v>
      </c>
      <c r="O673" s="2">
        <v>2</v>
      </c>
    </row>
    <row r="674" spans="1:15" x14ac:dyDescent="0.2">
      <c r="A674" s="2">
        <v>1</v>
      </c>
      <c r="B674" s="2">
        <v>0</v>
      </c>
      <c r="C674" t="s">
        <v>13</v>
      </c>
      <c r="D674" t="s">
        <v>48</v>
      </c>
      <c r="E674" t="s">
        <v>38</v>
      </c>
      <c r="F674" s="4">
        <v>40406</v>
      </c>
      <c r="G674" s="2">
        <v>673</v>
      </c>
      <c r="H674" s="18">
        <v>1720.018</v>
      </c>
      <c r="I674" s="18">
        <v>53300</v>
      </c>
      <c r="J674">
        <v>18</v>
      </c>
      <c r="K674" s="2">
        <v>2</v>
      </c>
      <c r="L674">
        <v>2</v>
      </c>
      <c r="M674" s="2">
        <v>1</v>
      </c>
      <c r="N674" s="2">
        <v>0</v>
      </c>
      <c r="O674" s="2">
        <v>0</v>
      </c>
    </row>
    <row r="675" spans="1:15" x14ac:dyDescent="0.2">
      <c r="A675" s="2">
        <v>0</v>
      </c>
      <c r="B675" s="2">
        <v>0</v>
      </c>
      <c r="C675" t="s">
        <v>14</v>
      </c>
      <c r="D675" t="s">
        <v>51</v>
      </c>
      <c r="E675" t="s">
        <v>30</v>
      </c>
      <c r="F675" s="4">
        <v>42043</v>
      </c>
      <c r="G675" s="2">
        <v>674</v>
      </c>
      <c r="H675" s="18">
        <v>1024.3050000000001</v>
      </c>
      <c r="I675" s="18">
        <v>66200</v>
      </c>
      <c r="J675">
        <v>6</v>
      </c>
      <c r="K675" s="2">
        <v>0</v>
      </c>
      <c r="L675">
        <v>3</v>
      </c>
      <c r="M675" s="2">
        <v>1</v>
      </c>
      <c r="N675" s="2">
        <v>1</v>
      </c>
      <c r="O675" s="2">
        <v>0</v>
      </c>
    </row>
    <row r="676" spans="1:15" x14ac:dyDescent="0.2">
      <c r="A676" s="2">
        <v>1</v>
      </c>
      <c r="B676" s="2">
        <v>0</v>
      </c>
      <c r="C676" t="s">
        <v>14</v>
      </c>
      <c r="D676" t="s">
        <v>51</v>
      </c>
      <c r="E676" t="s">
        <v>30</v>
      </c>
      <c r="F676" s="4">
        <v>42016</v>
      </c>
      <c r="G676" s="2">
        <v>675</v>
      </c>
      <c r="H676" s="18">
        <v>1150.405</v>
      </c>
      <c r="I676" s="18">
        <v>54400</v>
      </c>
      <c r="J676">
        <v>6</v>
      </c>
      <c r="K676" s="2">
        <v>2</v>
      </c>
      <c r="L676">
        <v>2</v>
      </c>
      <c r="M676" s="2">
        <v>1</v>
      </c>
      <c r="N676" s="2">
        <v>0</v>
      </c>
      <c r="O676" s="2">
        <v>0</v>
      </c>
    </row>
    <row r="677" spans="1:15" x14ac:dyDescent="0.2">
      <c r="A677" s="2">
        <v>1</v>
      </c>
      <c r="B677" s="2">
        <v>0</v>
      </c>
      <c r="C677" t="s">
        <v>11</v>
      </c>
      <c r="D677" t="s">
        <v>46</v>
      </c>
      <c r="E677" t="s">
        <v>17</v>
      </c>
      <c r="F677" s="4">
        <v>41682</v>
      </c>
      <c r="G677" s="2">
        <v>676</v>
      </c>
      <c r="H677" s="18">
        <v>2763.4639999999999</v>
      </c>
      <c r="I677" s="18">
        <v>68700</v>
      </c>
      <c r="J677">
        <v>24</v>
      </c>
      <c r="K677" s="2">
        <v>3</v>
      </c>
      <c r="L677">
        <v>2</v>
      </c>
      <c r="M677" s="2">
        <v>1</v>
      </c>
      <c r="N677" s="2">
        <v>1</v>
      </c>
      <c r="O677" s="2">
        <v>0</v>
      </c>
    </row>
    <row r="678" spans="1:15" x14ac:dyDescent="0.2">
      <c r="A678" s="2">
        <v>1</v>
      </c>
      <c r="B678" s="2">
        <v>0</v>
      </c>
      <c r="C678" t="s">
        <v>12</v>
      </c>
      <c r="D678" t="s">
        <v>42</v>
      </c>
      <c r="E678" t="s">
        <v>22</v>
      </c>
      <c r="F678" s="4">
        <v>42009</v>
      </c>
      <c r="G678" s="2">
        <v>677</v>
      </c>
      <c r="H678" s="18">
        <v>421.02699999999999</v>
      </c>
      <c r="I678" s="18">
        <v>25100</v>
      </c>
      <c r="J678">
        <v>6</v>
      </c>
      <c r="K678" s="2">
        <v>0</v>
      </c>
      <c r="L678">
        <v>1</v>
      </c>
      <c r="M678" s="2">
        <v>0</v>
      </c>
      <c r="N678" s="2">
        <v>0</v>
      </c>
      <c r="O678" s="2">
        <v>1</v>
      </c>
    </row>
    <row r="679" spans="1:15" x14ac:dyDescent="0.2">
      <c r="A679" s="2">
        <v>1</v>
      </c>
      <c r="B679" s="2">
        <v>0</v>
      </c>
      <c r="C679" t="s">
        <v>13</v>
      </c>
      <c r="D679" t="s">
        <v>49</v>
      </c>
      <c r="E679" t="s">
        <v>33</v>
      </c>
      <c r="F679" s="4">
        <v>41282</v>
      </c>
      <c r="G679" s="2">
        <v>678</v>
      </c>
      <c r="H679" s="18">
        <v>180.47200000000001</v>
      </c>
      <c r="I679" s="18">
        <v>20300</v>
      </c>
      <c r="J679">
        <v>12</v>
      </c>
      <c r="K679" s="2">
        <v>1</v>
      </c>
      <c r="L679">
        <v>1</v>
      </c>
      <c r="M679" s="2">
        <v>0</v>
      </c>
      <c r="N679" s="2">
        <v>0</v>
      </c>
      <c r="O679" s="2">
        <v>2</v>
      </c>
    </row>
    <row r="680" spans="1:15" x14ac:dyDescent="0.2">
      <c r="A680" s="2">
        <v>1</v>
      </c>
      <c r="B680" s="2">
        <v>1</v>
      </c>
      <c r="C680" t="s">
        <v>11</v>
      </c>
      <c r="D680" t="s">
        <v>40</v>
      </c>
      <c r="E680" t="s">
        <v>19</v>
      </c>
      <c r="F680" s="4">
        <v>42145</v>
      </c>
      <c r="G680" s="2">
        <v>679</v>
      </c>
      <c r="H680" s="18">
        <v>2175.9690000000001</v>
      </c>
      <c r="I680" s="18">
        <v>118800</v>
      </c>
      <c r="J680">
        <v>18</v>
      </c>
      <c r="K680" s="2">
        <v>3</v>
      </c>
      <c r="L680">
        <v>3</v>
      </c>
      <c r="M680" s="2">
        <v>0</v>
      </c>
      <c r="N680" s="2">
        <v>1</v>
      </c>
      <c r="O680" s="2">
        <v>0</v>
      </c>
    </row>
    <row r="681" spans="1:15" x14ac:dyDescent="0.2">
      <c r="A681" s="2">
        <v>1</v>
      </c>
      <c r="B681" s="2">
        <v>0</v>
      </c>
      <c r="C681" t="s">
        <v>11</v>
      </c>
      <c r="D681" t="s">
        <v>46</v>
      </c>
      <c r="E681" t="s">
        <v>15</v>
      </c>
      <c r="F681" s="4">
        <v>42134</v>
      </c>
      <c r="G681" s="2">
        <v>680</v>
      </c>
      <c r="H681" s="18">
        <v>273.072</v>
      </c>
      <c r="I681" s="18">
        <v>17600</v>
      </c>
      <c r="J681">
        <v>6</v>
      </c>
      <c r="K681" s="2">
        <v>0</v>
      </c>
      <c r="L681">
        <v>1</v>
      </c>
      <c r="M681" s="2">
        <v>1</v>
      </c>
      <c r="N681" s="2">
        <v>0</v>
      </c>
      <c r="O681" s="2">
        <v>0</v>
      </c>
    </row>
    <row r="682" spans="1:15" x14ac:dyDescent="0.2">
      <c r="A682" s="2">
        <v>0</v>
      </c>
      <c r="B682" s="2">
        <v>1</v>
      </c>
      <c r="C682" t="s">
        <v>13</v>
      </c>
      <c r="D682" t="s">
        <v>39</v>
      </c>
      <c r="E682" t="s">
        <v>36</v>
      </c>
      <c r="F682" s="4">
        <v>40717</v>
      </c>
      <c r="G682" s="2">
        <v>681</v>
      </c>
      <c r="H682" s="18">
        <v>2693.4409999999998</v>
      </c>
      <c r="I682" s="18">
        <v>88700</v>
      </c>
      <c r="J682">
        <v>24</v>
      </c>
      <c r="K682" s="2">
        <v>3</v>
      </c>
      <c r="L682">
        <v>2</v>
      </c>
      <c r="M682" s="2">
        <v>1</v>
      </c>
      <c r="N682" s="2">
        <v>1</v>
      </c>
      <c r="O682" s="2">
        <v>2</v>
      </c>
    </row>
    <row r="683" spans="1:15" x14ac:dyDescent="0.2">
      <c r="A683" s="2">
        <v>0</v>
      </c>
      <c r="B683" s="2">
        <v>1</v>
      </c>
      <c r="C683" t="s">
        <v>11</v>
      </c>
      <c r="D683" t="s">
        <v>46</v>
      </c>
      <c r="E683" t="s">
        <v>17</v>
      </c>
      <c r="F683" s="4">
        <v>41511</v>
      </c>
      <c r="G683" s="2">
        <v>682</v>
      </c>
      <c r="H683" s="18">
        <v>3072.076</v>
      </c>
      <c r="I683" s="18">
        <v>84900</v>
      </c>
      <c r="J683">
        <v>24</v>
      </c>
      <c r="K683" s="2">
        <v>3</v>
      </c>
      <c r="L683">
        <v>2</v>
      </c>
      <c r="M683" s="2">
        <v>0</v>
      </c>
      <c r="N683" s="2">
        <v>1</v>
      </c>
      <c r="O683" s="2">
        <v>1</v>
      </c>
    </row>
    <row r="684" spans="1:15" x14ac:dyDescent="0.2">
      <c r="A684" s="2">
        <v>0</v>
      </c>
      <c r="B684" s="2">
        <v>1</v>
      </c>
      <c r="C684" t="s">
        <v>13</v>
      </c>
      <c r="D684" t="s">
        <v>49</v>
      </c>
      <c r="E684" t="s">
        <v>33</v>
      </c>
      <c r="F684" s="4">
        <v>42174</v>
      </c>
      <c r="G684" s="2">
        <v>683</v>
      </c>
      <c r="H684" s="18">
        <v>5208.7179999999998</v>
      </c>
      <c r="I684" s="18">
        <v>89500</v>
      </c>
      <c r="J684">
        <v>24</v>
      </c>
      <c r="K684" s="2">
        <v>3</v>
      </c>
      <c r="L684">
        <v>2</v>
      </c>
      <c r="M684" s="2">
        <v>1</v>
      </c>
      <c r="N684" s="2">
        <v>1</v>
      </c>
      <c r="O684" s="2">
        <v>0</v>
      </c>
    </row>
    <row r="685" spans="1:15" x14ac:dyDescent="0.2">
      <c r="A685" s="2">
        <v>1</v>
      </c>
      <c r="B685" s="2">
        <v>0</v>
      </c>
      <c r="C685" t="s">
        <v>11</v>
      </c>
      <c r="D685" t="s">
        <v>53</v>
      </c>
      <c r="E685" t="s">
        <v>20</v>
      </c>
      <c r="F685" s="4">
        <v>41103</v>
      </c>
      <c r="G685" s="2">
        <v>684</v>
      </c>
      <c r="H685" s="18">
        <v>143.46700000000001</v>
      </c>
      <c r="I685" s="18">
        <v>11900</v>
      </c>
      <c r="J685">
        <v>6</v>
      </c>
      <c r="K685" s="2">
        <v>1</v>
      </c>
      <c r="L685">
        <v>1</v>
      </c>
      <c r="M685" s="2">
        <v>0</v>
      </c>
      <c r="N685" s="2">
        <v>0</v>
      </c>
      <c r="O685" s="2">
        <v>1</v>
      </c>
    </row>
    <row r="686" spans="1:15" x14ac:dyDescent="0.2">
      <c r="A686" s="2">
        <v>0</v>
      </c>
      <c r="B686" s="2">
        <v>1</v>
      </c>
      <c r="C686" t="s">
        <v>14</v>
      </c>
      <c r="D686" t="s">
        <v>43</v>
      </c>
      <c r="E686" t="s">
        <v>28</v>
      </c>
      <c r="F686" s="4">
        <v>40146</v>
      </c>
      <c r="G686" s="2">
        <v>685</v>
      </c>
      <c r="H686" s="18">
        <v>1931.347</v>
      </c>
      <c r="I686" s="18">
        <v>65500</v>
      </c>
      <c r="J686">
        <v>24</v>
      </c>
      <c r="K686" s="2">
        <v>3</v>
      </c>
      <c r="L686">
        <v>3</v>
      </c>
      <c r="M686" s="2">
        <v>1</v>
      </c>
      <c r="N686" s="2">
        <v>1</v>
      </c>
      <c r="O686" s="2">
        <v>0</v>
      </c>
    </row>
    <row r="687" spans="1:15" x14ac:dyDescent="0.2">
      <c r="A687" s="2">
        <v>1</v>
      </c>
      <c r="B687" s="2">
        <v>0</v>
      </c>
      <c r="C687" t="s">
        <v>13</v>
      </c>
      <c r="D687" t="s">
        <v>48</v>
      </c>
      <c r="E687" t="s">
        <v>38</v>
      </c>
      <c r="F687" s="4">
        <v>41693</v>
      </c>
      <c r="G687" s="2">
        <v>686</v>
      </c>
      <c r="H687" s="18">
        <v>163.084</v>
      </c>
      <c r="I687" s="18">
        <v>17600</v>
      </c>
      <c r="J687">
        <v>18</v>
      </c>
      <c r="K687" s="2">
        <v>1</v>
      </c>
      <c r="L687">
        <v>1</v>
      </c>
      <c r="M687" s="2">
        <v>0</v>
      </c>
      <c r="N687" s="2">
        <v>0</v>
      </c>
      <c r="O687" s="2">
        <v>2</v>
      </c>
    </row>
    <row r="688" spans="1:15" x14ac:dyDescent="0.2">
      <c r="A688" s="2">
        <v>1</v>
      </c>
      <c r="B688" s="2">
        <v>1</v>
      </c>
      <c r="C688" t="s">
        <v>11</v>
      </c>
      <c r="D688" t="s">
        <v>52</v>
      </c>
      <c r="E688" t="s">
        <v>18</v>
      </c>
      <c r="F688" s="4">
        <v>41069</v>
      </c>
      <c r="G688" s="2">
        <v>687</v>
      </c>
      <c r="H688" s="18">
        <v>657.46</v>
      </c>
      <c r="I688" s="18">
        <v>82400</v>
      </c>
      <c r="J688">
        <v>18</v>
      </c>
      <c r="K688" s="2">
        <v>2</v>
      </c>
      <c r="L688">
        <v>2</v>
      </c>
      <c r="M688" s="2">
        <v>0</v>
      </c>
      <c r="N688" s="2">
        <v>1</v>
      </c>
      <c r="O688" s="2">
        <v>2</v>
      </c>
    </row>
    <row r="689" spans="1:15" x14ac:dyDescent="0.2">
      <c r="A689" s="2">
        <v>1</v>
      </c>
      <c r="B689" s="2">
        <v>0</v>
      </c>
      <c r="C689" t="s">
        <v>14</v>
      </c>
      <c r="D689" t="s">
        <v>51</v>
      </c>
      <c r="E689" t="s">
        <v>29</v>
      </c>
      <c r="F689" s="4">
        <v>40035</v>
      </c>
      <c r="G689" s="2">
        <v>688</v>
      </c>
      <c r="H689" s="18">
        <v>630.09100000000001</v>
      </c>
      <c r="I689" s="18">
        <v>40400</v>
      </c>
      <c r="J689">
        <v>24</v>
      </c>
      <c r="K689" s="2">
        <v>1</v>
      </c>
      <c r="L689">
        <v>2</v>
      </c>
      <c r="M689" s="2">
        <v>0</v>
      </c>
      <c r="N689" s="2">
        <v>0</v>
      </c>
      <c r="O689" s="2">
        <v>1</v>
      </c>
    </row>
    <row r="690" spans="1:15" x14ac:dyDescent="0.2">
      <c r="A690" s="2">
        <v>1</v>
      </c>
      <c r="B690" s="2">
        <v>1</v>
      </c>
      <c r="C690" t="s">
        <v>14</v>
      </c>
      <c r="D690" t="s">
        <v>51</v>
      </c>
      <c r="E690" t="s">
        <v>30</v>
      </c>
      <c r="F690" s="4">
        <v>41736</v>
      </c>
      <c r="G690" s="2">
        <v>689</v>
      </c>
      <c r="H690" s="18">
        <v>1974.242</v>
      </c>
      <c r="I690" s="18">
        <v>70000</v>
      </c>
      <c r="J690">
        <v>24</v>
      </c>
      <c r="K690" s="2">
        <v>3</v>
      </c>
      <c r="L690">
        <v>2</v>
      </c>
      <c r="M690" s="2">
        <v>1</v>
      </c>
      <c r="N690" s="2">
        <v>1</v>
      </c>
      <c r="O690" s="2">
        <v>0</v>
      </c>
    </row>
    <row r="691" spans="1:15" x14ac:dyDescent="0.2">
      <c r="A691" s="2">
        <v>1</v>
      </c>
      <c r="B691" s="2">
        <v>1</v>
      </c>
      <c r="C691" t="s">
        <v>12</v>
      </c>
      <c r="D691" t="s">
        <v>47</v>
      </c>
      <c r="E691" t="s">
        <v>26</v>
      </c>
      <c r="F691" s="4">
        <v>41669</v>
      </c>
      <c r="G691" s="2">
        <v>690</v>
      </c>
      <c r="H691" s="18">
        <v>501.66</v>
      </c>
      <c r="I691" s="18">
        <v>44700</v>
      </c>
      <c r="J691">
        <v>6</v>
      </c>
      <c r="K691" s="2">
        <v>2</v>
      </c>
      <c r="L691">
        <v>1</v>
      </c>
      <c r="M691" s="2">
        <v>0</v>
      </c>
      <c r="N691" s="2">
        <v>0</v>
      </c>
      <c r="O691" s="2">
        <v>1</v>
      </c>
    </row>
    <row r="692" spans="1:15" x14ac:dyDescent="0.2">
      <c r="A692" s="2">
        <v>1</v>
      </c>
      <c r="B692" s="2">
        <v>1</v>
      </c>
      <c r="C692" t="s">
        <v>12</v>
      </c>
      <c r="D692" t="s">
        <v>42</v>
      </c>
      <c r="E692" t="s">
        <v>22</v>
      </c>
      <c r="F692" s="4">
        <v>40218</v>
      </c>
      <c r="G692" s="2">
        <v>691</v>
      </c>
      <c r="H692" s="18">
        <v>661.80499999999995</v>
      </c>
      <c r="I692" s="18">
        <v>47900</v>
      </c>
      <c r="J692">
        <v>24</v>
      </c>
      <c r="K692" s="2">
        <v>2</v>
      </c>
      <c r="L692">
        <v>2</v>
      </c>
      <c r="M692" s="2">
        <v>0</v>
      </c>
      <c r="N692" s="2">
        <v>0</v>
      </c>
      <c r="O692" s="2">
        <v>1</v>
      </c>
    </row>
    <row r="693" spans="1:15" x14ac:dyDescent="0.2">
      <c r="A693" s="2">
        <v>1</v>
      </c>
      <c r="B693" s="2">
        <v>0</v>
      </c>
      <c r="C693" t="s">
        <v>13</v>
      </c>
      <c r="D693" t="s">
        <v>48</v>
      </c>
      <c r="E693" t="s">
        <v>38</v>
      </c>
      <c r="F693" s="4">
        <v>41869</v>
      </c>
      <c r="G693" s="2">
        <v>692</v>
      </c>
      <c r="H693" s="18">
        <v>1511.777</v>
      </c>
      <c r="I693" s="18">
        <v>63200</v>
      </c>
      <c r="J693">
        <v>24</v>
      </c>
      <c r="K693" s="2">
        <v>3</v>
      </c>
      <c r="L693">
        <v>1</v>
      </c>
      <c r="M693" s="2">
        <v>0</v>
      </c>
      <c r="N693" s="2">
        <v>1</v>
      </c>
      <c r="O693" s="2">
        <v>0</v>
      </c>
    </row>
    <row r="694" spans="1:15" x14ac:dyDescent="0.2">
      <c r="A694" s="2">
        <v>0</v>
      </c>
      <c r="B694" s="2">
        <v>1</v>
      </c>
      <c r="C694" t="s">
        <v>12</v>
      </c>
      <c r="D694" t="s">
        <v>44</v>
      </c>
      <c r="E694" t="s">
        <v>25</v>
      </c>
      <c r="F694" s="4">
        <v>42144</v>
      </c>
      <c r="G694" s="2">
        <v>693</v>
      </c>
      <c r="H694" s="18">
        <v>1255.373</v>
      </c>
      <c r="I694" s="18">
        <v>86100</v>
      </c>
      <c r="J694">
        <v>12</v>
      </c>
      <c r="K694" s="2">
        <v>0</v>
      </c>
      <c r="L694">
        <v>2</v>
      </c>
      <c r="M694" s="2">
        <v>1</v>
      </c>
      <c r="N694" s="2">
        <v>1</v>
      </c>
      <c r="O694" s="2">
        <v>1</v>
      </c>
    </row>
    <row r="695" spans="1:15" x14ac:dyDescent="0.2">
      <c r="A695" s="2">
        <v>1</v>
      </c>
      <c r="B695" s="2">
        <v>1</v>
      </c>
      <c r="C695" t="s">
        <v>12</v>
      </c>
      <c r="D695" t="s">
        <v>41</v>
      </c>
      <c r="E695" t="s">
        <v>24</v>
      </c>
      <c r="F695" s="4">
        <v>40491</v>
      </c>
      <c r="G695" s="2">
        <v>694</v>
      </c>
      <c r="H695" s="18">
        <v>467.68099999999998</v>
      </c>
      <c r="I695" s="18">
        <v>14600</v>
      </c>
      <c r="J695">
        <v>24</v>
      </c>
      <c r="K695" s="2">
        <v>1</v>
      </c>
      <c r="L695">
        <v>3</v>
      </c>
      <c r="M695" s="2">
        <v>0</v>
      </c>
      <c r="N695" s="2">
        <v>0</v>
      </c>
      <c r="O695" s="2">
        <v>0</v>
      </c>
    </row>
    <row r="696" spans="1:15" x14ac:dyDescent="0.2">
      <c r="A696" s="2">
        <v>1</v>
      </c>
      <c r="B696" s="2">
        <v>1</v>
      </c>
      <c r="C696" t="s">
        <v>11</v>
      </c>
      <c r="D696" t="s">
        <v>40</v>
      </c>
      <c r="E696" t="s">
        <v>19</v>
      </c>
      <c r="F696" s="4">
        <v>42161</v>
      </c>
      <c r="G696" s="2">
        <v>695</v>
      </c>
      <c r="H696" s="18">
        <v>2561.114</v>
      </c>
      <c r="I696" s="18">
        <v>62900</v>
      </c>
      <c r="J696">
        <v>24</v>
      </c>
      <c r="K696" s="2">
        <v>0</v>
      </c>
      <c r="L696">
        <v>2</v>
      </c>
      <c r="M696" s="2">
        <v>1</v>
      </c>
      <c r="N696" s="2">
        <v>0</v>
      </c>
      <c r="O696" s="2">
        <v>0</v>
      </c>
    </row>
    <row r="697" spans="1:15" x14ac:dyDescent="0.2">
      <c r="A697" s="2">
        <v>1</v>
      </c>
      <c r="B697" s="2">
        <v>1</v>
      </c>
      <c r="C697" t="s">
        <v>14</v>
      </c>
      <c r="D697" t="s">
        <v>41</v>
      </c>
      <c r="E697" t="s">
        <v>31</v>
      </c>
      <c r="F697" s="4">
        <v>42136</v>
      </c>
      <c r="G697" s="2">
        <v>696</v>
      </c>
      <c r="H697" s="18">
        <v>533.78499999999997</v>
      </c>
      <c r="I697" s="18">
        <v>23200</v>
      </c>
      <c r="J697">
        <v>24</v>
      </c>
      <c r="K697" s="2">
        <v>0</v>
      </c>
      <c r="L697">
        <v>1</v>
      </c>
      <c r="M697" s="2">
        <v>1</v>
      </c>
      <c r="N697" s="2">
        <v>0</v>
      </c>
      <c r="O697" s="2">
        <v>0</v>
      </c>
    </row>
    <row r="698" spans="1:15" x14ac:dyDescent="0.2">
      <c r="A698" s="2">
        <v>0</v>
      </c>
      <c r="B698" s="2">
        <v>1</v>
      </c>
      <c r="C698" t="s">
        <v>14</v>
      </c>
      <c r="D698" t="s">
        <v>27</v>
      </c>
      <c r="E698" t="s">
        <v>27</v>
      </c>
      <c r="F698" s="4">
        <v>40665</v>
      </c>
      <c r="G698" s="2">
        <v>697</v>
      </c>
      <c r="H698" s="18">
        <v>1307.0039999999999</v>
      </c>
      <c r="I698" s="18">
        <v>52600</v>
      </c>
      <c r="J698">
        <v>12</v>
      </c>
      <c r="K698" s="2">
        <v>2</v>
      </c>
      <c r="L698">
        <v>2</v>
      </c>
      <c r="M698" s="2">
        <v>0</v>
      </c>
      <c r="N698" s="2">
        <v>0</v>
      </c>
      <c r="O698" s="2">
        <v>2</v>
      </c>
    </row>
    <row r="699" spans="1:15" x14ac:dyDescent="0.2">
      <c r="A699" s="2">
        <v>1</v>
      </c>
      <c r="B699" s="2">
        <v>0</v>
      </c>
      <c r="C699" t="s">
        <v>14</v>
      </c>
      <c r="D699" t="s">
        <v>43</v>
      </c>
      <c r="E699" t="s">
        <v>28</v>
      </c>
      <c r="F699" s="4">
        <v>41906</v>
      </c>
      <c r="G699" s="2">
        <v>698</v>
      </c>
      <c r="H699" s="18">
        <v>735.06799999999998</v>
      </c>
      <c r="I699" s="18">
        <v>53900</v>
      </c>
      <c r="J699">
        <v>6</v>
      </c>
      <c r="K699" s="2">
        <v>2</v>
      </c>
      <c r="L699">
        <v>2</v>
      </c>
      <c r="M699" s="2">
        <v>1</v>
      </c>
      <c r="N699" s="2">
        <v>0</v>
      </c>
      <c r="O699" s="2">
        <v>1</v>
      </c>
    </row>
    <row r="700" spans="1:15" x14ac:dyDescent="0.2">
      <c r="A700" s="2">
        <v>1</v>
      </c>
      <c r="B700" s="2">
        <v>1</v>
      </c>
      <c r="C700" t="s">
        <v>11</v>
      </c>
      <c r="D700" t="s">
        <v>46</v>
      </c>
      <c r="E700" t="s">
        <v>17</v>
      </c>
      <c r="F700" s="4">
        <v>42206</v>
      </c>
      <c r="G700" s="2">
        <v>699</v>
      </c>
      <c r="H700" s="18">
        <v>1596.9090000000001</v>
      </c>
      <c r="I700" s="18">
        <v>100100</v>
      </c>
      <c r="J700">
        <v>6</v>
      </c>
      <c r="K700" s="2">
        <v>0</v>
      </c>
      <c r="L700">
        <v>2</v>
      </c>
      <c r="M700" s="2">
        <v>1</v>
      </c>
      <c r="N700" s="2">
        <v>1</v>
      </c>
      <c r="O700" s="2">
        <v>2</v>
      </c>
    </row>
    <row r="701" spans="1:15" x14ac:dyDescent="0.2">
      <c r="A701" s="2">
        <v>0</v>
      </c>
      <c r="B701" s="2">
        <v>0</v>
      </c>
      <c r="C701" t="s">
        <v>14</v>
      </c>
      <c r="D701" t="s">
        <v>51</v>
      </c>
      <c r="E701" t="s">
        <v>30</v>
      </c>
      <c r="F701" s="4">
        <v>42188</v>
      </c>
      <c r="G701" s="2">
        <v>700</v>
      </c>
      <c r="H701" s="18">
        <v>1079.4970000000001</v>
      </c>
      <c r="I701" s="18">
        <v>50000</v>
      </c>
      <c r="J701">
        <v>6</v>
      </c>
      <c r="K701" s="2">
        <v>0</v>
      </c>
      <c r="L701">
        <v>2</v>
      </c>
      <c r="M701" s="2">
        <v>1</v>
      </c>
      <c r="N701" s="2">
        <v>0</v>
      </c>
      <c r="O701" s="2">
        <v>1</v>
      </c>
    </row>
    <row r="702" spans="1:15" x14ac:dyDescent="0.2">
      <c r="A702" s="2">
        <v>1</v>
      </c>
      <c r="B702" s="2">
        <v>0</v>
      </c>
      <c r="C702" t="s">
        <v>12</v>
      </c>
      <c r="D702" t="s">
        <v>42</v>
      </c>
      <c r="E702" t="s">
        <v>22</v>
      </c>
      <c r="F702" s="4">
        <v>42245</v>
      </c>
      <c r="G702" s="2">
        <v>701</v>
      </c>
      <c r="H702" s="18">
        <v>2599.1129999999998</v>
      </c>
      <c r="I702" s="18">
        <v>97000</v>
      </c>
      <c r="J702">
        <v>24</v>
      </c>
      <c r="K702" s="2">
        <v>0</v>
      </c>
      <c r="L702">
        <v>3</v>
      </c>
      <c r="M702" s="2">
        <v>0</v>
      </c>
      <c r="N702" s="2">
        <v>1</v>
      </c>
      <c r="O702" s="2">
        <v>0</v>
      </c>
    </row>
    <row r="703" spans="1:15" x14ac:dyDescent="0.2">
      <c r="A703" s="2">
        <v>1</v>
      </c>
      <c r="B703" s="2">
        <v>1</v>
      </c>
      <c r="C703" t="s">
        <v>12</v>
      </c>
      <c r="D703" t="s">
        <v>42</v>
      </c>
      <c r="E703" t="s">
        <v>22</v>
      </c>
      <c r="F703" s="4">
        <v>39839</v>
      </c>
      <c r="G703" s="2">
        <v>702</v>
      </c>
      <c r="H703" s="18">
        <v>473.17599999999999</v>
      </c>
      <c r="I703" s="18">
        <v>35000</v>
      </c>
      <c r="J703">
        <v>6</v>
      </c>
      <c r="K703" s="2">
        <v>2</v>
      </c>
      <c r="L703">
        <v>3</v>
      </c>
      <c r="M703" s="2">
        <v>0</v>
      </c>
      <c r="N703" s="2">
        <v>1</v>
      </c>
      <c r="O703" s="2">
        <v>0</v>
      </c>
    </row>
    <row r="704" spans="1:15" x14ac:dyDescent="0.2">
      <c r="A704" s="2">
        <v>0</v>
      </c>
      <c r="B704" s="2">
        <v>1</v>
      </c>
      <c r="C704" t="s">
        <v>13</v>
      </c>
      <c r="D704" t="s">
        <v>39</v>
      </c>
      <c r="E704" t="s">
        <v>35</v>
      </c>
      <c r="F704" s="4">
        <v>42242</v>
      </c>
      <c r="G704" s="2">
        <v>703</v>
      </c>
      <c r="H704" s="18">
        <v>1085.203</v>
      </c>
      <c r="I704" s="18">
        <v>39600</v>
      </c>
      <c r="J704">
        <v>12</v>
      </c>
      <c r="K704" s="2">
        <v>0</v>
      </c>
      <c r="L704">
        <v>1</v>
      </c>
      <c r="M704" s="2">
        <v>1</v>
      </c>
      <c r="N704" s="2">
        <v>0</v>
      </c>
      <c r="O704" s="2">
        <v>0</v>
      </c>
    </row>
    <row r="705" spans="1:15" x14ac:dyDescent="0.2">
      <c r="A705" s="2">
        <v>1</v>
      </c>
      <c r="B705" s="2">
        <v>0</v>
      </c>
      <c r="C705" t="s">
        <v>14</v>
      </c>
      <c r="D705" t="s">
        <v>51</v>
      </c>
      <c r="E705" t="s">
        <v>29</v>
      </c>
      <c r="F705" s="4">
        <v>41251</v>
      </c>
      <c r="G705" s="2">
        <v>704</v>
      </c>
      <c r="H705" s="18">
        <v>702.63199999999995</v>
      </c>
      <c r="I705" s="18">
        <v>46900</v>
      </c>
      <c r="J705">
        <v>6</v>
      </c>
      <c r="K705" s="2">
        <v>2</v>
      </c>
      <c r="L705">
        <v>3</v>
      </c>
      <c r="M705" s="2">
        <v>0</v>
      </c>
      <c r="N705" s="2">
        <v>1</v>
      </c>
      <c r="O705" s="2">
        <v>0</v>
      </c>
    </row>
    <row r="706" spans="1:15" x14ac:dyDescent="0.2">
      <c r="A706" s="2">
        <v>1</v>
      </c>
      <c r="B706" s="2">
        <v>0</v>
      </c>
      <c r="C706" t="s">
        <v>14</v>
      </c>
      <c r="D706" t="s">
        <v>43</v>
      </c>
      <c r="E706" t="s">
        <v>28</v>
      </c>
      <c r="F706" s="4">
        <v>41485</v>
      </c>
      <c r="G706" s="2">
        <v>705</v>
      </c>
      <c r="H706" s="18">
        <v>918.78300000000002</v>
      </c>
      <c r="I706" s="18">
        <v>81800</v>
      </c>
      <c r="J706">
        <v>6</v>
      </c>
      <c r="K706" s="2">
        <v>3</v>
      </c>
      <c r="L706">
        <v>3</v>
      </c>
      <c r="M706" s="2">
        <v>1</v>
      </c>
      <c r="N706" s="2">
        <v>1</v>
      </c>
      <c r="O706" s="2">
        <v>0</v>
      </c>
    </row>
    <row r="707" spans="1:15" x14ac:dyDescent="0.2">
      <c r="A707" s="2">
        <v>1</v>
      </c>
      <c r="B707" s="2">
        <v>1</v>
      </c>
      <c r="C707" t="s">
        <v>11</v>
      </c>
      <c r="D707" t="s">
        <v>53</v>
      </c>
      <c r="E707" t="s">
        <v>20</v>
      </c>
      <c r="F707" s="4">
        <v>42206</v>
      </c>
      <c r="G707" s="2">
        <v>706</v>
      </c>
      <c r="H707" s="18">
        <v>2796.33</v>
      </c>
      <c r="I707" s="18">
        <v>99200</v>
      </c>
      <c r="J707">
        <v>12</v>
      </c>
      <c r="K707" s="2">
        <v>0</v>
      </c>
      <c r="L707">
        <v>2</v>
      </c>
      <c r="M707" s="2">
        <v>1</v>
      </c>
      <c r="N707" s="2">
        <v>1</v>
      </c>
      <c r="O707" s="2">
        <v>3</v>
      </c>
    </row>
    <row r="708" spans="1:15" x14ac:dyDescent="0.2">
      <c r="A708" s="2">
        <v>0</v>
      </c>
      <c r="B708" s="2">
        <v>0</v>
      </c>
      <c r="C708" t="s">
        <v>14</v>
      </c>
      <c r="D708" t="s">
        <v>51</v>
      </c>
      <c r="E708" t="s">
        <v>30</v>
      </c>
      <c r="F708" s="4">
        <v>41173</v>
      </c>
      <c r="G708" s="2">
        <v>707</v>
      </c>
      <c r="H708" s="18">
        <v>1829.99</v>
      </c>
      <c r="I708" s="18">
        <v>75800</v>
      </c>
      <c r="J708">
        <v>12</v>
      </c>
      <c r="K708" s="2">
        <v>3</v>
      </c>
      <c r="L708">
        <v>2</v>
      </c>
      <c r="M708" s="2">
        <v>0</v>
      </c>
      <c r="N708" s="2">
        <v>1</v>
      </c>
      <c r="O708" s="2">
        <v>1</v>
      </c>
    </row>
    <row r="709" spans="1:15" x14ac:dyDescent="0.2">
      <c r="A709" s="2">
        <v>1</v>
      </c>
      <c r="B709" s="2">
        <v>0</v>
      </c>
      <c r="C709" t="s">
        <v>11</v>
      </c>
      <c r="D709" t="s">
        <v>40</v>
      </c>
      <c r="E709" t="s">
        <v>19</v>
      </c>
      <c r="F709" s="4">
        <v>40629</v>
      </c>
      <c r="G709" s="2">
        <v>708</v>
      </c>
      <c r="H709" s="18">
        <v>182.62799999999999</v>
      </c>
      <c r="I709" s="18">
        <v>14500</v>
      </c>
      <c r="J709">
        <v>6</v>
      </c>
      <c r="K709" s="2">
        <v>1</v>
      </c>
      <c r="L709">
        <v>1</v>
      </c>
      <c r="M709" s="2">
        <v>0</v>
      </c>
      <c r="N709" s="2">
        <v>0</v>
      </c>
      <c r="O709" s="2">
        <v>1</v>
      </c>
    </row>
    <row r="710" spans="1:15" x14ac:dyDescent="0.2">
      <c r="A710" s="2">
        <v>0</v>
      </c>
      <c r="B710" s="2">
        <v>0</v>
      </c>
      <c r="C710" t="s">
        <v>13</v>
      </c>
      <c r="D710" t="s">
        <v>49</v>
      </c>
      <c r="E710" t="s">
        <v>33</v>
      </c>
      <c r="F710" s="4">
        <v>40402</v>
      </c>
      <c r="G710" s="2">
        <v>709</v>
      </c>
      <c r="H710" s="18">
        <v>330.21800000000002</v>
      </c>
      <c r="I710" s="18">
        <v>19700</v>
      </c>
      <c r="J710">
        <v>6</v>
      </c>
      <c r="K710" s="2">
        <v>1</v>
      </c>
      <c r="L710">
        <v>1</v>
      </c>
      <c r="M710" s="2">
        <v>0</v>
      </c>
      <c r="N710" s="2">
        <v>0</v>
      </c>
      <c r="O710" s="2">
        <v>2</v>
      </c>
    </row>
    <row r="711" spans="1:15" x14ac:dyDescent="0.2">
      <c r="A711" s="2">
        <v>1</v>
      </c>
      <c r="B711" s="2">
        <v>0</v>
      </c>
      <c r="C711" t="s">
        <v>12</v>
      </c>
      <c r="D711" t="s">
        <v>55</v>
      </c>
      <c r="E711" t="s">
        <v>23</v>
      </c>
      <c r="F711" s="4">
        <v>42054</v>
      </c>
      <c r="G711" s="2">
        <v>710</v>
      </c>
      <c r="H711" s="18">
        <v>916.71199999999999</v>
      </c>
      <c r="I711" s="18">
        <v>43200</v>
      </c>
      <c r="J711">
        <v>24</v>
      </c>
      <c r="K711" s="2">
        <v>0</v>
      </c>
      <c r="L711">
        <v>2</v>
      </c>
      <c r="M711" s="2">
        <v>1</v>
      </c>
      <c r="N711" s="2">
        <v>0</v>
      </c>
      <c r="O711" s="2">
        <v>0</v>
      </c>
    </row>
    <row r="712" spans="1:15" x14ac:dyDescent="0.2">
      <c r="A712" s="2">
        <v>1</v>
      </c>
      <c r="B712" s="2">
        <v>0</v>
      </c>
      <c r="C712" t="s">
        <v>12</v>
      </c>
      <c r="D712" t="s">
        <v>55</v>
      </c>
      <c r="E712" t="s">
        <v>23</v>
      </c>
      <c r="F712" s="4">
        <v>42096</v>
      </c>
      <c r="G712" s="2">
        <v>711</v>
      </c>
      <c r="H712" s="18">
        <v>615.16099999999994</v>
      </c>
      <c r="I712" s="18">
        <v>14400</v>
      </c>
      <c r="J712">
        <v>24</v>
      </c>
      <c r="K712" s="2">
        <v>0</v>
      </c>
      <c r="L712">
        <v>1</v>
      </c>
      <c r="M712" s="2">
        <v>1</v>
      </c>
      <c r="N712" s="2">
        <v>0</v>
      </c>
      <c r="O712" s="2">
        <v>0</v>
      </c>
    </row>
    <row r="713" spans="1:15" x14ac:dyDescent="0.2">
      <c r="A713" s="2">
        <v>0</v>
      </c>
      <c r="B713" s="2">
        <v>0</v>
      </c>
      <c r="C713" t="s">
        <v>12</v>
      </c>
      <c r="D713" t="s">
        <v>41</v>
      </c>
      <c r="E713" t="s">
        <v>24</v>
      </c>
      <c r="F713" s="4">
        <v>41578</v>
      </c>
      <c r="G713" s="2">
        <v>712</v>
      </c>
      <c r="H713" s="18">
        <v>807.70699999999999</v>
      </c>
      <c r="I713" s="18">
        <v>43500</v>
      </c>
      <c r="J713">
        <v>12</v>
      </c>
      <c r="K713" s="2">
        <v>2</v>
      </c>
      <c r="L713">
        <v>1</v>
      </c>
      <c r="M713" s="2">
        <v>1</v>
      </c>
      <c r="N713" s="2">
        <v>1</v>
      </c>
      <c r="O713" s="2">
        <v>1</v>
      </c>
    </row>
    <row r="714" spans="1:15" x14ac:dyDescent="0.2">
      <c r="A714" s="2">
        <v>1</v>
      </c>
      <c r="B714" s="2">
        <v>1</v>
      </c>
      <c r="C714" t="s">
        <v>12</v>
      </c>
      <c r="D714" t="s">
        <v>55</v>
      </c>
      <c r="E714" t="s">
        <v>23</v>
      </c>
      <c r="F714" s="4">
        <v>42204</v>
      </c>
      <c r="G714" s="2">
        <v>713</v>
      </c>
      <c r="H714" s="18">
        <v>427.17599999999999</v>
      </c>
      <c r="I714" s="18">
        <v>55500</v>
      </c>
      <c r="J714">
        <v>18</v>
      </c>
      <c r="K714" s="2">
        <v>1</v>
      </c>
      <c r="L714">
        <v>2</v>
      </c>
      <c r="M714" s="2">
        <v>1</v>
      </c>
      <c r="N714" s="2">
        <v>0</v>
      </c>
      <c r="O714" s="2">
        <v>3</v>
      </c>
    </row>
    <row r="715" spans="1:15" x14ac:dyDescent="0.2">
      <c r="A715" s="2">
        <v>1</v>
      </c>
      <c r="B715" s="2">
        <v>1</v>
      </c>
      <c r="C715" t="s">
        <v>12</v>
      </c>
      <c r="D715" t="s">
        <v>42</v>
      </c>
      <c r="E715" t="s">
        <v>22</v>
      </c>
      <c r="F715" s="4">
        <v>40215</v>
      </c>
      <c r="G715" s="2">
        <v>714</v>
      </c>
      <c r="H715" s="18">
        <v>1133.433</v>
      </c>
      <c r="I715" s="18">
        <v>108100</v>
      </c>
      <c r="J715">
        <v>12</v>
      </c>
      <c r="K715" s="2">
        <v>3</v>
      </c>
      <c r="L715">
        <v>2</v>
      </c>
      <c r="M715" s="2">
        <v>0</v>
      </c>
      <c r="N715" s="2">
        <v>1</v>
      </c>
      <c r="O715" s="2">
        <v>1</v>
      </c>
    </row>
    <row r="716" spans="1:15" x14ac:dyDescent="0.2">
      <c r="A716" s="2">
        <v>1</v>
      </c>
      <c r="B716" s="2">
        <v>0</v>
      </c>
      <c r="C716" t="s">
        <v>11</v>
      </c>
      <c r="D716" t="s">
        <v>54</v>
      </c>
      <c r="E716" t="s">
        <v>16</v>
      </c>
      <c r="F716" s="4">
        <v>42204</v>
      </c>
      <c r="G716" s="2">
        <v>715</v>
      </c>
      <c r="H716" s="18">
        <v>320.34399999999999</v>
      </c>
      <c r="I716" s="18">
        <v>33200</v>
      </c>
      <c r="J716">
        <v>6</v>
      </c>
      <c r="K716" s="2">
        <v>0</v>
      </c>
      <c r="L716">
        <v>2</v>
      </c>
      <c r="M716" s="2">
        <v>0</v>
      </c>
      <c r="N716" s="2">
        <v>0</v>
      </c>
      <c r="O716" s="2">
        <v>1</v>
      </c>
    </row>
    <row r="717" spans="1:15" x14ac:dyDescent="0.2">
      <c r="A717" s="2">
        <v>0</v>
      </c>
      <c r="B717" s="2">
        <v>1</v>
      </c>
      <c r="C717" t="s">
        <v>14</v>
      </c>
      <c r="D717" t="s">
        <v>51</v>
      </c>
      <c r="E717" t="s">
        <v>29</v>
      </c>
      <c r="F717" s="4">
        <v>42074</v>
      </c>
      <c r="G717" s="2">
        <v>716</v>
      </c>
      <c r="H717" s="18">
        <v>3126.18</v>
      </c>
      <c r="I717" s="18">
        <v>98900</v>
      </c>
      <c r="J717">
        <v>18</v>
      </c>
      <c r="K717" s="2">
        <v>0</v>
      </c>
      <c r="L717">
        <v>2</v>
      </c>
      <c r="M717" s="2">
        <v>1</v>
      </c>
      <c r="N717" s="2">
        <v>1</v>
      </c>
      <c r="O717" s="2">
        <v>0</v>
      </c>
    </row>
    <row r="718" spans="1:15" x14ac:dyDescent="0.2">
      <c r="A718" s="2">
        <v>0</v>
      </c>
      <c r="B718" s="2">
        <v>1</v>
      </c>
      <c r="C718" t="s">
        <v>13</v>
      </c>
      <c r="D718" t="s">
        <v>39</v>
      </c>
      <c r="E718" t="s">
        <v>36</v>
      </c>
      <c r="F718" s="4">
        <v>41153</v>
      </c>
      <c r="G718" s="2">
        <v>717</v>
      </c>
      <c r="H718" s="18">
        <v>3000.6179999999999</v>
      </c>
      <c r="I718" s="18">
        <v>81400</v>
      </c>
      <c r="J718">
        <v>24</v>
      </c>
      <c r="K718" s="2">
        <v>3</v>
      </c>
      <c r="L718">
        <v>3</v>
      </c>
      <c r="M718" s="2">
        <v>0</v>
      </c>
      <c r="N718" s="2">
        <v>1</v>
      </c>
      <c r="O718" s="2">
        <v>0</v>
      </c>
    </row>
    <row r="719" spans="1:15" x14ac:dyDescent="0.2">
      <c r="A719" s="2">
        <v>1</v>
      </c>
      <c r="B719" s="2">
        <v>0</v>
      </c>
      <c r="C719" t="s">
        <v>11</v>
      </c>
      <c r="D719" t="s">
        <v>53</v>
      </c>
      <c r="E719" t="s">
        <v>20</v>
      </c>
      <c r="F719" s="4">
        <v>40136</v>
      </c>
      <c r="G719" s="2">
        <v>718</v>
      </c>
      <c r="H719" s="18">
        <v>270.50599999999997</v>
      </c>
      <c r="I719" s="18">
        <v>20100</v>
      </c>
      <c r="J719">
        <v>12</v>
      </c>
      <c r="K719" s="2">
        <v>1</v>
      </c>
      <c r="L719">
        <v>1</v>
      </c>
      <c r="M719" s="2">
        <v>0</v>
      </c>
      <c r="N719" s="2">
        <v>0</v>
      </c>
      <c r="O719" s="2">
        <v>1</v>
      </c>
    </row>
    <row r="720" spans="1:15" x14ac:dyDescent="0.2">
      <c r="A720" s="2">
        <v>1</v>
      </c>
      <c r="B720" s="2">
        <v>0</v>
      </c>
      <c r="C720" t="s">
        <v>13</v>
      </c>
      <c r="D720" t="s">
        <v>49</v>
      </c>
      <c r="E720" t="s">
        <v>33</v>
      </c>
      <c r="F720" s="4">
        <v>41035</v>
      </c>
      <c r="G720" s="2">
        <v>719</v>
      </c>
      <c r="H720" s="18">
        <v>140.29900000000001</v>
      </c>
      <c r="I720" s="18">
        <v>12000</v>
      </c>
      <c r="J720">
        <v>6</v>
      </c>
      <c r="K720" s="2">
        <v>1</v>
      </c>
      <c r="L720">
        <v>1</v>
      </c>
      <c r="M720" s="2">
        <v>0</v>
      </c>
      <c r="N720" s="2">
        <v>0</v>
      </c>
      <c r="O720" s="2">
        <v>0</v>
      </c>
    </row>
    <row r="721" spans="1:15" x14ac:dyDescent="0.2">
      <c r="A721" s="2">
        <v>1</v>
      </c>
      <c r="B721" s="2">
        <v>0</v>
      </c>
      <c r="C721" t="s">
        <v>13</v>
      </c>
      <c r="D721" t="s">
        <v>49</v>
      </c>
      <c r="E721" t="s">
        <v>33</v>
      </c>
      <c r="F721" s="4">
        <v>41539</v>
      </c>
      <c r="G721" s="2">
        <v>720</v>
      </c>
      <c r="H721" s="18">
        <v>1763.296</v>
      </c>
      <c r="I721" s="18">
        <v>79500</v>
      </c>
      <c r="J721">
        <v>18</v>
      </c>
      <c r="K721" s="2">
        <v>3</v>
      </c>
      <c r="L721">
        <v>2</v>
      </c>
      <c r="M721" s="2">
        <v>1</v>
      </c>
      <c r="N721" s="2">
        <v>1</v>
      </c>
      <c r="O721" s="2">
        <v>0</v>
      </c>
    </row>
    <row r="722" spans="1:15" x14ac:dyDescent="0.2">
      <c r="A722" s="2">
        <v>0</v>
      </c>
      <c r="B722" s="2">
        <v>1</v>
      </c>
      <c r="C722" t="s">
        <v>12</v>
      </c>
      <c r="D722" t="s">
        <v>41</v>
      </c>
      <c r="E722" t="s">
        <v>24</v>
      </c>
      <c r="F722" s="4">
        <v>42225</v>
      </c>
      <c r="G722" s="2">
        <v>721</v>
      </c>
      <c r="H722" s="18">
        <v>575.98</v>
      </c>
      <c r="I722" s="18">
        <v>27900</v>
      </c>
      <c r="J722">
        <v>12</v>
      </c>
      <c r="K722" s="2">
        <v>0</v>
      </c>
      <c r="L722">
        <v>1</v>
      </c>
      <c r="M722" s="2">
        <v>0</v>
      </c>
      <c r="N722" s="2">
        <v>0</v>
      </c>
      <c r="O722" s="2">
        <v>1</v>
      </c>
    </row>
    <row r="723" spans="1:15" x14ac:dyDescent="0.2">
      <c r="A723" s="2">
        <v>0</v>
      </c>
      <c r="B723" s="2">
        <v>0</v>
      </c>
      <c r="C723" t="s">
        <v>14</v>
      </c>
      <c r="D723" t="s">
        <v>51</v>
      </c>
      <c r="E723" t="s">
        <v>29</v>
      </c>
      <c r="F723" s="4">
        <v>42071</v>
      </c>
      <c r="G723" s="2">
        <v>722</v>
      </c>
      <c r="H723" s="18">
        <v>2145.096</v>
      </c>
      <c r="I723" s="18">
        <v>70500</v>
      </c>
      <c r="J723">
        <v>24</v>
      </c>
      <c r="K723" s="2">
        <v>0</v>
      </c>
      <c r="L723">
        <v>2</v>
      </c>
      <c r="M723" s="2">
        <v>1</v>
      </c>
      <c r="N723" s="2">
        <v>1</v>
      </c>
      <c r="O723" s="2">
        <v>1</v>
      </c>
    </row>
    <row r="724" spans="1:15" x14ac:dyDescent="0.2">
      <c r="A724" s="2">
        <v>1</v>
      </c>
      <c r="B724" s="2">
        <v>0</v>
      </c>
      <c r="C724" t="s">
        <v>12</v>
      </c>
      <c r="D724" t="s">
        <v>44</v>
      </c>
      <c r="E724" t="s">
        <v>25</v>
      </c>
      <c r="F724" s="4">
        <v>42138</v>
      </c>
      <c r="G724" s="2">
        <v>723</v>
      </c>
      <c r="H724" s="18">
        <v>416.51100000000002</v>
      </c>
      <c r="I724" s="18">
        <v>21200</v>
      </c>
      <c r="J724">
        <v>12</v>
      </c>
      <c r="K724" s="2">
        <v>0</v>
      </c>
      <c r="L724">
        <v>1</v>
      </c>
      <c r="M724" s="2">
        <v>1</v>
      </c>
      <c r="N724" s="2">
        <v>0</v>
      </c>
      <c r="O724" s="2">
        <v>0</v>
      </c>
    </row>
    <row r="725" spans="1:15" x14ac:dyDescent="0.2">
      <c r="A725" s="2">
        <v>0</v>
      </c>
      <c r="B725" s="2">
        <v>1</v>
      </c>
      <c r="C725" t="s">
        <v>11</v>
      </c>
      <c r="D725" t="s">
        <v>53</v>
      </c>
      <c r="E725" t="s">
        <v>20</v>
      </c>
      <c r="F725" s="4">
        <v>41212</v>
      </c>
      <c r="G725" s="2">
        <v>724</v>
      </c>
      <c r="H725" s="18">
        <v>1789.884</v>
      </c>
      <c r="I725" s="18">
        <v>42600</v>
      </c>
      <c r="J725">
        <v>24</v>
      </c>
      <c r="K725" s="2">
        <v>3</v>
      </c>
      <c r="L725">
        <v>3</v>
      </c>
      <c r="M725" s="2">
        <v>0</v>
      </c>
      <c r="N725" s="2">
        <v>0</v>
      </c>
      <c r="O725" s="2">
        <v>0</v>
      </c>
    </row>
    <row r="726" spans="1:15" x14ac:dyDescent="0.2">
      <c r="A726" s="2">
        <v>1</v>
      </c>
      <c r="B726" s="2">
        <v>1</v>
      </c>
      <c r="C726" t="s">
        <v>11</v>
      </c>
      <c r="D726" t="s">
        <v>53</v>
      </c>
      <c r="E726" t="s">
        <v>20</v>
      </c>
      <c r="F726" s="4">
        <v>40596</v>
      </c>
      <c r="G726" s="2">
        <v>725</v>
      </c>
      <c r="H726" s="18">
        <v>3063.491</v>
      </c>
      <c r="I726" s="18">
        <v>118500</v>
      </c>
      <c r="J726">
        <v>24</v>
      </c>
      <c r="K726" s="2">
        <v>3</v>
      </c>
      <c r="L726">
        <v>2</v>
      </c>
      <c r="M726" s="2">
        <v>1</v>
      </c>
      <c r="N726" s="2">
        <v>1</v>
      </c>
      <c r="O726" s="2">
        <v>1</v>
      </c>
    </row>
    <row r="727" spans="1:15" x14ac:dyDescent="0.2">
      <c r="A727" s="2">
        <v>1</v>
      </c>
      <c r="B727" s="2">
        <v>1</v>
      </c>
      <c r="C727" t="s">
        <v>11</v>
      </c>
      <c r="D727" t="s">
        <v>53</v>
      </c>
      <c r="E727" t="s">
        <v>20</v>
      </c>
      <c r="F727" s="4">
        <v>41977</v>
      </c>
      <c r="G727" s="2">
        <v>726</v>
      </c>
      <c r="H727" s="18">
        <v>136.34800000000001</v>
      </c>
      <c r="I727" s="18">
        <v>15600</v>
      </c>
      <c r="J727">
        <v>6</v>
      </c>
      <c r="K727" s="2">
        <v>1</v>
      </c>
      <c r="L727">
        <v>1</v>
      </c>
      <c r="M727" s="2">
        <v>0</v>
      </c>
      <c r="N727" s="2">
        <v>0</v>
      </c>
      <c r="O727" s="2">
        <v>1</v>
      </c>
    </row>
    <row r="728" spans="1:15" x14ac:dyDescent="0.2">
      <c r="A728" s="2">
        <v>1</v>
      </c>
      <c r="B728" s="2">
        <v>1</v>
      </c>
      <c r="C728" t="s">
        <v>14</v>
      </c>
      <c r="D728" t="s">
        <v>51</v>
      </c>
      <c r="E728" t="s">
        <v>30</v>
      </c>
      <c r="F728" s="4">
        <v>40549</v>
      </c>
      <c r="G728" s="2">
        <v>727</v>
      </c>
      <c r="H728" s="18">
        <v>445.74</v>
      </c>
      <c r="I728" s="18">
        <v>27200</v>
      </c>
      <c r="J728">
        <v>18</v>
      </c>
      <c r="K728" s="2">
        <v>1</v>
      </c>
      <c r="L728">
        <v>1</v>
      </c>
      <c r="M728" s="2">
        <v>0</v>
      </c>
      <c r="N728" s="2">
        <v>0</v>
      </c>
      <c r="O728" s="2">
        <v>2</v>
      </c>
    </row>
    <row r="729" spans="1:15" x14ac:dyDescent="0.2">
      <c r="A729" s="2">
        <v>1</v>
      </c>
      <c r="B729" s="2">
        <v>0</v>
      </c>
      <c r="C729" t="s">
        <v>12</v>
      </c>
      <c r="D729" t="s">
        <v>45</v>
      </c>
      <c r="E729" t="s">
        <v>21</v>
      </c>
      <c r="F729" s="4">
        <v>42068</v>
      </c>
      <c r="G729" s="2">
        <v>728</v>
      </c>
      <c r="H729" s="18">
        <v>494.38499999999999</v>
      </c>
      <c r="I729" s="18">
        <v>26100</v>
      </c>
      <c r="J729">
        <v>6</v>
      </c>
      <c r="K729" s="2">
        <v>0</v>
      </c>
      <c r="L729">
        <v>1</v>
      </c>
      <c r="M729" s="2">
        <v>1</v>
      </c>
      <c r="N729" s="2">
        <v>0</v>
      </c>
      <c r="O729" s="2">
        <v>1</v>
      </c>
    </row>
    <row r="730" spans="1:15" x14ac:dyDescent="0.2">
      <c r="A730" s="2">
        <v>1</v>
      </c>
      <c r="B730" s="2">
        <v>1</v>
      </c>
      <c r="C730" t="s">
        <v>12</v>
      </c>
      <c r="D730" t="s">
        <v>42</v>
      </c>
      <c r="E730" t="s">
        <v>22</v>
      </c>
      <c r="F730" s="4">
        <v>40576</v>
      </c>
      <c r="G730" s="2">
        <v>729</v>
      </c>
      <c r="H730" s="18">
        <v>963.50300000000004</v>
      </c>
      <c r="I730" s="18">
        <v>55900</v>
      </c>
      <c r="J730">
        <v>12</v>
      </c>
      <c r="K730" s="2">
        <v>2</v>
      </c>
      <c r="L730">
        <v>2</v>
      </c>
      <c r="M730" s="2">
        <v>1</v>
      </c>
      <c r="N730" s="2">
        <v>0</v>
      </c>
      <c r="O730" s="2">
        <v>0</v>
      </c>
    </row>
    <row r="731" spans="1:15" x14ac:dyDescent="0.2">
      <c r="A731" s="2">
        <v>1</v>
      </c>
      <c r="B731" s="2">
        <v>0</v>
      </c>
      <c r="C731" t="s">
        <v>14</v>
      </c>
      <c r="D731" t="s">
        <v>41</v>
      </c>
      <c r="E731" t="s">
        <v>31</v>
      </c>
      <c r="F731" s="4">
        <v>40719</v>
      </c>
      <c r="G731" s="2">
        <v>730</v>
      </c>
      <c r="H731" s="18">
        <v>277.85399999999998</v>
      </c>
      <c r="I731" s="18">
        <v>27400</v>
      </c>
      <c r="J731">
        <v>6</v>
      </c>
      <c r="K731" s="2">
        <v>1</v>
      </c>
      <c r="L731">
        <v>1</v>
      </c>
      <c r="M731" s="2">
        <v>1</v>
      </c>
      <c r="N731" s="2">
        <v>1</v>
      </c>
      <c r="O731" s="2">
        <v>1</v>
      </c>
    </row>
    <row r="732" spans="1:15" x14ac:dyDescent="0.2">
      <c r="A732" s="2">
        <v>0</v>
      </c>
      <c r="B732" s="2">
        <v>0</v>
      </c>
      <c r="C732" t="s">
        <v>14</v>
      </c>
      <c r="D732" t="s">
        <v>43</v>
      </c>
      <c r="E732" t="s">
        <v>28</v>
      </c>
      <c r="F732" s="4">
        <v>41123</v>
      </c>
      <c r="G732" s="2">
        <v>731</v>
      </c>
      <c r="H732" s="18">
        <v>3043.7649999999999</v>
      </c>
      <c r="I732" s="18">
        <v>59000</v>
      </c>
      <c r="J732">
        <v>24</v>
      </c>
      <c r="K732" s="2">
        <v>3</v>
      </c>
      <c r="L732">
        <v>2</v>
      </c>
      <c r="M732" s="2">
        <v>1</v>
      </c>
      <c r="N732" s="2">
        <v>0</v>
      </c>
      <c r="O732" s="2">
        <v>0</v>
      </c>
    </row>
    <row r="733" spans="1:15" x14ac:dyDescent="0.2">
      <c r="A733" s="2">
        <v>1</v>
      </c>
      <c r="B733" s="2">
        <v>0</v>
      </c>
      <c r="C733" t="s">
        <v>12</v>
      </c>
      <c r="D733" t="s">
        <v>44</v>
      </c>
      <c r="E733" t="s">
        <v>25</v>
      </c>
      <c r="F733" s="4">
        <v>40153</v>
      </c>
      <c r="G733" s="2">
        <v>732</v>
      </c>
      <c r="H733" s="18">
        <v>652.57500000000005</v>
      </c>
      <c r="I733" s="18">
        <v>37100</v>
      </c>
      <c r="J733">
        <v>24</v>
      </c>
      <c r="K733" s="2">
        <v>1</v>
      </c>
      <c r="L733">
        <v>1</v>
      </c>
      <c r="M733" s="2">
        <v>0</v>
      </c>
      <c r="N733" s="2">
        <v>1</v>
      </c>
      <c r="O733" s="2">
        <v>2</v>
      </c>
    </row>
    <row r="734" spans="1:15" x14ac:dyDescent="0.2">
      <c r="A734" s="2">
        <v>0</v>
      </c>
      <c r="B734" s="2">
        <v>1</v>
      </c>
      <c r="C734" t="s">
        <v>11</v>
      </c>
      <c r="D734" t="s">
        <v>52</v>
      </c>
      <c r="E734" t="s">
        <v>18</v>
      </c>
      <c r="F734" s="4">
        <v>40586</v>
      </c>
      <c r="G734" s="2">
        <v>733</v>
      </c>
      <c r="H734" s="18">
        <v>3293.1570000000002</v>
      </c>
      <c r="I734" s="18">
        <v>62000</v>
      </c>
      <c r="J734">
        <v>24</v>
      </c>
      <c r="K734" s="2">
        <v>3</v>
      </c>
      <c r="L734">
        <v>3</v>
      </c>
      <c r="M734" s="2">
        <v>1</v>
      </c>
      <c r="N734" s="2">
        <v>0</v>
      </c>
      <c r="O734" s="2">
        <v>0</v>
      </c>
    </row>
    <row r="735" spans="1:15" x14ac:dyDescent="0.2">
      <c r="A735" s="2">
        <v>0</v>
      </c>
      <c r="B735" s="2">
        <v>1</v>
      </c>
      <c r="C735" t="s">
        <v>13</v>
      </c>
      <c r="D735" t="s">
        <v>49</v>
      </c>
      <c r="E735" t="s">
        <v>34</v>
      </c>
      <c r="F735" s="4">
        <v>40361</v>
      </c>
      <c r="G735" s="2">
        <v>734</v>
      </c>
      <c r="H735" s="18">
        <v>3688.4450000000002</v>
      </c>
      <c r="I735" s="18">
        <v>68000</v>
      </c>
      <c r="J735">
        <v>24</v>
      </c>
      <c r="K735" s="2">
        <v>3</v>
      </c>
      <c r="L735">
        <v>1</v>
      </c>
      <c r="M735" s="2">
        <v>0</v>
      </c>
      <c r="N735" s="2">
        <v>1</v>
      </c>
      <c r="O735" s="2">
        <v>0</v>
      </c>
    </row>
    <row r="736" spans="1:15" x14ac:dyDescent="0.2">
      <c r="A736" s="2">
        <v>1</v>
      </c>
      <c r="B736" s="2">
        <v>0</v>
      </c>
      <c r="C736" t="s">
        <v>13</v>
      </c>
      <c r="D736" t="s">
        <v>39</v>
      </c>
      <c r="E736" t="s">
        <v>35</v>
      </c>
      <c r="F736" s="4">
        <v>41094</v>
      </c>
      <c r="G736" s="2">
        <v>735</v>
      </c>
      <c r="H736" s="18">
        <v>37.807000000000002</v>
      </c>
      <c r="I736" s="18">
        <v>15000</v>
      </c>
      <c r="J736">
        <v>6</v>
      </c>
      <c r="K736" s="2">
        <v>1</v>
      </c>
      <c r="L736">
        <v>1</v>
      </c>
      <c r="M736" s="2">
        <v>1</v>
      </c>
      <c r="N736" s="2">
        <v>0</v>
      </c>
      <c r="O736" s="2">
        <v>3</v>
      </c>
    </row>
    <row r="737" spans="1:15" x14ac:dyDescent="0.2">
      <c r="A737" s="2">
        <v>0</v>
      </c>
      <c r="B737" s="2">
        <v>0</v>
      </c>
      <c r="C737" t="s">
        <v>14</v>
      </c>
      <c r="D737" t="s">
        <v>27</v>
      </c>
      <c r="E737" t="s">
        <v>32</v>
      </c>
      <c r="F737" s="4">
        <v>40770</v>
      </c>
      <c r="G737" s="2">
        <v>736</v>
      </c>
      <c r="H737" s="18">
        <v>1202.643</v>
      </c>
      <c r="I737" s="18">
        <v>45400</v>
      </c>
      <c r="J737">
        <v>24</v>
      </c>
      <c r="K737" s="2">
        <v>2</v>
      </c>
      <c r="L737">
        <v>2</v>
      </c>
      <c r="M737" s="2">
        <v>0</v>
      </c>
      <c r="N737" s="2">
        <v>1</v>
      </c>
      <c r="O737" s="2">
        <v>3</v>
      </c>
    </row>
    <row r="738" spans="1:15" x14ac:dyDescent="0.2">
      <c r="A738" s="2">
        <v>1</v>
      </c>
      <c r="B738" s="2">
        <v>1</v>
      </c>
      <c r="C738" t="s">
        <v>12</v>
      </c>
      <c r="D738" t="s">
        <v>41</v>
      </c>
      <c r="E738" t="s">
        <v>24</v>
      </c>
      <c r="F738" s="4">
        <v>42109</v>
      </c>
      <c r="G738" s="2">
        <v>737</v>
      </c>
      <c r="H738" s="18">
        <v>1607.4649999999999</v>
      </c>
      <c r="I738" s="18">
        <v>56600</v>
      </c>
      <c r="J738">
        <v>24</v>
      </c>
      <c r="K738" s="2">
        <v>0</v>
      </c>
      <c r="L738">
        <v>3</v>
      </c>
      <c r="M738" s="2">
        <v>1</v>
      </c>
      <c r="N738" s="2">
        <v>1</v>
      </c>
      <c r="O738" s="2">
        <v>0</v>
      </c>
    </row>
    <row r="739" spans="1:15" x14ac:dyDescent="0.2">
      <c r="A739" s="2">
        <v>0</v>
      </c>
      <c r="B739" s="2">
        <v>1</v>
      </c>
      <c r="C739" t="s">
        <v>11</v>
      </c>
      <c r="D739" t="s">
        <v>46</v>
      </c>
      <c r="E739" t="s">
        <v>15</v>
      </c>
      <c r="F739" s="4">
        <v>40805</v>
      </c>
      <c r="G739" s="2">
        <v>738</v>
      </c>
      <c r="H739" s="18">
        <v>316.86</v>
      </c>
      <c r="I739" s="18">
        <v>16300</v>
      </c>
      <c r="J739">
        <v>6</v>
      </c>
      <c r="K739" s="2">
        <v>1</v>
      </c>
      <c r="L739">
        <v>3</v>
      </c>
      <c r="M739" s="2">
        <v>0</v>
      </c>
      <c r="N739" s="2">
        <v>0</v>
      </c>
      <c r="O739" s="2">
        <v>0</v>
      </c>
    </row>
    <row r="740" spans="1:15" x14ac:dyDescent="0.2">
      <c r="A740" s="2">
        <v>0</v>
      </c>
      <c r="B740" s="2">
        <v>0</v>
      </c>
      <c r="C740" t="s">
        <v>11</v>
      </c>
      <c r="D740" t="s">
        <v>46</v>
      </c>
      <c r="E740" t="s">
        <v>15</v>
      </c>
      <c r="F740" s="4">
        <v>41175</v>
      </c>
      <c r="G740" s="2">
        <v>739</v>
      </c>
      <c r="H740" s="18">
        <v>1321.529</v>
      </c>
      <c r="I740" s="18">
        <v>45600</v>
      </c>
      <c r="J740">
        <v>12</v>
      </c>
      <c r="K740" s="2">
        <v>3</v>
      </c>
      <c r="L740">
        <v>2</v>
      </c>
      <c r="M740" s="2">
        <v>0</v>
      </c>
      <c r="N740" s="2">
        <v>0</v>
      </c>
      <c r="O740" s="2">
        <v>0</v>
      </c>
    </row>
    <row r="741" spans="1:15" x14ac:dyDescent="0.2">
      <c r="A741" s="2">
        <v>1</v>
      </c>
      <c r="B741" s="2">
        <v>0</v>
      </c>
      <c r="C741" t="s">
        <v>12</v>
      </c>
      <c r="D741" t="s">
        <v>42</v>
      </c>
      <c r="E741" t="s">
        <v>22</v>
      </c>
      <c r="F741" s="4">
        <v>40261</v>
      </c>
      <c r="G741" s="2">
        <v>740</v>
      </c>
      <c r="H741" s="18">
        <v>250.249</v>
      </c>
      <c r="I741" s="18">
        <v>14200</v>
      </c>
      <c r="J741">
        <v>6</v>
      </c>
      <c r="K741" s="2">
        <v>1</v>
      </c>
      <c r="L741">
        <v>1</v>
      </c>
      <c r="M741" s="2">
        <v>1</v>
      </c>
      <c r="N741" s="2">
        <v>0</v>
      </c>
      <c r="O741" s="2">
        <v>0</v>
      </c>
    </row>
    <row r="742" spans="1:15" x14ac:dyDescent="0.2">
      <c r="A742" s="2">
        <v>1</v>
      </c>
      <c r="B742" s="2">
        <v>1</v>
      </c>
      <c r="C742" t="s">
        <v>12</v>
      </c>
      <c r="D742" t="s">
        <v>47</v>
      </c>
      <c r="E742" t="s">
        <v>26</v>
      </c>
      <c r="F742" s="4">
        <v>40817</v>
      </c>
      <c r="G742" s="2">
        <v>741</v>
      </c>
      <c r="H742" s="18">
        <v>714.55499999999995</v>
      </c>
      <c r="I742" s="18">
        <v>72200</v>
      </c>
      <c r="J742">
        <v>18</v>
      </c>
      <c r="K742" s="2">
        <v>2</v>
      </c>
      <c r="L742">
        <v>2</v>
      </c>
      <c r="M742" s="2">
        <v>0</v>
      </c>
      <c r="N742" s="2">
        <v>1</v>
      </c>
      <c r="O742" s="2">
        <v>2</v>
      </c>
    </row>
    <row r="743" spans="1:15" x14ac:dyDescent="0.2">
      <c r="A743" s="2">
        <v>1</v>
      </c>
      <c r="B743" s="2">
        <v>1</v>
      </c>
      <c r="C743" t="s">
        <v>11</v>
      </c>
      <c r="D743" t="s">
        <v>46</v>
      </c>
      <c r="E743" t="s">
        <v>17</v>
      </c>
      <c r="F743" s="4">
        <v>41059</v>
      </c>
      <c r="G743" s="2">
        <v>742</v>
      </c>
      <c r="H743" s="18">
        <v>1999.546</v>
      </c>
      <c r="I743" s="18">
        <v>126500</v>
      </c>
      <c r="J743">
        <v>18</v>
      </c>
      <c r="K743" s="2">
        <v>3</v>
      </c>
      <c r="L743">
        <v>2</v>
      </c>
      <c r="M743" s="2">
        <v>1</v>
      </c>
      <c r="N743" s="2">
        <v>1</v>
      </c>
      <c r="O743" s="2">
        <v>2</v>
      </c>
    </row>
    <row r="744" spans="1:15" x14ac:dyDescent="0.2">
      <c r="A744" s="2">
        <v>0</v>
      </c>
      <c r="B744" s="2">
        <v>1</v>
      </c>
      <c r="C744" t="s">
        <v>12</v>
      </c>
      <c r="D744" t="s">
        <v>45</v>
      </c>
      <c r="E744" t="s">
        <v>21</v>
      </c>
      <c r="F744" s="4">
        <v>40226</v>
      </c>
      <c r="G744" s="2">
        <v>743</v>
      </c>
      <c r="H744" s="18">
        <v>1702.4380000000001</v>
      </c>
      <c r="I744" s="18">
        <v>70200</v>
      </c>
      <c r="J744">
        <v>12</v>
      </c>
      <c r="K744" s="2">
        <v>3</v>
      </c>
      <c r="L744">
        <v>2</v>
      </c>
      <c r="M744" s="2">
        <v>1</v>
      </c>
      <c r="N744" s="2">
        <v>0</v>
      </c>
      <c r="O744" s="2">
        <v>0</v>
      </c>
    </row>
    <row r="745" spans="1:15" x14ac:dyDescent="0.2">
      <c r="A745" s="2">
        <v>1</v>
      </c>
      <c r="B745" s="2">
        <v>0</v>
      </c>
      <c r="C745" t="s">
        <v>14</v>
      </c>
      <c r="D745" t="s">
        <v>27</v>
      </c>
      <c r="E745" t="s">
        <v>27</v>
      </c>
      <c r="F745" s="4">
        <v>42208</v>
      </c>
      <c r="G745" s="2">
        <v>744</v>
      </c>
      <c r="H745" s="18">
        <v>295.70800000000003</v>
      </c>
      <c r="I745" s="18">
        <v>13500</v>
      </c>
      <c r="J745">
        <v>18</v>
      </c>
      <c r="K745" s="2">
        <v>1</v>
      </c>
      <c r="L745">
        <v>1</v>
      </c>
      <c r="M745" s="2">
        <v>0</v>
      </c>
      <c r="N745" s="2">
        <v>0</v>
      </c>
      <c r="O745" s="2">
        <v>0</v>
      </c>
    </row>
    <row r="746" spans="1:15" x14ac:dyDescent="0.2">
      <c r="A746" s="2">
        <v>1</v>
      </c>
      <c r="B746" s="2">
        <v>0</v>
      </c>
      <c r="C746" t="s">
        <v>11</v>
      </c>
      <c r="D746" t="s">
        <v>46</v>
      </c>
      <c r="E746" t="s">
        <v>15</v>
      </c>
      <c r="F746" s="4">
        <v>42125</v>
      </c>
      <c r="G746" s="2">
        <v>745</v>
      </c>
      <c r="H746" s="18">
        <v>2630.9369999999999</v>
      </c>
      <c r="I746" s="18">
        <v>118800</v>
      </c>
      <c r="J746">
        <v>12</v>
      </c>
      <c r="K746" s="2">
        <v>3</v>
      </c>
      <c r="L746">
        <v>2</v>
      </c>
      <c r="M746" s="2">
        <v>1</v>
      </c>
      <c r="N746" s="2">
        <v>1</v>
      </c>
      <c r="O746" s="2">
        <v>0</v>
      </c>
    </row>
    <row r="747" spans="1:15" x14ac:dyDescent="0.2">
      <c r="A747" s="2">
        <v>0</v>
      </c>
      <c r="B747" s="2">
        <v>0</v>
      </c>
      <c r="C747" t="s">
        <v>14</v>
      </c>
      <c r="D747" t="s">
        <v>27</v>
      </c>
      <c r="E747" t="s">
        <v>27</v>
      </c>
      <c r="F747" s="4">
        <v>41201</v>
      </c>
      <c r="G747" s="2">
        <v>746</v>
      </c>
      <c r="H747" s="18">
        <v>291.73899999999998</v>
      </c>
      <c r="I747" s="18">
        <v>39000</v>
      </c>
      <c r="J747">
        <v>6</v>
      </c>
      <c r="K747" s="2">
        <v>1</v>
      </c>
      <c r="L747">
        <v>2</v>
      </c>
      <c r="M747" s="2">
        <v>0</v>
      </c>
      <c r="N747" s="2">
        <v>0</v>
      </c>
      <c r="O747" s="2">
        <v>3</v>
      </c>
    </row>
    <row r="748" spans="1:15" x14ac:dyDescent="0.2">
      <c r="A748" s="2">
        <v>1</v>
      </c>
      <c r="B748" s="2">
        <v>1</v>
      </c>
      <c r="C748" t="s">
        <v>13</v>
      </c>
      <c r="D748" t="s">
        <v>48</v>
      </c>
      <c r="E748" t="s">
        <v>38</v>
      </c>
      <c r="F748" s="4">
        <v>41815</v>
      </c>
      <c r="G748" s="2">
        <v>747</v>
      </c>
      <c r="H748" s="18">
        <v>1001.207</v>
      </c>
      <c r="I748" s="18">
        <v>140700</v>
      </c>
      <c r="J748">
        <v>12</v>
      </c>
      <c r="K748" s="2">
        <v>2</v>
      </c>
      <c r="L748">
        <v>2</v>
      </c>
      <c r="M748" s="2">
        <v>1</v>
      </c>
      <c r="N748" s="2">
        <v>1</v>
      </c>
      <c r="O748" s="2">
        <v>3</v>
      </c>
    </row>
    <row r="749" spans="1:15" x14ac:dyDescent="0.2">
      <c r="A749" s="2">
        <v>0</v>
      </c>
      <c r="B749" s="2">
        <v>0</v>
      </c>
      <c r="C749" t="s">
        <v>14</v>
      </c>
      <c r="D749" t="s">
        <v>27</v>
      </c>
      <c r="E749" t="s">
        <v>32</v>
      </c>
      <c r="F749" s="4">
        <v>42183</v>
      </c>
      <c r="G749" s="2">
        <v>748</v>
      </c>
      <c r="H749" s="18">
        <v>1081.867</v>
      </c>
      <c r="I749" s="18">
        <v>51600</v>
      </c>
      <c r="J749">
        <v>12</v>
      </c>
      <c r="K749" s="2">
        <v>0</v>
      </c>
      <c r="L749">
        <v>1</v>
      </c>
      <c r="M749" s="2">
        <v>1</v>
      </c>
      <c r="N749" s="2">
        <v>1</v>
      </c>
      <c r="O749" s="2">
        <v>0</v>
      </c>
    </row>
    <row r="750" spans="1:15" x14ac:dyDescent="0.2">
      <c r="A750" s="2">
        <v>1</v>
      </c>
      <c r="B750" s="2">
        <v>0</v>
      </c>
      <c r="C750" t="s">
        <v>12</v>
      </c>
      <c r="D750" t="s">
        <v>55</v>
      </c>
      <c r="E750" t="s">
        <v>23</v>
      </c>
      <c r="F750" s="4">
        <v>41584</v>
      </c>
      <c r="G750" s="2">
        <v>749</v>
      </c>
      <c r="H750" s="18">
        <v>572.76499999999999</v>
      </c>
      <c r="I750" s="18">
        <v>39700</v>
      </c>
      <c r="J750">
        <v>12</v>
      </c>
      <c r="K750" s="2">
        <v>2</v>
      </c>
      <c r="L750">
        <v>3</v>
      </c>
      <c r="M750" s="2">
        <v>0</v>
      </c>
      <c r="N750" s="2">
        <v>1</v>
      </c>
      <c r="O750" s="2">
        <v>0</v>
      </c>
    </row>
    <row r="751" spans="1:15" x14ac:dyDescent="0.2">
      <c r="A751" s="2">
        <v>1</v>
      </c>
      <c r="B751" s="2">
        <v>1</v>
      </c>
      <c r="C751" t="s">
        <v>11</v>
      </c>
      <c r="D751" t="s">
        <v>46</v>
      </c>
      <c r="E751" t="s">
        <v>17</v>
      </c>
      <c r="F751" s="4">
        <v>40833</v>
      </c>
      <c r="G751" s="2">
        <v>750</v>
      </c>
      <c r="H751" s="18">
        <v>862.88300000000004</v>
      </c>
      <c r="I751" s="18">
        <v>90500</v>
      </c>
      <c r="J751">
        <v>6</v>
      </c>
      <c r="K751" s="2">
        <v>3</v>
      </c>
      <c r="L751">
        <v>3</v>
      </c>
      <c r="M751" s="2">
        <v>0</v>
      </c>
      <c r="N751" s="2">
        <v>1</v>
      </c>
      <c r="O751" s="2">
        <v>0</v>
      </c>
    </row>
    <row r="752" spans="1:15" x14ac:dyDescent="0.2">
      <c r="A752" s="2">
        <v>1</v>
      </c>
      <c r="B752" s="2">
        <v>0</v>
      </c>
      <c r="C752" t="s">
        <v>13</v>
      </c>
      <c r="D752" t="s">
        <v>50</v>
      </c>
      <c r="E752" t="s">
        <v>37</v>
      </c>
      <c r="F752" s="4">
        <v>39817</v>
      </c>
      <c r="G752" s="2">
        <v>751</v>
      </c>
      <c r="H752" s="18">
        <v>2183.422</v>
      </c>
      <c r="I752" s="18">
        <v>90200</v>
      </c>
      <c r="J752">
        <v>18</v>
      </c>
      <c r="K752" s="2">
        <v>3</v>
      </c>
      <c r="L752">
        <v>3</v>
      </c>
      <c r="M752" s="2">
        <v>1</v>
      </c>
      <c r="N752" s="2">
        <v>1</v>
      </c>
      <c r="O752" s="2">
        <v>0</v>
      </c>
    </row>
    <row r="753" spans="1:15" x14ac:dyDescent="0.2">
      <c r="A753" s="2">
        <v>0</v>
      </c>
      <c r="B753" s="2">
        <v>1</v>
      </c>
      <c r="C753" t="s">
        <v>11</v>
      </c>
      <c r="D753" t="s">
        <v>52</v>
      </c>
      <c r="E753" t="s">
        <v>18</v>
      </c>
      <c r="F753" s="4">
        <v>42185</v>
      </c>
      <c r="G753" s="2">
        <v>752</v>
      </c>
      <c r="H753" s="18">
        <v>2551.12</v>
      </c>
      <c r="I753" s="18">
        <v>101700</v>
      </c>
      <c r="J753">
        <v>24</v>
      </c>
      <c r="K753" s="2">
        <v>0</v>
      </c>
      <c r="L753">
        <v>2</v>
      </c>
      <c r="M753" s="2">
        <v>0</v>
      </c>
      <c r="N753" s="2">
        <v>1</v>
      </c>
      <c r="O753" s="2">
        <v>1</v>
      </c>
    </row>
    <row r="754" spans="1:15" x14ac:dyDescent="0.2">
      <c r="A754" s="2">
        <v>1</v>
      </c>
      <c r="B754" s="2">
        <v>1</v>
      </c>
      <c r="C754" t="s">
        <v>14</v>
      </c>
      <c r="D754" t="s">
        <v>51</v>
      </c>
      <c r="E754" t="s">
        <v>30</v>
      </c>
      <c r="F754" s="4">
        <v>41121</v>
      </c>
      <c r="G754" s="2">
        <v>753</v>
      </c>
      <c r="H754" s="18">
        <v>219.80799999999999</v>
      </c>
      <c r="I754" s="18">
        <v>24400</v>
      </c>
      <c r="J754">
        <v>6</v>
      </c>
      <c r="K754" s="2">
        <v>1</v>
      </c>
      <c r="L754">
        <v>1</v>
      </c>
      <c r="M754" s="2">
        <v>0</v>
      </c>
      <c r="N754" s="2">
        <v>0</v>
      </c>
      <c r="O754" s="2">
        <v>1</v>
      </c>
    </row>
    <row r="755" spans="1:15" x14ac:dyDescent="0.2">
      <c r="A755" s="2">
        <v>0</v>
      </c>
      <c r="B755" s="2">
        <v>0</v>
      </c>
      <c r="C755" t="s">
        <v>13</v>
      </c>
      <c r="D755" t="s">
        <v>39</v>
      </c>
      <c r="E755" t="s">
        <v>36</v>
      </c>
      <c r="F755" s="4">
        <v>42122</v>
      </c>
      <c r="G755" s="2">
        <v>754</v>
      </c>
      <c r="H755" s="18">
        <v>1623.712</v>
      </c>
      <c r="I755" s="18">
        <v>45500</v>
      </c>
      <c r="J755">
        <v>18</v>
      </c>
      <c r="K755" s="2">
        <v>0</v>
      </c>
      <c r="L755">
        <v>2</v>
      </c>
      <c r="M755" s="2">
        <v>0</v>
      </c>
      <c r="N755" s="2">
        <v>0</v>
      </c>
      <c r="O755" s="2">
        <v>1</v>
      </c>
    </row>
    <row r="756" spans="1:15" x14ac:dyDescent="0.2">
      <c r="A756" s="2">
        <v>1</v>
      </c>
      <c r="B756" s="2">
        <v>1</v>
      </c>
      <c r="C756" t="s">
        <v>14</v>
      </c>
      <c r="D756" t="s">
        <v>27</v>
      </c>
      <c r="E756" t="s">
        <v>32</v>
      </c>
      <c r="F756" s="4">
        <v>41280</v>
      </c>
      <c r="G756" s="2">
        <v>755</v>
      </c>
      <c r="H756" s="18">
        <v>541.34400000000005</v>
      </c>
      <c r="I756" s="18">
        <v>42700</v>
      </c>
      <c r="J756">
        <v>6</v>
      </c>
      <c r="K756" s="2">
        <v>2</v>
      </c>
      <c r="L756">
        <v>2</v>
      </c>
      <c r="M756" s="2">
        <v>1</v>
      </c>
      <c r="N756" s="2">
        <v>1</v>
      </c>
      <c r="O756" s="2">
        <v>0</v>
      </c>
    </row>
    <row r="757" spans="1:15" x14ac:dyDescent="0.2">
      <c r="A757" s="2">
        <v>1</v>
      </c>
      <c r="B757" s="2">
        <v>0</v>
      </c>
      <c r="C757" t="s">
        <v>13</v>
      </c>
      <c r="D757" t="s">
        <v>50</v>
      </c>
      <c r="E757" t="s">
        <v>37</v>
      </c>
      <c r="F757" s="4">
        <v>40454</v>
      </c>
      <c r="G757" s="2">
        <v>756</v>
      </c>
      <c r="H757" s="18">
        <v>580.42999999999995</v>
      </c>
      <c r="I757" s="18">
        <v>82300</v>
      </c>
      <c r="J757">
        <v>12</v>
      </c>
      <c r="K757" s="2">
        <v>2</v>
      </c>
      <c r="L757">
        <v>2</v>
      </c>
      <c r="M757" s="2">
        <v>0</v>
      </c>
      <c r="N757" s="2">
        <v>1</v>
      </c>
      <c r="O757" s="2">
        <v>2</v>
      </c>
    </row>
    <row r="758" spans="1:15" x14ac:dyDescent="0.2">
      <c r="A758" s="2">
        <v>0</v>
      </c>
      <c r="B758" s="2">
        <v>1</v>
      </c>
      <c r="C758" t="s">
        <v>11</v>
      </c>
      <c r="D758" t="s">
        <v>52</v>
      </c>
      <c r="E758" t="s">
        <v>18</v>
      </c>
      <c r="F758" s="4">
        <v>42045</v>
      </c>
      <c r="G758" s="2">
        <v>757</v>
      </c>
      <c r="H758" s="18">
        <v>859.60500000000002</v>
      </c>
      <c r="I758" s="18">
        <v>31900</v>
      </c>
      <c r="J758">
        <v>12</v>
      </c>
      <c r="K758" s="2">
        <v>0</v>
      </c>
      <c r="L758">
        <v>1</v>
      </c>
      <c r="M758" s="2">
        <v>0</v>
      </c>
      <c r="N758" s="2">
        <v>0</v>
      </c>
      <c r="O758" s="2">
        <v>0</v>
      </c>
    </row>
    <row r="759" spans="1:15" x14ac:dyDescent="0.2">
      <c r="A759" s="2">
        <v>0</v>
      </c>
      <c r="B759" s="2">
        <v>1</v>
      </c>
      <c r="C759" t="s">
        <v>13</v>
      </c>
      <c r="D759" t="s">
        <v>49</v>
      </c>
      <c r="E759" t="s">
        <v>33</v>
      </c>
      <c r="F759" s="4">
        <v>42108</v>
      </c>
      <c r="G759" s="2">
        <v>758</v>
      </c>
      <c r="H759" s="18">
        <v>450.91500000000002</v>
      </c>
      <c r="I759" s="18">
        <v>25300</v>
      </c>
      <c r="J759">
        <v>6</v>
      </c>
      <c r="K759" s="2">
        <v>0</v>
      </c>
      <c r="L759">
        <v>2</v>
      </c>
      <c r="M759" s="2">
        <v>0</v>
      </c>
      <c r="N759" s="2">
        <v>0</v>
      </c>
      <c r="O759" s="2">
        <v>1</v>
      </c>
    </row>
    <row r="760" spans="1:15" x14ac:dyDescent="0.2">
      <c r="A760" s="2">
        <v>0</v>
      </c>
      <c r="B760" s="2">
        <v>1</v>
      </c>
      <c r="C760" t="s">
        <v>14</v>
      </c>
      <c r="D760" t="s">
        <v>41</v>
      </c>
      <c r="E760" t="s">
        <v>31</v>
      </c>
      <c r="F760" s="4">
        <v>42182</v>
      </c>
      <c r="G760" s="2">
        <v>759</v>
      </c>
      <c r="H760" s="18">
        <v>788.19500000000005</v>
      </c>
      <c r="I760" s="18">
        <v>55900</v>
      </c>
      <c r="J760">
        <v>6</v>
      </c>
      <c r="K760" s="2">
        <v>0</v>
      </c>
      <c r="L760">
        <v>1</v>
      </c>
      <c r="M760" s="2">
        <v>0</v>
      </c>
      <c r="N760" s="2">
        <v>1</v>
      </c>
      <c r="O760" s="2">
        <v>1</v>
      </c>
    </row>
    <row r="761" spans="1:15" x14ac:dyDescent="0.2">
      <c r="A761" s="2">
        <v>1</v>
      </c>
      <c r="B761" s="2">
        <v>1</v>
      </c>
      <c r="C761" t="s">
        <v>12</v>
      </c>
      <c r="D761" t="s">
        <v>44</v>
      </c>
      <c r="E761" t="s">
        <v>25</v>
      </c>
      <c r="F761" s="4">
        <v>42047</v>
      </c>
      <c r="G761" s="2">
        <v>760</v>
      </c>
      <c r="H761" s="18">
        <v>1090.085</v>
      </c>
      <c r="I761" s="18">
        <v>47900</v>
      </c>
      <c r="J761">
        <v>12</v>
      </c>
      <c r="K761" s="2">
        <v>0</v>
      </c>
      <c r="L761">
        <v>2</v>
      </c>
      <c r="M761" s="2">
        <v>0</v>
      </c>
      <c r="N761" s="2">
        <v>0</v>
      </c>
      <c r="O761" s="2">
        <v>0</v>
      </c>
    </row>
    <row r="762" spans="1:15" x14ac:dyDescent="0.2">
      <c r="A762" s="2">
        <v>1</v>
      </c>
      <c r="B762" s="2">
        <v>0</v>
      </c>
      <c r="C762" t="s">
        <v>11</v>
      </c>
      <c r="D762" t="s">
        <v>46</v>
      </c>
      <c r="E762" t="s">
        <v>17</v>
      </c>
      <c r="F762" s="4">
        <v>40563</v>
      </c>
      <c r="G762" s="2">
        <v>761</v>
      </c>
      <c r="H762" s="18">
        <v>544.16</v>
      </c>
      <c r="I762" s="18">
        <v>66300</v>
      </c>
      <c r="J762">
        <v>12</v>
      </c>
      <c r="K762" s="2">
        <v>2</v>
      </c>
      <c r="L762">
        <v>2</v>
      </c>
      <c r="M762" s="2">
        <v>0</v>
      </c>
      <c r="N762" s="2">
        <v>1</v>
      </c>
      <c r="O762" s="2">
        <v>2</v>
      </c>
    </row>
    <row r="763" spans="1:15" x14ac:dyDescent="0.2">
      <c r="A763" s="2">
        <v>0</v>
      </c>
      <c r="B763" s="2">
        <v>1</v>
      </c>
      <c r="C763" t="s">
        <v>13</v>
      </c>
      <c r="D763" t="s">
        <v>48</v>
      </c>
      <c r="E763" t="s">
        <v>38</v>
      </c>
      <c r="F763" s="4">
        <v>40308</v>
      </c>
      <c r="G763" s="2">
        <v>762</v>
      </c>
      <c r="H763" s="18">
        <v>2502.3490000000002</v>
      </c>
      <c r="I763" s="18">
        <v>118300</v>
      </c>
      <c r="J763">
        <v>12</v>
      </c>
      <c r="K763" s="2">
        <v>3</v>
      </c>
      <c r="L763">
        <v>2</v>
      </c>
      <c r="M763" s="2">
        <v>0</v>
      </c>
      <c r="N763" s="2">
        <v>1</v>
      </c>
      <c r="O763" s="2">
        <v>1</v>
      </c>
    </row>
    <row r="764" spans="1:15" x14ac:dyDescent="0.2">
      <c r="A764" s="2">
        <v>1</v>
      </c>
      <c r="B764" s="2">
        <v>1</v>
      </c>
      <c r="C764" t="s">
        <v>12</v>
      </c>
      <c r="D764" t="s">
        <v>44</v>
      </c>
      <c r="E764" t="s">
        <v>25</v>
      </c>
      <c r="F764" s="4">
        <v>41823</v>
      </c>
      <c r="G764" s="2">
        <v>763</v>
      </c>
      <c r="H764" s="18">
        <v>567.75099999999998</v>
      </c>
      <c r="I764" s="18">
        <v>77100</v>
      </c>
      <c r="J764">
        <v>6</v>
      </c>
      <c r="K764" s="2">
        <v>2</v>
      </c>
      <c r="L764">
        <v>2</v>
      </c>
      <c r="M764" s="2">
        <v>1</v>
      </c>
      <c r="N764" s="2">
        <v>1</v>
      </c>
      <c r="O764" s="2">
        <v>2</v>
      </c>
    </row>
    <row r="765" spans="1:15" x14ac:dyDescent="0.2">
      <c r="A765" s="2">
        <v>1</v>
      </c>
      <c r="B765" s="2">
        <v>0</v>
      </c>
      <c r="C765" t="s">
        <v>13</v>
      </c>
      <c r="D765" t="s">
        <v>49</v>
      </c>
      <c r="E765" t="s">
        <v>34</v>
      </c>
      <c r="F765" s="4">
        <v>40481</v>
      </c>
      <c r="G765" s="2">
        <v>764</v>
      </c>
      <c r="H765" s="18">
        <v>181.75299999999999</v>
      </c>
      <c r="I765" s="18">
        <v>28400</v>
      </c>
      <c r="J765">
        <v>18</v>
      </c>
      <c r="K765" s="2">
        <v>1</v>
      </c>
      <c r="L765">
        <v>1</v>
      </c>
      <c r="M765" s="2">
        <v>1</v>
      </c>
      <c r="N765" s="2">
        <v>0</v>
      </c>
      <c r="O765" s="2">
        <v>3</v>
      </c>
    </row>
    <row r="766" spans="1:15" x14ac:dyDescent="0.2">
      <c r="A766" s="2">
        <v>1</v>
      </c>
      <c r="B766" s="2">
        <v>0</v>
      </c>
      <c r="C766" t="s">
        <v>12</v>
      </c>
      <c r="D766" t="s">
        <v>42</v>
      </c>
      <c r="E766" t="s">
        <v>22</v>
      </c>
      <c r="F766" s="4">
        <v>42137</v>
      </c>
      <c r="G766" s="2">
        <v>765</v>
      </c>
      <c r="H766" s="18">
        <v>1753.394</v>
      </c>
      <c r="I766" s="18">
        <v>42200</v>
      </c>
      <c r="J766">
        <v>18</v>
      </c>
      <c r="K766" s="2">
        <v>0</v>
      </c>
      <c r="L766">
        <v>2</v>
      </c>
      <c r="M766" s="2">
        <v>0</v>
      </c>
      <c r="N766" s="2">
        <v>0</v>
      </c>
      <c r="O766" s="2">
        <v>0</v>
      </c>
    </row>
    <row r="767" spans="1:15" x14ac:dyDescent="0.2">
      <c r="A767" s="2">
        <v>1</v>
      </c>
      <c r="B767" s="2">
        <v>1</v>
      </c>
      <c r="C767" t="s">
        <v>13</v>
      </c>
      <c r="D767" t="s">
        <v>39</v>
      </c>
      <c r="E767" t="s">
        <v>35</v>
      </c>
      <c r="F767" s="4">
        <v>41923</v>
      </c>
      <c r="G767" s="2">
        <v>766</v>
      </c>
      <c r="H767" s="18">
        <v>615.70699999999999</v>
      </c>
      <c r="I767" s="18">
        <v>31900</v>
      </c>
      <c r="J767">
        <v>6</v>
      </c>
      <c r="K767" s="2">
        <v>2</v>
      </c>
      <c r="L767">
        <v>1</v>
      </c>
      <c r="M767" s="2">
        <v>1</v>
      </c>
      <c r="N767" s="2">
        <v>0</v>
      </c>
      <c r="O767" s="2">
        <v>0</v>
      </c>
    </row>
    <row r="768" spans="1:15" x14ac:dyDescent="0.2">
      <c r="A768" s="2">
        <v>1</v>
      </c>
      <c r="B768" s="2">
        <v>1</v>
      </c>
      <c r="C768" t="s">
        <v>13</v>
      </c>
      <c r="D768" t="s">
        <v>39</v>
      </c>
      <c r="E768" t="s">
        <v>36</v>
      </c>
      <c r="F768" s="4">
        <v>42059</v>
      </c>
      <c r="G768" s="2">
        <v>767</v>
      </c>
      <c r="H768" s="18">
        <v>1425.7809999999999</v>
      </c>
      <c r="I768" s="18">
        <v>59100</v>
      </c>
      <c r="J768">
        <v>6</v>
      </c>
      <c r="K768" s="2">
        <v>0</v>
      </c>
      <c r="L768">
        <v>2</v>
      </c>
      <c r="M768" s="2">
        <v>0</v>
      </c>
      <c r="N768" s="2">
        <v>1</v>
      </c>
      <c r="O768" s="2">
        <v>1</v>
      </c>
    </row>
    <row r="769" spans="1:15" x14ac:dyDescent="0.2">
      <c r="A769" s="2">
        <v>0</v>
      </c>
      <c r="B769" s="2">
        <v>0</v>
      </c>
      <c r="C769" t="s">
        <v>12</v>
      </c>
      <c r="D769" t="s">
        <v>42</v>
      </c>
      <c r="E769" t="s">
        <v>22</v>
      </c>
      <c r="F769" s="4">
        <v>40284</v>
      </c>
      <c r="G769" s="2">
        <v>768</v>
      </c>
      <c r="H769" s="18">
        <v>1041.5039999999999</v>
      </c>
      <c r="I769" s="18">
        <v>72200</v>
      </c>
      <c r="J769">
        <v>18</v>
      </c>
      <c r="K769" s="2">
        <v>2</v>
      </c>
      <c r="L769">
        <v>2</v>
      </c>
      <c r="M769" s="2">
        <v>1</v>
      </c>
      <c r="N769" s="2">
        <v>1</v>
      </c>
      <c r="O769" s="2">
        <v>3</v>
      </c>
    </row>
    <row r="770" spans="1:15" x14ac:dyDescent="0.2">
      <c r="A770" s="2">
        <v>1</v>
      </c>
      <c r="B770" s="2">
        <v>0</v>
      </c>
      <c r="C770" t="s">
        <v>11</v>
      </c>
      <c r="D770" t="s">
        <v>52</v>
      </c>
      <c r="E770" t="s">
        <v>18</v>
      </c>
      <c r="F770" s="4">
        <v>41923</v>
      </c>
      <c r="G770" s="2">
        <v>769</v>
      </c>
      <c r="H770" s="18">
        <v>408.63799999999998</v>
      </c>
      <c r="I770" s="18">
        <v>60500</v>
      </c>
      <c r="J770">
        <v>6</v>
      </c>
      <c r="K770" s="2">
        <v>1</v>
      </c>
      <c r="L770">
        <v>2</v>
      </c>
      <c r="M770" s="2">
        <v>0</v>
      </c>
      <c r="N770" s="2">
        <v>1</v>
      </c>
      <c r="O770" s="2">
        <v>2</v>
      </c>
    </row>
    <row r="771" spans="1:15" x14ac:dyDescent="0.2">
      <c r="A771" s="2">
        <v>1</v>
      </c>
      <c r="B771" s="2">
        <v>0</v>
      </c>
      <c r="C771" t="s">
        <v>11</v>
      </c>
      <c r="D771" t="s">
        <v>46</v>
      </c>
      <c r="E771" t="s">
        <v>17</v>
      </c>
      <c r="F771" s="4">
        <v>42225</v>
      </c>
      <c r="G771" s="2">
        <v>770</v>
      </c>
      <c r="H771" s="18">
        <v>730.67</v>
      </c>
      <c r="I771" s="18">
        <v>36700</v>
      </c>
      <c r="J771">
        <v>12</v>
      </c>
      <c r="K771" s="2">
        <v>2</v>
      </c>
      <c r="L771">
        <v>1</v>
      </c>
      <c r="M771" s="2">
        <v>1</v>
      </c>
      <c r="N771" s="2">
        <v>1</v>
      </c>
      <c r="O771" s="2">
        <v>0</v>
      </c>
    </row>
    <row r="772" spans="1:15" x14ac:dyDescent="0.2">
      <c r="A772" s="2">
        <v>1</v>
      </c>
      <c r="B772" s="2">
        <v>1</v>
      </c>
      <c r="C772" t="s">
        <v>14</v>
      </c>
      <c r="D772" t="s">
        <v>43</v>
      </c>
      <c r="E772" t="s">
        <v>28</v>
      </c>
      <c r="F772" s="4">
        <v>42091</v>
      </c>
      <c r="G772" s="2">
        <v>771</v>
      </c>
      <c r="H772" s="18">
        <v>2448.2089999999998</v>
      </c>
      <c r="I772" s="18">
        <v>88700</v>
      </c>
      <c r="J772">
        <v>18</v>
      </c>
      <c r="K772" s="2">
        <v>0</v>
      </c>
      <c r="L772">
        <v>2</v>
      </c>
      <c r="M772" s="2">
        <v>1</v>
      </c>
      <c r="N772" s="2">
        <v>1</v>
      </c>
      <c r="O772" s="2">
        <v>1</v>
      </c>
    </row>
    <row r="773" spans="1:15" x14ac:dyDescent="0.2">
      <c r="A773" s="2">
        <v>1</v>
      </c>
      <c r="B773" s="2">
        <v>1</v>
      </c>
      <c r="C773" t="s">
        <v>11</v>
      </c>
      <c r="D773" t="s">
        <v>52</v>
      </c>
      <c r="E773" t="s">
        <v>18</v>
      </c>
      <c r="F773" s="4">
        <v>40994</v>
      </c>
      <c r="G773" s="2">
        <v>772</v>
      </c>
      <c r="H773" s="18">
        <v>1257.383</v>
      </c>
      <c r="I773" s="18">
        <v>51200</v>
      </c>
      <c r="J773">
        <v>18</v>
      </c>
      <c r="K773" s="2">
        <v>2</v>
      </c>
      <c r="L773">
        <v>2</v>
      </c>
      <c r="M773" s="2">
        <v>0</v>
      </c>
      <c r="N773" s="2">
        <v>0</v>
      </c>
      <c r="O773" s="2">
        <v>0</v>
      </c>
    </row>
    <row r="774" spans="1:15" x14ac:dyDescent="0.2">
      <c r="A774" s="2">
        <v>1</v>
      </c>
      <c r="B774" s="2">
        <v>0</v>
      </c>
      <c r="C774" t="s">
        <v>11</v>
      </c>
      <c r="D774" t="s">
        <v>53</v>
      </c>
      <c r="E774" t="s">
        <v>20</v>
      </c>
      <c r="F774" s="4">
        <v>39973</v>
      </c>
      <c r="G774" s="2">
        <v>773</v>
      </c>
      <c r="H774" s="18">
        <v>700.50199999999995</v>
      </c>
      <c r="I774" s="18">
        <v>60300</v>
      </c>
      <c r="J774">
        <v>6</v>
      </c>
      <c r="K774" s="2">
        <v>3</v>
      </c>
      <c r="L774">
        <v>2</v>
      </c>
      <c r="M774" s="2">
        <v>1</v>
      </c>
      <c r="N774" s="2">
        <v>0</v>
      </c>
      <c r="O774" s="2">
        <v>0</v>
      </c>
    </row>
    <row r="775" spans="1:15" x14ac:dyDescent="0.2">
      <c r="A775" s="2">
        <v>1</v>
      </c>
      <c r="B775" s="2">
        <v>0</v>
      </c>
      <c r="C775" t="s">
        <v>11</v>
      </c>
      <c r="D775" t="s">
        <v>52</v>
      </c>
      <c r="E775" t="s">
        <v>18</v>
      </c>
      <c r="F775" s="4">
        <v>41938</v>
      </c>
      <c r="G775" s="2">
        <v>774</v>
      </c>
      <c r="H775" s="18">
        <v>556.24</v>
      </c>
      <c r="I775" s="18">
        <v>29200</v>
      </c>
      <c r="J775">
        <v>12</v>
      </c>
      <c r="K775" s="2">
        <v>1</v>
      </c>
      <c r="L775">
        <v>3</v>
      </c>
      <c r="M775" s="2">
        <v>0</v>
      </c>
      <c r="N775" s="2">
        <v>0</v>
      </c>
      <c r="O775" s="2">
        <v>0</v>
      </c>
    </row>
    <row r="776" spans="1:15" x14ac:dyDescent="0.2">
      <c r="A776" s="2">
        <v>1</v>
      </c>
      <c r="B776" s="2">
        <v>1</v>
      </c>
      <c r="C776" t="s">
        <v>11</v>
      </c>
      <c r="D776" t="s">
        <v>53</v>
      </c>
      <c r="E776" t="s">
        <v>20</v>
      </c>
      <c r="F776" s="4">
        <v>42119</v>
      </c>
      <c r="G776" s="2">
        <v>775</v>
      </c>
      <c r="H776" s="18">
        <v>1575.424</v>
      </c>
      <c r="I776" s="18">
        <v>79600</v>
      </c>
      <c r="J776">
        <v>6</v>
      </c>
      <c r="K776" s="2">
        <v>0</v>
      </c>
      <c r="L776">
        <v>2</v>
      </c>
      <c r="M776" s="2">
        <v>1</v>
      </c>
      <c r="N776" s="2">
        <v>1</v>
      </c>
      <c r="O776" s="2">
        <v>2</v>
      </c>
    </row>
    <row r="777" spans="1:15" x14ac:dyDescent="0.2">
      <c r="A777" s="2">
        <v>1</v>
      </c>
      <c r="B777" s="2">
        <v>1</v>
      </c>
      <c r="C777" t="s">
        <v>13</v>
      </c>
      <c r="D777" t="s">
        <v>49</v>
      </c>
      <c r="E777" t="s">
        <v>34</v>
      </c>
      <c r="F777" s="4">
        <v>41836</v>
      </c>
      <c r="G777" s="2">
        <v>776</v>
      </c>
      <c r="H777" s="18">
        <v>670.50800000000004</v>
      </c>
      <c r="I777" s="18">
        <v>79000</v>
      </c>
      <c r="J777">
        <v>18</v>
      </c>
      <c r="K777" s="2">
        <v>2</v>
      </c>
      <c r="L777">
        <v>2</v>
      </c>
      <c r="M777" s="2">
        <v>1</v>
      </c>
      <c r="N777" s="2">
        <v>1</v>
      </c>
      <c r="O777" s="2">
        <v>2</v>
      </c>
    </row>
    <row r="778" spans="1:15" x14ac:dyDescent="0.2">
      <c r="A778" s="2">
        <v>1</v>
      </c>
      <c r="B778" s="2">
        <v>0</v>
      </c>
      <c r="C778" t="s">
        <v>11</v>
      </c>
      <c r="D778" t="s">
        <v>52</v>
      </c>
      <c r="E778" t="s">
        <v>18</v>
      </c>
      <c r="F778" s="4">
        <v>42023</v>
      </c>
      <c r="G778" s="2">
        <v>777</v>
      </c>
      <c r="H778" s="18">
        <v>586.62699999999995</v>
      </c>
      <c r="I778" s="18">
        <v>36600</v>
      </c>
      <c r="J778">
        <v>6</v>
      </c>
      <c r="K778" s="2">
        <v>0</v>
      </c>
      <c r="L778">
        <v>1</v>
      </c>
      <c r="M778" s="2">
        <v>1</v>
      </c>
      <c r="N778" s="2">
        <v>1</v>
      </c>
      <c r="O778" s="2">
        <v>0</v>
      </c>
    </row>
    <row r="779" spans="1:15" x14ac:dyDescent="0.2">
      <c r="A779" s="2">
        <v>1</v>
      </c>
      <c r="B779" s="2">
        <v>0</v>
      </c>
      <c r="C779" t="s">
        <v>13</v>
      </c>
      <c r="D779" t="s">
        <v>39</v>
      </c>
      <c r="E779" t="s">
        <v>35</v>
      </c>
      <c r="F779" s="4">
        <v>40024</v>
      </c>
      <c r="G779" s="2">
        <v>778</v>
      </c>
      <c r="H779" s="18">
        <v>522.63900000000001</v>
      </c>
      <c r="I779" s="18">
        <v>34200</v>
      </c>
      <c r="J779">
        <v>18</v>
      </c>
      <c r="K779" s="2">
        <v>1</v>
      </c>
      <c r="L779">
        <v>2</v>
      </c>
      <c r="M779" s="2">
        <v>1</v>
      </c>
      <c r="N779" s="2">
        <v>0</v>
      </c>
      <c r="O779" s="2">
        <v>1</v>
      </c>
    </row>
    <row r="780" spans="1:15" x14ac:dyDescent="0.2">
      <c r="A780" s="2">
        <v>0</v>
      </c>
      <c r="B780" s="2">
        <v>0</v>
      </c>
      <c r="C780" t="s">
        <v>12</v>
      </c>
      <c r="D780" t="s">
        <v>42</v>
      </c>
      <c r="E780" t="s">
        <v>22</v>
      </c>
      <c r="F780" s="4">
        <v>40376</v>
      </c>
      <c r="G780" s="2">
        <v>779</v>
      </c>
      <c r="H780" s="18">
        <v>563.43299999999999</v>
      </c>
      <c r="I780" s="18">
        <v>19400</v>
      </c>
      <c r="J780">
        <v>6</v>
      </c>
      <c r="K780" s="2">
        <v>1</v>
      </c>
      <c r="L780">
        <v>1</v>
      </c>
      <c r="M780" s="2">
        <v>1</v>
      </c>
      <c r="N780" s="2">
        <v>0</v>
      </c>
      <c r="O780" s="2">
        <v>0</v>
      </c>
    </row>
    <row r="781" spans="1:15" x14ac:dyDescent="0.2">
      <c r="A781" s="2">
        <v>1</v>
      </c>
      <c r="B781" s="2">
        <v>1</v>
      </c>
      <c r="C781" t="s">
        <v>13</v>
      </c>
      <c r="D781" t="s">
        <v>48</v>
      </c>
      <c r="E781" t="s">
        <v>38</v>
      </c>
      <c r="F781" s="4">
        <v>41422</v>
      </c>
      <c r="G781" s="2">
        <v>780</v>
      </c>
      <c r="H781" s="18">
        <v>1713.0730000000001</v>
      </c>
      <c r="I781" s="18">
        <v>86400</v>
      </c>
      <c r="J781">
        <v>12</v>
      </c>
      <c r="K781" s="2">
        <v>3</v>
      </c>
      <c r="L781">
        <v>2</v>
      </c>
      <c r="M781" s="2">
        <v>0</v>
      </c>
      <c r="N781" s="2">
        <v>1</v>
      </c>
      <c r="O781" s="2">
        <v>1</v>
      </c>
    </row>
    <row r="782" spans="1:15" x14ac:dyDescent="0.2">
      <c r="A782" s="2">
        <v>1</v>
      </c>
      <c r="B782" s="2">
        <v>0</v>
      </c>
      <c r="C782" t="s">
        <v>12</v>
      </c>
      <c r="D782" t="s">
        <v>45</v>
      </c>
      <c r="E782" t="s">
        <v>21</v>
      </c>
      <c r="F782" s="4">
        <v>42050</v>
      </c>
      <c r="G782" s="2">
        <v>781</v>
      </c>
      <c r="H782" s="18">
        <v>156.56700000000001</v>
      </c>
      <c r="I782" s="18">
        <v>11500</v>
      </c>
      <c r="J782">
        <v>6</v>
      </c>
      <c r="K782" s="2">
        <v>0</v>
      </c>
      <c r="L782">
        <v>1</v>
      </c>
      <c r="M782" s="2">
        <v>0</v>
      </c>
      <c r="N782" s="2">
        <v>0</v>
      </c>
      <c r="O782" s="2">
        <v>3</v>
      </c>
    </row>
    <row r="783" spans="1:15" x14ac:dyDescent="0.2">
      <c r="A783" s="2">
        <v>1</v>
      </c>
      <c r="B783" s="2">
        <v>0</v>
      </c>
      <c r="C783" t="s">
        <v>12</v>
      </c>
      <c r="D783" t="s">
        <v>41</v>
      </c>
      <c r="E783" t="s">
        <v>24</v>
      </c>
      <c r="F783" s="4">
        <v>42044</v>
      </c>
      <c r="G783" s="2">
        <v>782</v>
      </c>
      <c r="H783" s="18">
        <v>362.221</v>
      </c>
      <c r="I783" s="18">
        <v>24000</v>
      </c>
      <c r="J783">
        <v>6</v>
      </c>
      <c r="K783" s="2">
        <v>0</v>
      </c>
      <c r="L783">
        <v>1</v>
      </c>
      <c r="M783" s="2">
        <v>0</v>
      </c>
      <c r="N783" s="2">
        <v>0</v>
      </c>
      <c r="O783" s="2">
        <v>2</v>
      </c>
    </row>
    <row r="784" spans="1:15" x14ac:dyDescent="0.2">
      <c r="A784" s="2">
        <v>0</v>
      </c>
      <c r="B784" s="2">
        <v>1</v>
      </c>
      <c r="C784" t="s">
        <v>11</v>
      </c>
      <c r="D784" t="s">
        <v>54</v>
      </c>
      <c r="E784" t="s">
        <v>16</v>
      </c>
      <c r="F784" s="4">
        <v>41706</v>
      </c>
      <c r="G784" s="2">
        <v>783</v>
      </c>
      <c r="H784" s="18">
        <v>5877.7340000000004</v>
      </c>
      <c r="I784" s="18">
        <v>123000</v>
      </c>
      <c r="J784">
        <v>24</v>
      </c>
      <c r="K784" s="2">
        <v>3</v>
      </c>
      <c r="L784">
        <v>2</v>
      </c>
      <c r="M784" s="2">
        <v>1</v>
      </c>
      <c r="N784" s="2">
        <v>1</v>
      </c>
      <c r="O784" s="2">
        <v>1</v>
      </c>
    </row>
    <row r="785" spans="1:15" x14ac:dyDescent="0.2">
      <c r="A785" s="2">
        <v>1</v>
      </c>
      <c r="B785" s="2">
        <v>1</v>
      </c>
      <c r="C785" t="s">
        <v>12</v>
      </c>
      <c r="D785" t="s">
        <v>55</v>
      </c>
      <c r="E785" t="s">
        <v>23</v>
      </c>
      <c r="F785" s="4">
        <v>42015</v>
      </c>
      <c r="G785" s="2">
        <v>784</v>
      </c>
      <c r="H785" s="18">
        <v>1845.7750000000001</v>
      </c>
      <c r="I785" s="18">
        <v>71900</v>
      </c>
      <c r="J785">
        <v>18</v>
      </c>
      <c r="K785" s="2">
        <v>3</v>
      </c>
      <c r="L785">
        <v>2</v>
      </c>
      <c r="M785" s="2">
        <v>0</v>
      </c>
      <c r="N785" s="2">
        <v>1</v>
      </c>
      <c r="O785" s="2">
        <v>0</v>
      </c>
    </row>
    <row r="786" spans="1:15" x14ac:dyDescent="0.2">
      <c r="A786" s="2">
        <v>1</v>
      </c>
      <c r="B786" s="2">
        <v>0</v>
      </c>
      <c r="C786" t="s">
        <v>14</v>
      </c>
      <c r="D786" t="s">
        <v>51</v>
      </c>
      <c r="E786" t="s">
        <v>30</v>
      </c>
      <c r="F786" s="4">
        <v>41646</v>
      </c>
      <c r="G786" s="2">
        <v>785</v>
      </c>
      <c r="H786" s="18">
        <v>1684.72</v>
      </c>
      <c r="I786" s="18">
        <v>70900</v>
      </c>
      <c r="J786">
        <v>24</v>
      </c>
      <c r="K786" s="2">
        <v>3</v>
      </c>
      <c r="L786">
        <v>3</v>
      </c>
      <c r="M786" s="2">
        <v>0</v>
      </c>
      <c r="N786" s="2">
        <v>1</v>
      </c>
      <c r="O786" s="2">
        <v>0</v>
      </c>
    </row>
    <row r="787" spans="1:15" x14ac:dyDescent="0.2">
      <c r="A787" s="2">
        <v>0</v>
      </c>
      <c r="B787" s="2">
        <v>0</v>
      </c>
      <c r="C787" t="s">
        <v>13</v>
      </c>
      <c r="D787" t="s">
        <v>50</v>
      </c>
      <c r="E787" t="s">
        <v>37</v>
      </c>
      <c r="F787" s="4">
        <v>40869</v>
      </c>
      <c r="G787" s="2">
        <v>786</v>
      </c>
      <c r="H787" s="18">
        <v>450.07799999999997</v>
      </c>
      <c r="I787" s="18">
        <v>20300</v>
      </c>
      <c r="J787">
        <v>24</v>
      </c>
      <c r="K787" s="2">
        <v>1</v>
      </c>
      <c r="L787">
        <v>1</v>
      </c>
      <c r="M787" s="2">
        <v>1</v>
      </c>
      <c r="N787" s="2">
        <v>0</v>
      </c>
      <c r="O787" s="2">
        <v>2</v>
      </c>
    </row>
    <row r="788" spans="1:15" x14ac:dyDescent="0.2">
      <c r="A788" s="2">
        <v>1</v>
      </c>
      <c r="B788" s="2">
        <v>0</v>
      </c>
      <c r="C788" t="s">
        <v>12</v>
      </c>
      <c r="D788" t="s">
        <v>42</v>
      </c>
      <c r="E788" t="s">
        <v>22</v>
      </c>
      <c r="F788" s="4">
        <v>42151</v>
      </c>
      <c r="G788" s="2">
        <v>787</v>
      </c>
      <c r="H788" s="18">
        <v>1668.443</v>
      </c>
      <c r="I788" s="18">
        <v>52100</v>
      </c>
      <c r="J788">
        <v>12</v>
      </c>
      <c r="K788" s="2">
        <v>0</v>
      </c>
      <c r="L788">
        <v>2</v>
      </c>
      <c r="M788" s="2">
        <v>1</v>
      </c>
      <c r="N788" s="2">
        <v>0</v>
      </c>
      <c r="O788" s="2">
        <v>0</v>
      </c>
    </row>
    <row r="789" spans="1:15" x14ac:dyDescent="0.2">
      <c r="A789" s="2">
        <v>1</v>
      </c>
      <c r="B789" s="2">
        <v>0</v>
      </c>
      <c r="C789" t="s">
        <v>14</v>
      </c>
      <c r="D789" t="s">
        <v>51</v>
      </c>
      <c r="E789" t="s">
        <v>30</v>
      </c>
      <c r="F789" s="4">
        <v>42224</v>
      </c>
      <c r="G789" s="2">
        <v>788</v>
      </c>
      <c r="H789" s="18">
        <v>281.31400000000002</v>
      </c>
      <c r="I789" s="18">
        <v>16900</v>
      </c>
      <c r="J789">
        <v>6</v>
      </c>
      <c r="K789" s="2">
        <v>0</v>
      </c>
      <c r="L789">
        <v>1</v>
      </c>
      <c r="M789" s="2">
        <v>0</v>
      </c>
      <c r="N789" s="2">
        <v>0</v>
      </c>
      <c r="O789" s="2">
        <v>2</v>
      </c>
    </row>
    <row r="790" spans="1:15" x14ac:dyDescent="0.2">
      <c r="A790" s="2">
        <v>0</v>
      </c>
      <c r="B790" s="2">
        <v>1</v>
      </c>
      <c r="C790" t="s">
        <v>12</v>
      </c>
      <c r="D790" t="s">
        <v>47</v>
      </c>
      <c r="E790" t="s">
        <v>26</v>
      </c>
      <c r="F790" s="4">
        <v>42070</v>
      </c>
      <c r="G790" s="2">
        <v>789</v>
      </c>
      <c r="H790" s="18">
        <v>3081.5630000000001</v>
      </c>
      <c r="I790" s="18">
        <v>96800</v>
      </c>
      <c r="J790">
        <v>24</v>
      </c>
      <c r="K790" s="2">
        <v>0</v>
      </c>
      <c r="L790">
        <v>2</v>
      </c>
      <c r="M790" s="2">
        <v>0</v>
      </c>
      <c r="N790" s="2">
        <v>1</v>
      </c>
      <c r="O790" s="2">
        <v>3</v>
      </c>
    </row>
    <row r="791" spans="1:15" x14ac:dyDescent="0.2">
      <c r="A791" s="2">
        <v>0</v>
      </c>
      <c r="B791" s="2">
        <v>0</v>
      </c>
      <c r="C791" t="s">
        <v>12</v>
      </c>
      <c r="D791" t="s">
        <v>45</v>
      </c>
      <c r="E791" t="s">
        <v>21</v>
      </c>
      <c r="F791" s="4">
        <v>42222</v>
      </c>
      <c r="G791" s="2">
        <v>790</v>
      </c>
      <c r="H791" s="18">
        <v>1161.8689999999999</v>
      </c>
      <c r="I791" s="18">
        <v>55000</v>
      </c>
      <c r="J791">
        <v>12</v>
      </c>
      <c r="K791" s="2">
        <v>0</v>
      </c>
      <c r="L791">
        <v>1</v>
      </c>
      <c r="M791" s="2">
        <v>1</v>
      </c>
      <c r="N791" s="2">
        <v>1</v>
      </c>
      <c r="O791" s="2">
        <v>0</v>
      </c>
    </row>
    <row r="792" spans="1:15" x14ac:dyDescent="0.2">
      <c r="A792" s="2">
        <v>1</v>
      </c>
      <c r="B792" s="2">
        <v>0</v>
      </c>
      <c r="C792" t="s">
        <v>12</v>
      </c>
      <c r="D792" t="s">
        <v>55</v>
      </c>
      <c r="E792" t="s">
        <v>23</v>
      </c>
      <c r="F792" s="4">
        <v>42181</v>
      </c>
      <c r="G792" s="2">
        <v>791</v>
      </c>
      <c r="H792" s="18">
        <v>295.74900000000002</v>
      </c>
      <c r="I792" s="18">
        <v>20900</v>
      </c>
      <c r="J792">
        <v>6</v>
      </c>
      <c r="K792" s="2">
        <v>0</v>
      </c>
      <c r="L792">
        <v>1</v>
      </c>
      <c r="M792" s="2">
        <v>1</v>
      </c>
      <c r="N792" s="2">
        <v>0</v>
      </c>
      <c r="O792" s="2">
        <v>0</v>
      </c>
    </row>
    <row r="793" spans="1:15" x14ac:dyDescent="0.2">
      <c r="A793" s="2">
        <v>1</v>
      </c>
      <c r="B793" s="2">
        <v>1</v>
      </c>
      <c r="C793" t="s">
        <v>12</v>
      </c>
      <c r="D793" t="s">
        <v>47</v>
      </c>
      <c r="E793" t="s">
        <v>26</v>
      </c>
      <c r="F793" s="4">
        <v>42198</v>
      </c>
      <c r="G793" s="2">
        <v>792</v>
      </c>
      <c r="H793" s="18">
        <v>2465.7530000000002</v>
      </c>
      <c r="I793" s="18">
        <v>102400</v>
      </c>
      <c r="J793">
        <v>12</v>
      </c>
      <c r="K793" s="2">
        <v>0</v>
      </c>
      <c r="L793">
        <v>2</v>
      </c>
      <c r="M793" s="2">
        <v>1</v>
      </c>
      <c r="N793" s="2">
        <v>1</v>
      </c>
      <c r="O793" s="2">
        <v>1</v>
      </c>
    </row>
    <row r="794" spans="1:15" x14ac:dyDescent="0.2">
      <c r="A794" s="2">
        <v>0</v>
      </c>
      <c r="B794" s="2">
        <v>0</v>
      </c>
      <c r="C794" t="s">
        <v>12</v>
      </c>
      <c r="D794" t="s">
        <v>44</v>
      </c>
      <c r="E794" t="s">
        <v>25</v>
      </c>
      <c r="F794" s="4">
        <v>41392</v>
      </c>
      <c r="G794" s="2">
        <v>793</v>
      </c>
      <c r="H794" s="18">
        <v>1803.115</v>
      </c>
      <c r="I794" s="18">
        <v>53800</v>
      </c>
      <c r="J794">
        <v>12</v>
      </c>
      <c r="K794" s="2">
        <v>3</v>
      </c>
      <c r="L794">
        <v>2</v>
      </c>
      <c r="M794" s="2">
        <v>1</v>
      </c>
      <c r="N794" s="2">
        <v>0</v>
      </c>
      <c r="O794" s="2">
        <v>0</v>
      </c>
    </row>
    <row r="795" spans="1:15" x14ac:dyDescent="0.2">
      <c r="A795" s="2">
        <v>1</v>
      </c>
      <c r="B795" s="2">
        <v>1</v>
      </c>
      <c r="C795" t="s">
        <v>12</v>
      </c>
      <c r="D795" t="s">
        <v>44</v>
      </c>
      <c r="E795" t="s">
        <v>25</v>
      </c>
      <c r="F795" s="4">
        <v>42000</v>
      </c>
      <c r="G795" s="2">
        <v>794</v>
      </c>
      <c r="H795" s="18">
        <v>1413.7339999999999</v>
      </c>
      <c r="I795" s="18">
        <v>98400</v>
      </c>
      <c r="J795">
        <v>12</v>
      </c>
      <c r="K795" s="2">
        <v>3</v>
      </c>
      <c r="L795">
        <v>2</v>
      </c>
      <c r="M795" s="2">
        <v>1</v>
      </c>
      <c r="N795" s="2">
        <v>1</v>
      </c>
      <c r="O795" s="2">
        <v>0</v>
      </c>
    </row>
    <row r="796" spans="1:15" x14ac:dyDescent="0.2">
      <c r="A796" s="2">
        <v>1</v>
      </c>
      <c r="B796" s="2">
        <v>0</v>
      </c>
      <c r="C796" t="s">
        <v>13</v>
      </c>
      <c r="D796" t="s">
        <v>50</v>
      </c>
      <c r="E796" t="s">
        <v>37</v>
      </c>
      <c r="F796" s="4">
        <v>41861</v>
      </c>
      <c r="G796" s="2">
        <v>795</v>
      </c>
      <c r="H796" s="18">
        <v>231.59399999999999</v>
      </c>
      <c r="I796" s="18">
        <v>40700</v>
      </c>
      <c r="J796">
        <v>18</v>
      </c>
      <c r="K796" s="2">
        <v>1</v>
      </c>
      <c r="L796">
        <v>2</v>
      </c>
      <c r="M796" s="2">
        <v>0</v>
      </c>
      <c r="N796" s="2">
        <v>0</v>
      </c>
      <c r="O796" s="2">
        <v>3</v>
      </c>
    </row>
    <row r="797" spans="1:15" x14ac:dyDescent="0.2">
      <c r="A797" s="2">
        <v>1</v>
      </c>
      <c r="B797" s="2">
        <v>1</v>
      </c>
      <c r="C797" t="s">
        <v>14</v>
      </c>
      <c r="D797" t="s">
        <v>51</v>
      </c>
      <c r="E797" t="s">
        <v>30</v>
      </c>
      <c r="F797" s="4">
        <v>41453</v>
      </c>
      <c r="G797" s="2">
        <v>796</v>
      </c>
      <c r="H797" s="18">
        <v>1581.61</v>
      </c>
      <c r="I797" s="18">
        <v>83700</v>
      </c>
      <c r="J797">
        <v>18</v>
      </c>
      <c r="K797" s="2">
        <v>3</v>
      </c>
      <c r="L797">
        <v>3</v>
      </c>
      <c r="M797" s="2">
        <v>0</v>
      </c>
      <c r="N797" s="2">
        <v>1</v>
      </c>
      <c r="O797" s="2">
        <v>0</v>
      </c>
    </row>
    <row r="798" spans="1:15" x14ac:dyDescent="0.2">
      <c r="A798" s="2">
        <v>1</v>
      </c>
      <c r="B798" s="2">
        <v>1</v>
      </c>
      <c r="C798" t="s">
        <v>13</v>
      </c>
      <c r="D798" t="s">
        <v>49</v>
      </c>
      <c r="E798" t="s">
        <v>34</v>
      </c>
      <c r="F798" s="4">
        <v>40467</v>
      </c>
      <c r="G798" s="2">
        <v>797</v>
      </c>
      <c r="H798" s="18">
        <v>4557.7539999999999</v>
      </c>
      <c r="I798" s="18">
        <v>134500</v>
      </c>
      <c r="J798">
        <v>24</v>
      </c>
      <c r="K798" s="2">
        <v>3</v>
      </c>
      <c r="L798">
        <v>3</v>
      </c>
      <c r="M798" s="2">
        <v>1</v>
      </c>
      <c r="N798" s="2">
        <v>1</v>
      </c>
      <c r="O798" s="2">
        <v>0</v>
      </c>
    </row>
    <row r="799" spans="1:15" x14ac:dyDescent="0.2">
      <c r="A799" s="2">
        <v>1</v>
      </c>
      <c r="B799" s="2">
        <v>1</v>
      </c>
      <c r="C799" t="s">
        <v>11</v>
      </c>
      <c r="D799" t="s">
        <v>54</v>
      </c>
      <c r="E799" t="s">
        <v>16</v>
      </c>
      <c r="F799" s="4">
        <v>42174</v>
      </c>
      <c r="G799" s="2">
        <v>798</v>
      </c>
      <c r="H799" s="18">
        <v>1152.1030000000001</v>
      </c>
      <c r="I799" s="18">
        <v>74400</v>
      </c>
      <c r="J799">
        <v>12</v>
      </c>
      <c r="K799" s="2">
        <v>3</v>
      </c>
      <c r="L799">
        <v>2</v>
      </c>
      <c r="M799" s="2">
        <v>1</v>
      </c>
      <c r="N799" s="2">
        <v>0</v>
      </c>
      <c r="O799" s="2">
        <v>0</v>
      </c>
    </row>
    <row r="800" spans="1:15" x14ac:dyDescent="0.2">
      <c r="A800" s="2">
        <v>0</v>
      </c>
      <c r="B800" s="2">
        <v>1</v>
      </c>
      <c r="C800" t="s">
        <v>11</v>
      </c>
      <c r="D800" t="s">
        <v>46</v>
      </c>
      <c r="E800" t="s">
        <v>15</v>
      </c>
      <c r="F800" s="4">
        <v>41247</v>
      </c>
      <c r="G800" s="2">
        <v>799</v>
      </c>
      <c r="H800" s="18">
        <v>2065.4650000000001</v>
      </c>
      <c r="I800" s="18">
        <v>111800</v>
      </c>
      <c r="J800">
        <v>18</v>
      </c>
      <c r="K800" s="2">
        <v>3</v>
      </c>
      <c r="L800">
        <v>2</v>
      </c>
      <c r="M800" s="2">
        <v>1</v>
      </c>
      <c r="N800" s="2">
        <v>1</v>
      </c>
      <c r="O800" s="2">
        <v>3</v>
      </c>
    </row>
    <row r="801" spans="1:15" x14ac:dyDescent="0.2">
      <c r="A801" s="2">
        <v>1</v>
      </c>
      <c r="B801" s="2">
        <v>1</v>
      </c>
      <c r="C801" t="s">
        <v>13</v>
      </c>
      <c r="D801" t="s">
        <v>48</v>
      </c>
      <c r="E801" t="s">
        <v>38</v>
      </c>
      <c r="F801" s="4">
        <v>41674</v>
      </c>
      <c r="G801" s="2">
        <v>800</v>
      </c>
      <c r="H801" s="18">
        <v>609.62400000000002</v>
      </c>
      <c r="I801" s="18">
        <v>39600</v>
      </c>
      <c r="J801">
        <v>12</v>
      </c>
      <c r="K801" s="2">
        <v>2</v>
      </c>
      <c r="L801">
        <v>3</v>
      </c>
      <c r="M801" s="2">
        <v>0</v>
      </c>
      <c r="N801" s="2">
        <v>0</v>
      </c>
      <c r="O801" s="2">
        <v>0</v>
      </c>
    </row>
    <row r="802" spans="1:15" x14ac:dyDescent="0.2">
      <c r="A802" s="2">
        <v>1</v>
      </c>
      <c r="B802" s="2">
        <v>1</v>
      </c>
      <c r="C802" t="s">
        <v>12</v>
      </c>
      <c r="D802" t="s">
        <v>47</v>
      </c>
      <c r="E802" t="s">
        <v>26</v>
      </c>
      <c r="F802" s="4">
        <v>41796</v>
      </c>
      <c r="G802" s="2">
        <v>801</v>
      </c>
      <c r="H802" s="18">
        <v>1641.8589999999999</v>
      </c>
      <c r="I802" s="18">
        <v>64200</v>
      </c>
      <c r="J802">
        <v>18</v>
      </c>
      <c r="K802" s="2">
        <v>3</v>
      </c>
      <c r="L802">
        <v>2</v>
      </c>
      <c r="M802" s="2">
        <v>1</v>
      </c>
      <c r="N802" s="2">
        <v>0</v>
      </c>
      <c r="O802" s="2">
        <v>0</v>
      </c>
    </row>
    <row r="803" spans="1:15" x14ac:dyDescent="0.2">
      <c r="A803" s="2">
        <v>1</v>
      </c>
      <c r="B803" s="2">
        <v>0</v>
      </c>
      <c r="C803" t="s">
        <v>13</v>
      </c>
      <c r="D803" t="s">
        <v>49</v>
      </c>
      <c r="E803" t="s">
        <v>34</v>
      </c>
      <c r="F803" s="4">
        <v>42183</v>
      </c>
      <c r="G803" s="2">
        <v>802</v>
      </c>
      <c r="H803" s="18">
        <v>613.32600000000002</v>
      </c>
      <c r="I803" s="18">
        <v>40000</v>
      </c>
      <c r="J803">
        <v>6</v>
      </c>
      <c r="K803" s="2">
        <v>0</v>
      </c>
      <c r="L803">
        <v>1</v>
      </c>
      <c r="M803" s="2">
        <v>0</v>
      </c>
      <c r="N803" s="2">
        <v>1</v>
      </c>
      <c r="O803" s="2">
        <v>0</v>
      </c>
    </row>
    <row r="804" spans="1:15" x14ac:dyDescent="0.2">
      <c r="A804" s="2">
        <v>0</v>
      </c>
      <c r="B804" s="2">
        <v>1</v>
      </c>
      <c r="C804" t="s">
        <v>12</v>
      </c>
      <c r="D804" t="s">
        <v>44</v>
      </c>
      <c r="E804" t="s">
        <v>25</v>
      </c>
      <c r="F804" s="4">
        <v>41788</v>
      </c>
      <c r="G804" s="2">
        <v>803</v>
      </c>
      <c r="H804" s="18">
        <v>1913.32</v>
      </c>
      <c r="I804" s="18">
        <v>64400</v>
      </c>
      <c r="J804">
        <v>24</v>
      </c>
      <c r="K804" s="2">
        <v>2</v>
      </c>
      <c r="L804">
        <v>2</v>
      </c>
      <c r="M804" s="2">
        <v>0</v>
      </c>
      <c r="N804" s="2">
        <v>0</v>
      </c>
      <c r="O804" s="2">
        <v>3</v>
      </c>
    </row>
    <row r="805" spans="1:15" x14ac:dyDescent="0.2">
      <c r="A805" s="2">
        <v>1</v>
      </c>
      <c r="B805" s="2">
        <v>0</v>
      </c>
      <c r="C805" t="s">
        <v>12</v>
      </c>
      <c r="D805" t="s">
        <v>44</v>
      </c>
      <c r="E805" t="s">
        <v>25</v>
      </c>
      <c r="F805" s="4">
        <v>40237</v>
      </c>
      <c r="G805" s="2">
        <v>804</v>
      </c>
      <c r="H805" s="18">
        <v>1041.4090000000001</v>
      </c>
      <c r="I805" s="18">
        <v>79900</v>
      </c>
      <c r="J805">
        <v>12</v>
      </c>
      <c r="K805" s="2">
        <v>2</v>
      </c>
      <c r="L805">
        <v>2</v>
      </c>
      <c r="M805" s="2">
        <v>0</v>
      </c>
      <c r="N805" s="2">
        <v>1</v>
      </c>
      <c r="O805" s="2">
        <v>1</v>
      </c>
    </row>
    <row r="806" spans="1:15" x14ac:dyDescent="0.2">
      <c r="A806" s="2">
        <v>1</v>
      </c>
      <c r="B806" s="2">
        <v>1</v>
      </c>
      <c r="C806" t="s">
        <v>14</v>
      </c>
      <c r="D806" t="s">
        <v>51</v>
      </c>
      <c r="E806" t="s">
        <v>30</v>
      </c>
      <c r="F806" s="4">
        <v>41267</v>
      </c>
      <c r="G806" s="2">
        <v>805</v>
      </c>
      <c r="H806" s="18">
        <v>1853.2809999999999</v>
      </c>
      <c r="I806" s="18">
        <v>77300</v>
      </c>
      <c r="J806">
        <v>18</v>
      </c>
      <c r="K806" s="2">
        <v>3</v>
      </c>
      <c r="L806">
        <v>3</v>
      </c>
      <c r="M806" s="2">
        <v>1</v>
      </c>
      <c r="N806" s="2">
        <v>1</v>
      </c>
      <c r="O806" s="2">
        <v>0</v>
      </c>
    </row>
    <row r="807" spans="1:15" x14ac:dyDescent="0.2">
      <c r="A807" s="2">
        <v>1</v>
      </c>
      <c r="B807" s="2">
        <v>1</v>
      </c>
      <c r="C807" t="s">
        <v>13</v>
      </c>
      <c r="D807" t="s">
        <v>39</v>
      </c>
      <c r="E807" t="s">
        <v>36</v>
      </c>
      <c r="F807" s="4">
        <v>39843</v>
      </c>
      <c r="G807" s="2">
        <v>806</v>
      </c>
      <c r="H807" s="18">
        <v>2033.9570000000001</v>
      </c>
      <c r="I807" s="18">
        <v>98500</v>
      </c>
      <c r="J807">
        <v>18</v>
      </c>
      <c r="K807" s="2">
        <v>3</v>
      </c>
      <c r="L807">
        <v>2</v>
      </c>
      <c r="M807" s="2">
        <v>1</v>
      </c>
      <c r="N807" s="2">
        <v>1</v>
      </c>
      <c r="O807" s="2">
        <v>0</v>
      </c>
    </row>
    <row r="808" spans="1:15" x14ac:dyDescent="0.2">
      <c r="A808" s="2">
        <v>1</v>
      </c>
      <c r="B808" s="2">
        <v>0</v>
      </c>
      <c r="C808" t="s">
        <v>14</v>
      </c>
      <c r="D808" t="s">
        <v>27</v>
      </c>
      <c r="E808" t="s">
        <v>27</v>
      </c>
      <c r="F808" s="4">
        <v>39944</v>
      </c>
      <c r="G808" s="2">
        <v>807</v>
      </c>
      <c r="H808" s="18">
        <v>1425.9690000000001</v>
      </c>
      <c r="I808" s="18">
        <v>93500</v>
      </c>
      <c r="J808">
        <v>18</v>
      </c>
      <c r="K808" s="2">
        <v>3</v>
      </c>
      <c r="L808">
        <v>2</v>
      </c>
      <c r="M808" s="2">
        <v>0</v>
      </c>
      <c r="N808" s="2">
        <v>1</v>
      </c>
      <c r="O808" s="2">
        <v>1</v>
      </c>
    </row>
    <row r="809" spans="1:15" x14ac:dyDescent="0.2">
      <c r="A809" s="2">
        <v>0</v>
      </c>
      <c r="B809" s="2">
        <v>0</v>
      </c>
      <c r="C809" t="s">
        <v>14</v>
      </c>
      <c r="D809" t="s">
        <v>41</v>
      </c>
      <c r="E809" t="s">
        <v>31</v>
      </c>
      <c r="F809" s="4">
        <v>40804</v>
      </c>
      <c r="G809" s="2">
        <v>808</v>
      </c>
      <c r="H809" s="18">
        <v>1195</v>
      </c>
      <c r="I809" s="18">
        <v>49500</v>
      </c>
      <c r="J809">
        <v>12</v>
      </c>
      <c r="K809" s="2">
        <v>2</v>
      </c>
      <c r="L809">
        <v>2</v>
      </c>
      <c r="M809" s="2">
        <v>0</v>
      </c>
      <c r="N809" s="2">
        <v>0</v>
      </c>
      <c r="O809" s="2">
        <v>2</v>
      </c>
    </row>
    <row r="810" spans="1:15" x14ac:dyDescent="0.2">
      <c r="A810" s="2">
        <v>1</v>
      </c>
      <c r="B810" s="2">
        <v>1</v>
      </c>
      <c r="C810" t="s">
        <v>13</v>
      </c>
      <c r="D810" t="s">
        <v>49</v>
      </c>
      <c r="E810" t="s">
        <v>34</v>
      </c>
      <c r="F810" s="4">
        <v>42005</v>
      </c>
      <c r="G810" s="2">
        <v>809</v>
      </c>
      <c r="H810" s="18">
        <v>1821.011</v>
      </c>
      <c r="I810" s="18">
        <v>127000</v>
      </c>
      <c r="J810">
        <v>12</v>
      </c>
      <c r="K810" s="2">
        <v>0</v>
      </c>
      <c r="L810">
        <v>2</v>
      </c>
      <c r="M810" s="2">
        <v>1</v>
      </c>
      <c r="N810" s="2">
        <v>1</v>
      </c>
      <c r="O810" s="2">
        <v>0</v>
      </c>
    </row>
    <row r="811" spans="1:15" x14ac:dyDescent="0.2">
      <c r="A811" s="2">
        <v>1</v>
      </c>
      <c r="B811" s="2">
        <v>1</v>
      </c>
      <c r="C811" t="s">
        <v>14</v>
      </c>
      <c r="D811" t="s">
        <v>27</v>
      </c>
      <c r="E811" t="s">
        <v>32</v>
      </c>
      <c r="F811" s="4">
        <v>42064</v>
      </c>
      <c r="G811" s="2">
        <v>810</v>
      </c>
      <c r="H811" s="18">
        <v>808.93100000000004</v>
      </c>
      <c r="I811" s="18">
        <v>95100</v>
      </c>
      <c r="J811">
        <v>12</v>
      </c>
      <c r="K811" s="2">
        <v>2</v>
      </c>
      <c r="L811">
        <v>2</v>
      </c>
      <c r="M811" s="2">
        <v>1</v>
      </c>
      <c r="N811" s="2">
        <v>1</v>
      </c>
      <c r="O811" s="2">
        <v>2</v>
      </c>
    </row>
    <row r="812" spans="1:15" x14ac:dyDescent="0.2">
      <c r="A812" s="2">
        <v>0</v>
      </c>
      <c r="B812" s="2">
        <v>0</v>
      </c>
      <c r="C812" t="s">
        <v>13</v>
      </c>
      <c r="D812" t="s">
        <v>49</v>
      </c>
      <c r="E812" t="s">
        <v>33</v>
      </c>
      <c r="F812" s="4">
        <v>42096</v>
      </c>
      <c r="G812" s="2">
        <v>811</v>
      </c>
      <c r="H812" s="18">
        <v>662.41499999999996</v>
      </c>
      <c r="I812" s="18">
        <v>18400</v>
      </c>
      <c r="J812">
        <v>12</v>
      </c>
      <c r="K812" s="2">
        <v>1</v>
      </c>
      <c r="L812">
        <v>1</v>
      </c>
      <c r="M812" s="2">
        <v>0</v>
      </c>
      <c r="N812" s="2">
        <v>0</v>
      </c>
      <c r="O812" s="2">
        <v>1</v>
      </c>
    </row>
    <row r="813" spans="1:15" x14ac:dyDescent="0.2">
      <c r="A813" s="2">
        <v>0</v>
      </c>
      <c r="B813" s="2">
        <v>0</v>
      </c>
      <c r="C813" t="s">
        <v>12</v>
      </c>
      <c r="D813" t="s">
        <v>55</v>
      </c>
      <c r="E813" t="s">
        <v>23</v>
      </c>
      <c r="F813" s="4">
        <v>40300</v>
      </c>
      <c r="G813" s="2">
        <v>812</v>
      </c>
      <c r="H813" s="18">
        <v>159.60400000000001</v>
      </c>
      <c r="I813" s="18">
        <v>13500</v>
      </c>
      <c r="J813">
        <v>12</v>
      </c>
      <c r="K813" s="2">
        <v>1</v>
      </c>
      <c r="L813">
        <v>1</v>
      </c>
      <c r="M813" s="2">
        <v>0</v>
      </c>
      <c r="N813" s="2">
        <v>0</v>
      </c>
      <c r="O813" s="2">
        <v>2</v>
      </c>
    </row>
    <row r="814" spans="1:15" x14ac:dyDescent="0.2">
      <c r="A814" s="2">
        <v>1</v>
      </c>
      <c r="B814" s="2">
        <v>0</v>
      </c>
      <c r="C814" t="s">
        <v>14</v>
      </c>
      <c r="D814" t="s">
        <v>27</v>
      </c>
      <c r="E814" t="s">
        <v>27</v>
      </c>
      <c r="F814" s="4">
        <v>40889</v>
      </c>
      <c r="G814" s="2">
        <v>813</v>
      </c>
      <c r="H814" s="18">
        <v>605.54100000000005</v>
      </c>
      <c r="I814" s="18">
        <v>43800</v>
      </c>
      <c r="J814">
        <v>12</v>
      </c>
      <c r="K814" s="2">
        <v>2</v>
      </c>
      <c r="L814">
        <v>2</v>
      </c>
      <c r="M814" s="2">
        <v>1</v>
      </c>
      <c r="N814" s="2">
        <v>0</v>
      </c>
      <c r="O814" s="2">
        <v>0</v>
      </c>
    </row>
    <row r="815" spans="1:15" x14ac:dyDescent="0.2">
      <c r="A815" s="2">
        <v>1</v>
      </c>
      <c r="B815" s="2">
        <v>1</v>
      </c>
      <c r="C815" t="s">
        <v>14</v>
      </c>
      <c r="D815" t="s">
        <v>27</v>
      </c>
      <c r="E815" t="s">
        <v>27</v>
      </c>
      <c r="F815" s="4">
        <v>40229</v>
      </c>
      <c r="G815" s="2">
        <v>814</v>
      </c>
      <c r="H815" s="18">
        <v>1087.79</v>
      </c>
      <c r="I815" s="18">
        <v>66300</v>
      </c>
      <c r="J815">
        <v>12</v>
      </c>
      <c r="K815" s="2">
        <v>3</v>
      </c>
      <c r="L815">
        <v>3</v>
      </c>
      <c r="M815" s="2">
        <v>1</v>
      </c>
      <c r="N815" s="2">
        <v>1</v>
      </c>
      <c r="O815" s="2">
        <v>0</v>
      </c>
    </row>
    <row r="816" spans="1:15" x14ac:dyDescent="0.2">
      <c r="A816" s="2">
        <v>1</v>
      </c>
      <c r="B816" s="2">
        <v>0</v>
      </c>
      <c r="C816" t="s">
        <v>12</v>
      </c>
      <c r="D816" t="s">
        <v>42</v>
      </c>
      <c r="E816" t="s">
        <v>22</v>
      </c>
      <c r="F816" s="4">
        <v>40210</v>
      </c>
      <c r="G816" s="2">
        <v>815</v>
      </c>
      <c r="H816" s="18">
        <v>170.48099999999999</v>
      </c>
      <c r="I816" s="18">
        <v>18800</v>
      </c>
      <c r="J816">
        <v>18</v>
      </c>
      <c r="K816" s="2">
        <v>1</v>
      </c>
      <c r="L816">
        <v>1</v>
      </c>
      <c r="M816" s="2">
        <v>0</v>
      </c>
      <c r="N816" s="2">
        <v>0</v>
      </c>
      <c r="O816" s="2">
        <v>2</v>
      </c>
    </row>
    <row r="817" spans="1:15" x14ac:dyDescent="0.2">
      <c r="A817" s="2">
        <v>1</v>
      </c>
      <c r="B817" s="2">
        <v>0</v>
      </c>
      <c r="C817" t="s">
        <v>12</v>
      </c>
      <c r="D817" t="s">
        <v>45</v>
      </c>
      <c r="E817" t="s">
        <v>21</v>
      </c>
      <c r="F817" s="4">
        <v>41540</v>
      </c>
      <c r="G817" s="2">
        <v>816</v>
      </c>
      <c r="H817" s="18">
        <v>1060.307</v>
      </c>
      <c r="I817" s="18">
        <v>53900</v>
      </c>
      <c r="J817">
        <v>12</v>
      </c>
      <c r="K817" s="2">
        <v>2</v>
      </c>
      <c r="L817">
        <v>2</v>
      </c>
      <c r="M817" s="2">
        <v>1</v>
      </c>
      <c r="N817" s="2">
        <v>0</v>
      </c>
      <c r="O817" s="2">
        <v>0</v>
      </c>
    </row>
    <row r="818" spans="1:15" x14ac:dyDescent="0.2">
      <c r="A818" s="2">
        <v>1</v>
      </c>
      <c r="B818" s="2">
        <v>1</v>
      </c>
      <c r="C818" t="s">
        <v>13</v>
      </c>
      <c r="D818" t="s">
        <v>39</v>
      </c>
      <c r="E818" t="s">
        <v>36</v>
      </c>
      <c r="F818" s="4">
        <v>42207</v>
      </c>
      <c r="G818" s="2">
        <v>817</v>
      </c>
      <c r="H818" s="18">
        <v>711.90800000000002</v>
      </c>
      <c r="I818" s="18">
        <v>45800</v>
      </c>
      <c r="J818">
        <v>6</v>
      </c>
      <c r="K818" s="2">
        <v>0</v>
      </c>
      <c r="L818">
        <v>2</v>
      </c>
      <c r="M818" s="2">
        <v>1</v>
      </c>
      <c r="N818" s="2">
        <v>0</v>
      </c>
      <c r="O818" s="2">
        <v>0</v>
      </c>
    </row>
    <row r="819" spans="1:15" x14ac:dyDescent="0.2">
      <c r="A819" s="2">
        <v>0</v>
      </c>
      <c r="B819" s="2">
        <v>0</v>
      </c>
      <c r="C819" t="s">
        <v>11</v>
      </c>
      <c r="D819" t="s">
        <v>46</v>
      </c>
      <c r="E819" t="s">
        <v>15</v>
      </c>
      <c r="F819" s="4">
        <v>42126</v>
      </c>
      <c r="G819" s="2">
        <v>818</v>
      </c>
      <c r="H819" s="18">
        <v>427.68299999999999</v>
      </c>
      <c r="I819" s="18">
        <v>19000</v>
      </c>
      <c r="J819">
        <v>12</v>
      </c>
      <c r="K819" s="2">
        <v>0</v>
      </c>
      <c r="L819">
        <v>1</v>
      </c>
      <c r="M819" s="2">
        <v>1</v>
      </c>
      <c r="N819" s="2">
        <v>0</v>
      </c>
      <c r="O819" s="2">
        <v>0</v>
      </c>
    </row>
    <row r="820" spans="1:15" x14ac:dyDescent="0.2">
      <c r="A820" s="2">
        <v>1</v>
      </c>
      <c r="B820" s="2">
        <v>0</v>
      </c>
      <c r="C820" t="s">
        <v>14</v>
      </c>
      <c r="D820" t="s">
        <v>27</v>
      </c>
      <c r="E820" t="s">
        <v>27</v>
      </c>
      <c r="F820" s="4">
        <v>42228</v>
      </c>
      <c r="G820" s="2">
        <v>819</v>
      </c>
      <c r="H820" s="18">
        <v>138.626</v>
      </c>
      <c r="I820" s="18">
        <v>25500</v>
      </c>
      <c r="J820">
        <v>6</v>
      </c>
      <c r="K820" s="2">
        <v>1</v>
      </c>
      <c r="L820">
        <v>1</v>
      </c>
      <c r="M820" s="2">
        <v>0</v>
      </c>
      <c r="N820" s="2">
        <v>1</v>
      </c>
      <c r="O820" s="2">
        <v>2</v>
      </c>
    </row>
    <row r="821" spans="1:15" x14ac:dyDescent="0.2">
      <c r="A821" s="2">
        <v>0</v>
      </c>
      <c r="B821" s="2">
        <v>0</v>
      </c>
      <c r="C821" t="s">
        <v>14</v>
      </c>
      <c r="D821" t="s">
        <v>51</v>
      </c>
      <c r="E821" t="s">
        <v>29</v>
      </c>
      <c r="F821" s="4">
        <v>41262</v>
      </c>
      <c r="G821" s="2">
        <v>820</v>
      </c>
      <c r="H821" s="18">
        <v>2205.806</v>
      </c>
      <c r="I821" s="18">
        <v>64600</v>
      </c>
      <c r="J821">
        <v>18</v>
      </c>
      <c r="K821" s="2">
        <v>3</v>
      </c>
      <c r="L821">
        <v>3</v>
      </c>
      <c r="M821" s="2">
        <v>0</v>
      </c>
      <c r="N821" s="2">
        <v>1</v>
      </c>
      <c r="O821" s="2">
        <v>0</v>
      </c>
    </row>
    <row r="822" spans="1:15" x14ac:dyDescent="0.2">
      <c r="A822" s="2">
        <v>1</v>
      </c>
      <c r="B822" s="2">
        <v>1</v>
      </c>
      <c r="C822" t="s">
        <v>12</v>
      </c>
      <c r="D822" t="s">
        <v>41</v>
      </c>
      <c r="E822" t="s">
        <v>24</v>
      </c>
      <c r="F822" s="4">
        <v>40904</v>
      </c>
      <c r="G822" s="2">
        <v>821</v>
      </c>
      <c r="H822" s="18">
        <v>1307.874</v>
      </c>
      <c r="I822" s="18">
        <v>82100</v>
      </c>
      <c r="J822">
        <v>18</v>
      </c>
      <c r="K822" s="2">
        <v>3</v>
      </c>
      <c r="L822">
        <v>2</v>
      </c>
      <c r="M822" s="2">
        <v>1</v>
      </c>
      <c r="N822" s="2">
        <v>1</v>
      </c>
      <c r="O822" s="2">
        <v>1</v>
      </c>
    </row>
    <row r="823" spans="1:15" x14ac:dyDescent="0.2">
      <c r="A823" s="2">
        <v>1</v>
      </c>
      <c r="B823" s="2">
        <v>1</v>
      </c>
      <c r="C823" t="s">
        <v>11</v>
      </c>
      <c r="D823" t="s">
        <v>46</v>
      </c>
      <c r="E823" t="s">
        <v>17</v>
      </c>
      <c r="F823" s="4">
        <v>42050</v>
      </c>
      <c r="G823" s="2">
        <v>822</v>
      </c>
      <c r="H823" s="18">
        <v>694.45500000000004</v>
      </c>
      <c r="I823" s="18">
        <v>51400</v>
      </c>
      <c r="J823">
        <v>6</v>
      </c>
      <c r="K823" s="2">
        <v>0</v>
      </c>
      <c r="L823">
        <v>3</v>
      </c>
      <c r="M823" s="2">
        <v>1</v>
      </c>
      <c r="N823" s="2">
        <v>0</v>
      </c>
      <c r="O823" s="2">
        <v>0</v>
      </c>
    </row>
    <row r="824" spans="1:15" x14ac:dyDescent="0.2">
      <c r="A824" s="2">
        <v>0</v>
      </c>
      <c r="B824" s="2">
        <v>0</v>
      </c>
      <c r="C824" t="s">
        <v>12</v>
      </c>
      <c r="D824" t="s">
        <v>42</v>
      </c>
      <c r="E824" t="s">
        <v>22</v>
      </c>
      <c r="F824" s="4">
        <v>40041</v>
      </c>
      <c r="G824" s="2">
        <v>823</v>
      </c>
      <c r="H824" s="18">
        <v>2296.453</v>
      </c>
      <c r="I824" s="18">
        <v>65400</v>
      </c>
      <c r="J824">
        <v>12</v>
      </c>
      <c r="K824" s="2">
        <v>3</v>
      </c>
      <c r="L824">
        <v>2</v>
      </c>
      <c r="M824" s="2">
        <v>1</v>
      </c>
      <c r="N824" s="2">
        <v>0</v>
      </c>
      <c r="O824" s="2">
        <v>0</v>
      </c>
    </row>
    <row r="825" spans="1:15" x14ac:dyDescent="0.2">
      <c r="A825" s="2">
        <v>0</v>
      </c>
      <c r="B825" s="2">
        <v>0</v>
      </c>
      <c r="C825" t="s">
        <v>14</v>
      </c>
      <c r="D825" t="s">
        <v>27</v>
      </c>
      <c r="E825" t="s">
        <v>32</v>
      </c>
      <c r="F825" s="4">
        <v>41854</v>
      </c>
      <c r="G825" s="2">
        <v>824</v>
      </c>
      <c r="H825" s="18">
        <v>1430.491</v>
      </c>
      <c r="I825" s="18">
        <v>60100</v>
      </c>
      <c r="J825">
        <v>18</v>
      </c>
      <c r="K825" s="2">
        <v>3</v>
      </c>
      <c r="L825">
        <v>2</v>
      </c>
      <c r="M825" s="2">
        <v>0</v>
      </c>
      <c r="N825" s="2">
        <v>1</v>
      </c>
      <c r="O825" s="2">
        <v>1</v>
      </c>
    </row>
    <row r="826" spans="1:15" x14ac:dyDescent="0.2">
      <c r="A826" s="2">
        <v>1</v>
      </c>
      <c r="B826" s="2">
        <v>1</v>
      </c>
      <c r="C826" t="s">
        <v>11</v>
      </c>
      <c r="D826" t="s">
        <v>46</v>
      </c>
      <c r="E826" t="s">
        <v>17</v>
      </c>
      <c r="F826" s="4">
        <v>41753</v>
      </c>
      <c r="G826" s="2">
        <v>825</v>
      </c>
      <c r="H826" s="18">
        <v>2004.491</v>
      </c>
      <c r="I826" s="18">
        <v>77600</v>
      </c>
      <c r="J826">
        <v>18</v>
      </c>
      <c r="K826" s="2">
        <v>3</v>
      </c>
      <c r="L826">
        <v>3</v>
      </c>
      <c r="M826" s="2">
        <v>0</v>
      </c>
      <c r="N826" s="2">
        <v>1</v>
      </c>
      <c r="O826" s="2">
        <v>0</v>
      </c>
    </row>
    <row r="827" spans="1:15" x14ac:dyDescent="0.2">
      <c r="A827" s="2">
        <v>1</v>
      </c>
      <c r="B827" s="2">
        <v>0</v>
      </c>
      <c r="C827" t="s">
        <v>14</v>
      </c>
      <c r="D827" t="s">
        <v>51</v>
      </c>
      <c r="E827" t="s">
        <v>29</v>
      </c>
      <c r="F827" s="4">
        <v>40474</v>
      </c>
      <c r="G827" s="2">
        <v>826</v>
      </c>
      <c r="H827" s="18">
        <v>1432.328</v>
      </c>
      <c r="I827" s="18">
        <v>69700</v>
      </c>
      <c r="J827">
        <v>12</v>
      </c>
      <c r="K827" s="2">
        <v>2</v>
      </c>
      <c r="L827">
        <v>1</v>
      </c>
      <c r="M827" s="2">
        <v>1</v>
      </c>
      <c r="N827" s="2">
        <v>1</v>
      </c>
      <c r="O827" s="2">
        <v>1</v>
      </c>
    </row>
    <row r="828" spans="1:15" x14ac:dyDescent="0.2">
      <c r="A828" s="2">
        <v>0</v>
      </c>
      <c r="B828" s="2">
        <v>0</v>
      </c>
      <c r="C828" t="s">
        <v>12</v>
      </c>
      <c r="D828" t="s">
        <v>45</v>
      </c>
      <c r="E828" t="s">
        <v>21</v>
      </c>
      <c r="F828" s="4">
        <v>40997</v>
      </c>
      <c r="G828" s="2">
        <v>827</v>
      </c>
      <c r="H828" s="18">
        <v>410.64499999999998</v>
      </c>
      <c r="I828" s="18">
        <v>17300</v>
      </c>
      <c r="J828">
        <v>6</v>
      </c>
      <c r="K828" s="2">
        <v>1</v>
      </c>
      <c r="L828">
        <v>1</v>
      </c>
      <c r="M828" s="2">
        <v>0</v>
      </c>
      <c r="N828" s="2">
        <v>0</v>
      </c>
      <c r="O828" s="2">
        <v>0</v>
      </c>
    </row>
    <row r="829" spans="1:15" x14ac:dyDescent="0.2">
      <c r="A829" s="2">
        <v>1</v>
      </c>
      <c r="B829" s="2">
        <v>0</v>
      </c>
      <c r="C829" t="s">
        <v>14</v>
      </c>
      <c r="D829" t="s">
        <v>43</v>
      </c>
      <c r="E829" t="s">
        <v>28</v>
      </c>
      <c r="F829" s="4">
        <v>42124</v>
      </c>
      <c r="G829" s="2">
        <v>828</v>
      </c>
      <c r="H829" s="18">
        <v>1180.9770000000001</v>
      </c>
      <c r="I829" s="18">
        <v>66500</v>
      </c>
      <c r="J829">
        <v>24</v>
      </c>
      <c r="K829" s="2">
        <v>0</v>
      </c>
      <c r="L829">
        <v>2</v>
      </c>
      <c r="M829" s="2">
        <v>0</v>
      </c>
      <c r="N829" s="2">
        <v>1</v>
      </c>
      <c r="O829" s="2">
        <v>1</v>
      </c>
    </row>
    <row r="830" spans="1:15" x14ac:dyDescent="0.2">
      <c r="A830" s="2">
        <v>0</v>
      </c>
      <c r="B830" s="2">
        <v>0</v>
      </c>
      <c r="C830" t="s">
        <v>12</v>
      </c>
      <c r="D830" t="s">
        <v>44</v>
      </c>
      <c r="E830" t="s">
        <v>25</v>
      </c>
      <c r="F830" s="4">
        <v>40509</v>
      </c>
      <c r="G830" s="2">
        <v>829</v>
      </c>
      <c r="H830" s="18">
        <v>549.53700000000003</v>
      </c>
      <c r="I830" s="18">
        <v>20700</v>
      </c>
      <c r="J830">
        <v>12</v>
      </c>
      <c r="K830" s="2">
        <v>1</v>
      </c>
      <c r="L830">
        <v>1</v>
      </c>
      <c r="M830" s="2">
        <v>0</v>
      </c>
      <c r="N830" s="2">
        <v>0</v>
      </c>
      <c r="O830" s="2">
        <v>1</v>
      </c>
    </row>
    <row r="831" spans="1:15" x14ac:dyDescent="0.2">
      <c r="A831" s="2">
        <v>1</v>
      </c>
      <c r="B831" s="2">
        <v>0</v>
      </c>
      <c r="C831" t="s">
        <v>13</v>
      </c>
      <c r="D831" t="s">
        <v>48</v>
      </c>
      <c r="E831" t="s">
        <v>38</v>
      </c>
      <c r="F831" s="4">
        <v>42122</v>
      </c>
      <c r="G831" s="2">
        <v>830</v>
      </c>
      <c r="H831" s="18">
        <v>314.02800000000002</v>
      </c>
      <c r="I831" s="18">
        <v>13100</v>
      </c>
      <c r="J831">
        <v>18</v>
      </c>
      <c r="K831" s="2">
        <v>0</v>
      </c>
      <c r="L831">
        <v>1</v>
      </c>
      <c r="M831" s="2">
        <v>0</v>
      </c>
      <c r="N831" s="2">
        <v>0</v>
      </c>
      <c r="O831" s="2">
        <v>0</v>
      </c>
    </row>
    <row r="832" spans="1:15" x14ac:dyDescent="0.2">
      <c r="A832" s="2">
        <v>1</v>
      </c>
      <c r="B832" s="2">
        <v>1</v>
      </c>
      <c r="C832" t="s">
        <v>14</v>
      </c>
      <c r="D832" t="s">
        <v>27</v>
      </c>
      <c r="E832" t="s">
        <v>27</v>
      </c>
      <c r="F832" s="4">
        <v>42079</v>
      </c>
      <c r="G832" s="2">
        <v>831</v>
      </c>
      <c r="H832" s="18">
        <v>983.21</v>
      </c>
      <c r="I832" s="18">
        <v>77700</v>
      </c>
      <c r="J832">
        <v>6</v>
      </c>
      <c r="K832" s="2">
        <v>0</v>
      </c>
      <c r="L832">
        <v>2</v>
      </c>
      <c r="M832" s="2">
        <v>1</v>
      </c>
      <c r="N832" s="2">
        <v>1</v>
      </c>
      <c r="O832" s="2">
        <v>0</v>
      </c>
    </row>
    <row r="833" spans="1:15" x14ac:dyDescent="0.2">
      <c r="A833" s="2">
        <v>1</v>
      </c>
      <c r="B833" s="2">
        <v>1</v>
      </c>
      <c r="C833" t="s">
        <v>12</v>
      </c>
      <c r="D833" t="s">
        <v>55</v>
      </c>
      <c r="E833" t="s">
        <v>23</v>
      </c>
      <c r="F833" s="4">
        <v>42019</v>
      </c>
      <c r="G833" s="2">
        <v>832</v>
      </c>
      <c r="H833" s="18">
        <v>1016.741</v>
      </c>
      <c r="I833" s="18">
        <v>65800</v>
      </c>
      <c r="J833">
        <v>12</v>
      </c>
      <c r="K833" s="2">
        <v>0</v>
      </c>
      <c r="L833">
        <v>2</v>
      </c>
      <c r="M833" s="2">
        <v>1</v>
      </c>
      <c r="N833" s="2">
        <v>1</v>
      </c>
      <c r="O833" s="2">
        <v>1</v>
      </c>
    </row>
    <row r="834" spans="1:15" x14ac:dyDescent="0.2">
      <c r="A834" s="2">
        <v>1</v>
      </c>
      <c r="B834" s="2">
        <v>0</v>
      </c>
      <c r="C834" t="s">
        <v>11</v>
      </c>
      <c r="D834" t="s">
        <v>52</v>
      </c>
      <c r="E834" t="s">
        <v>18</v>
      </c>
      <c r="F834" s="4">
        <v>41287</v>
      </c>
      <c r="G834" s="2">
        <v>833</v>
      </c>
      <c r="H834" s="18">
        <v>676.76499999999999</v>
      </c>
      <c r="I834" s="18">
        <v>21300</v>
      </c>
      <c r="J834">
        <v>24</v>
      </c>
      <c r="K834" s="2">
        <v>1</v>
      </c>
      <c r="L834">
        <v>1</v>
      </c>
      <c r="M834" s="2">
        <v>1</v>
      </c>
      <c r="N834" s="2">
        <v>0</v>
      </c>
      <c r="O834" s="2">
        <v>0</v>
      </c>
    </row>
    <row r="835" spans="1:15" x14ac:dyDescent="0.2">
      <c r="A835" s="2">
        <v>0</v>
      </c>
      <c r="B835" s="2">
        <v>0</v>
      </c>
      <c r="C835" t="s">
        <v>13</v>
      </c>
      <c r="D835" t="s">
        <v>48</v>
      </c>
      <c r="E835" t="s">
        <v>38</v>
      </c>
      <c r="F835" s="4">
        <v>41927</v>
      </c>
      <c r="G835" s="2">
        <v>834</v>
      </c>
      <c r="H835" s="18">
        <v>535.46299999999997</v>
      </c>
      <c r="I835" s="18">
        <v>19700</v>
      </c>
      <c r="J835">
        <v>6</v>
      </c>
      <c r="K835" s="2">
        <v>1</v>
      </c>
      <c r="L835">
        <v>3</v>
      </c>
      <c r="M835" s="2">
        <v>0</v>
      </c>
      <c r="N835" s="2">
        <v>0</v>
      </c>
      <c r="O835" s="2">
        <v>0</v>
      </c>
    </row>
    <row r="836" spans="1:15" x14ac:dyDescent="0.2">
      <c r="A836" s="2">
        <v>1</v>
      </c>
      <c r="B836" s="2">
        <v>0</v>
      </c>
      <c r="C836" t="s">
        <v>12</v>
      </c>
      <c r="D836" t="s">
        <v>44</v>
      </c>
      <c r="E836" t="s">
        <v>25</v>
      </c>
      <c r="F836" s="4">
        <v>42005</v>
      </c>
      <c r="G836" s="2">
        <v>835</v>
      </c>
      <c r="H836" s="18">
        <v>395.15699999999998</v>
      </c>
      <c r="I836" s="18">
        <v>17900</v>
      </c>
      <c r="J836">
        <v>18</v>
      </c>
      <c r="K836" s="2">
        <v>0</v>
      </c>
      <c r="L836">
        <v>1</v>
      </c>
      <c r="M836" s="2">
        <v>1</v>
      </c>
      <c r="N836" s="2">
        <v>0</v>
      </c>
      <c r="O836" s="2">
        <v>0</v>
      </c>
    </row>
    <row r="837" spans="1:15" x14ac:dyDescent="0.2">
      <c r="A837" s="2">
        <v>1</v>
      </c>
      <c r="B837" s="2">
        <v>1</v>
      </c>
      <c r="C837" t="s">
        <v>11</v>
      </c>
      <c r="D837" t="s">
        <v>53</v>
      </c>
      <c r="E837" t="s">
        <v>20</v>
      </c>
      <c r="F837" s="4">
        <v>41617</v>
      </c>
      <c r="G837" s="2">
        <v>836</v>
      </c>
      <c r="H837" s="18">
        <v>2975.17</v>
      </c>
      <c r="I837" s="18">
        <v>116100</v>
      </c>
      <c r="J837">
        <v>24</v>
      </c>
      <c r="K837" s="2">
        <v>3</v>
      </c>
      <c r="L837">
        <v>3</v>
      </c>
      <c r="M837" s="2">
        <v>1</v>
      </c>
      <c r="N837" s="2">
        <v>1</v>
      </c>
      <c r="O837" s="2">
        <v>1</v>
      </c>
    </row>
    <row r="838" spans="1:15" x14ac:dyDescent="0.2">
      <c r="A838" s="2">
        <v>1</v>
      </c>
      <c r="B838" s="2">
        <v>1</v>
      </c>
      <c r="C838" t="s">
        <v>12</v>
      </c>
      <c r="D838" t="s">
        <v>47</v>
      </c>
      <c r="E838" t="s">
        <v>26</v>
      </c>
      <c r="F838" s="4">
        <v>42066</v>
      </c>
      <c r="G838" s="2">
        <v>837</v>
      </c>
      <c r="H838" s="18">
        <v>1554.1210000000001</v>
      </c>
      <c r="I838" s="18">
        <v>113000</v>
      </c>
      <c r="J838">
        <v>18</v>
      </c>
      <c r="K838" s="2">
        <v>2</v>
      </c>
      <c r="L838">
        <v>2</v>
      </c>
      <c r="M838" s="2">
        <v>1</v>
      </c>
      <c r="N838" s="2">
        <v>1</v>
      </c>
      <c r="O838" s="2">
        <v>2</v>
      </c>
    </row>
    <row r="839" spans="1:15" x14ac:dyDescent="0.2">
      <c r="A839" s="2">
        <v>0</v>
      </c>
      <c r="B839" s="2">
        <v>0</v>
      </c>
      <c r="C839" t="s">
        <v>13</v>
      </c>
      <c r="D839" t="s">
        <v>49</v>
      </c>
      <c r="E839" t="s">
        <v>33</v>
      </c>
      <c r="F839" s="4">
        <v>40119</v>
      </c>
      <c r="G839" s="2">
        <v>838</v>
      </c>
      <c r="H839" s="18">
        <v>590.98099999999999</v>
      </c>
      <c r="I839" s="18">
        <v>25300</v>
      </c>
      <c r="J839">
        <v>12</v>
      </c>
      <c r="K839" s="2">
        <v>2</v>
      </c>
      <c r="L839">
        <v>1</v>
      </c>
      <c r="M839" s="2">
        <v>1</v>
      </c>
      <c r="N839" s="2">
        <v>0</v>
      </c>
      <c r="O839" s="2">
        <v>0</v>
      </c>
    </row>
    <row r="840" spans="1:15" x14ac:dyDescent="0.2">
      <c r="A840" s="2">
        <v>0</v>
      </c>
      <c r="B840" s="2">
        <v>0</v>
      </c>
      <c r="C840" t="s">
        <v>12</v>
      </c>
      <c r="D840" t="s">
        <v>47</v>
      </c>
      <c r="E840" t="s">
        <v>26</v>
      </c>
      <c r="F840" s="4">
        <v>42165</v>
      </c>
      <c r="G840" s="2">
        <v>839</v>
      </c>
      <c r="H840" s="18">
        <v>349.137</v>
      </c>
      <c r="I840" s="18">
        <v>13600</v>
      </c>
      <c r="J840">
        <v>18</v>
      </c>
      <c r="K840" s="2">
        <v>0</v>
      </c>
      <c r="L840">
        <v>1</v>
      </c>
      <c r="M840" s="2">
        <v>0</v>
      </c>
      <c r="N840" s="2">
        <v>0</v>
      </c>
      <c r="O840" s="2">
        <v>1</v>
      </c>
    </row>
    <row r="841" spans="1:15" x14ac:dyDescent="0.2">
      <c r="A841" s="2">
        <v>1</v>
      </c>
      <c r="B841" s="2">
        <v>1</v>
      </c>
      <c r="C841" t="s">
        <v>13</v>
      </c>
      <c r="D841" t="s">
        <v>48</v>
      </c>
      <c r="E841" t="s">
        <v>38</v>
      </c>
      <c r="F841" s="4">
        <v>41579</v>
      </c>
      <c r="G841" s="2">
        <v>840</v>
      </c>
      <c r="H841" s="18">
        <v>1279.9490000000001</v>
      </c>
      <c r="I841" s="18">
        <v>97500</v>
      </c>
      <c r="J841">
        <v>12</v>
      </c>
      <c r="K841" s="2">
        <v>3</v>
      </c>
      <c r="L841">
        <v>2</v>
      </c>
      <c r="M841" s="2">
        <v>0</v>
      </c>
      <c r="N841" s="2">
        <v>1</v>
      </c>
      <c r="O841" s="2">
        <v>1</v>
      </c>
    </row>
    <row r="842" spans="1:15" x14ac:dyDescent="0.2">
      <c r="A842" s="2">
        <v>1</v>
      </c>
      <c r="B842" s="2">
        <v>1</v>
      </c>
      <c r="C842" t="s">
        <v>11</v>
      </c>
      <c r="D842" t="s">
        <v>46</v>
      </c>
      <c r="E842" t="s">
        <v>17</v>
      </c>
      <c r="F842" s="4">
        <v>40349</v>
      </c>
      <c r="G842" s="2">
        <v>841</v>
      </c>
      <c r="H842" s="18">
        <v>1304.252</v>
      </c>
      <c r="I842" s="18">
        <v>68400</v>
      </c>
      <c r="J842">
        <v>12</v>
      </c>
      <c r="K842" s="2">
        <v>3</v>
      </c>
      <c r="L842">
        <v>2</v>
      </c>
      <c r="M842" s="2">
        <v>0</v>
      </c>
      <c r="N842" s="2">
        <v>0</v>
      </c>
      <c r="O842" s="2">
        <v>0</v>
      </c>
    </row>
    <row r="843" spans="1:15" x14ac:dyDescent="0.2">
      <c r="A843" s="2">
        <v>1</v>
      </c>
      <c r="B843" s="2">
        <v>1</v>
      </c>
      <c r="C843" t="s">
        <v>12</v>
      </c>
      <c r="D843" t="s">
        <v>45</v>
      </c>
      <c r="E843" t="s">
        <v>21</v>
      </c>
      <c r="F843" s="4">
        <v>42171</v>
      </c>
      <c r="G843" s="2">
        <v>842</v>
      </c>
      <c r="H843" s="18">
        <v>2840.2179999999998</v>
      </c>
      <c r="I843" s="18">
        <v>131500</v>
      </c>
      <c r="J843">
        <v>6</v>
      </c>
      <c r="K843" s="2">
        <v>0</v>
      </c>
      <c r="L843">
        <v>2</v>
      </c>
      <c r="M843" s="2">
        <v>0</v>
      </c>
      <c r="N843" s="2">
        <v>1</v>
      </c>
      <c r="O843" s="2">
        <v>3</v>
      </c>
    </row>
    <row r="844" spans="1:15" x14ac:dyDescent="0.2">
      <c r="A844" s="2">
        <v>1</v>
      </c>
      <c r="B844" s="2">
        <v>0</v>
      </c>
      <c r="C844" t="s">
        <v>13</v>
      </c>
      <c r="D844" t="s">
        <v>49</v>
      </c>
      <c r="E844" t="s">
        <v>34</v>
      </c>
      <c r="F844" s="4">
        <v>40025</v>
      </c>
      <c r="G844" s="2">
        <v>843</v>
      </c>
      <c r="H844" s="18">
        <v>395.31900000000002</v>
      </c>
      <c r="I844" s="18">
        <v>19600</v>
      </c>
      <c r="J844">
        <v>12</v>
      </c>
      <c r="K844" s="2">
        <v>1</v>
      </c>
      <c r="L844">
        <v>1</v>
      </c>
      <c r="M844" s="2">
        <v>1</v>
      </c>
      <c r="N844" s="2">
        <v>0</v>
      </c>
      <c r="O844" s="2">
        <v>0</v>
      </c>
    </row>
    <row r="845" spans="1:15" x14ac:dyDescent="0.2">
      <c r="A845" s="2">
        <v>1</v>
      </c>
      <c r="B845" s="2">
        <v>1</v>
      </c>
      <c r="C845" t="s">
        <v>14</v>
      </c>
      <c r="D845" t="s">
        <v>27</v>
      </c>
      <c r="E845" t="s">
        <v>32</v>
      </c>
      <c r="F845" s="4">
        <v>41636</v>
      </c>
      <c r="G845" s="2">
        <v>844</v>
      </c>
      <c r="H845" s="18">
        <v>1025.3440000000001</v>
      </c>
      <c r="I845" s="18">
        <v>51000</v>
      </c>
      <c r="J845">
        <v>12</v>
      </c>
      <c r="K845" s="2">
        <v>2</v>
      </c>
      <c r="L845">
        <v>3</v>
      </c>
      <c r="M845" s="2">
        <v>0</v>
      </c>
      <c r="N845" s="2">
        <v>1</v>
      </c>
      <c r="O845" s="2">
        <v>0</v>
      </c>
    </row>
    <row r="846" spans="1:15" x14ac:dyDescent="0.2">
      <c r="A846" s="2">
        <v>0</v>
      </c>
      <c r="B846" s="2">
        <v>0</v>
      </c>
      <c r="C846" t="s">
        <v>11</v>
      </c>
      <c r="D846" t="s">
        <v>52</v>
      </c>
      <c r="E846" t="s">
        <v>18</v>
      </c>
      <c r="F846" s="4">
        <v>39902</v>
      </c>
      <c r="G846" s="2">
        <v>845</v>
      </c>
      <c r="H846" s="18">
        <v>1271.71</v>
      </c>
      <c r="I846" s="18">
        <v>47200</v>
      </c>
      <c r="J846">
        <v>12</v>
      </c>
      <c r="K846" s="2">
        <v>2</v>
      </c>
      <c r="L846">
        <v>1</v>
      </c>
      <c r="M846" s="2">
        <v>0</v>
      </c>
      <c r="N846" s="2">
        <v>1</v>
      </c>
      <c r="O846" s="2">
        <v>1</v>
      </c>
    </row>
    <row r="847" spans="1:15" x14ac:dyDescent="0.2">
      <c r="A847" s="2">
        <v>0</v>
      </c>
      <c r="B847" s="2">
        <v>0</v>
      </c>
      <c r="C847" t="s">
        <v>11</v>
      </c>
      <c r="D847" t="s">
        <v>40</v>
      </c>
      <c r="E847" t="s">
        <v>19</v>
      </c>
      <c r="F847" s="4">
        <v>41327</v>
      </c>
      <c r="G847" s="2">
        <v>846</v>
      </c>
      <c r="H847" s="18">
        <v>1218.01</v>
      </c>
      <c r="I847" s="18">
        <v>36700</v>
      </c>
      <c r="J847">
        <v>24</v>
      </c>
      <c r="K847" s="2">
        <v>2</v>
      </c>
      <c r="L847">
        <v>2</v>
      </c>
      <c r="M847" s="2">
        <v>1</v>
      </c>
      <c r="N847" s="2">
        <v>0</v>
      </c>
      <c r="O847" s="2">
        <v>1</v>
      </c>
    </row>
    <row r="848" spans="1:15" x14ac:dyDescent="0.2">
      <c r="A848" s="2">
        <v>1</v>
      </c>
      <c r="B848" s="2">
        <v>1</v>
      </c>
      <c r="C848" t="s">
        <v>13</v>
      </c>
      <c r="D848" t="s">
        <v>50</v>
      </c>
      <c r="E848" t="s">
        <v>37</v>
      </c>
      <c r="F848" s="4">
        <v>42008</v>
      </c>
      <c r="G848" s="2">
        <v>847</v>
      </c>
      <c r="H848" s="18">
        <v>1721.248</v>
      </c>
      <c r="I848" s="18">
        <v>83900</v>
      </c>
      <c r="J848">
        <v>24</v>
      </c>
      <c r="K848" s="2">
        <v>3</v>
      </c>
      <c r="L848">
        <v>2</v>
      </c>
      <c r="M848" s="2">
        <v>1</v>
      </c>
      <c r="N848" s="2">
        <v>1</v>
      </c>
      <c r="O848" s="2">
        <v>0</v>
      </c>
    </row>
    <row r="849" spans="1:15" x14ac:dyDescent="0.2">
      <c r="A849" s="2">
        <v>0</v>
      </c>
      <c r="B849" s="2">
        <v>1</v>
      </c>
      <c r="C849" t="s">
        <v>11</v>
      </c>
      <c r="D849" t="s">
        <v>46</v>
      </c>
      <c r="E849" t="s">
        <v>15</v>
      </c>
      <c r="F849" s="4">
        <v>40790</v>
      </c>
      <c r="G849" s="2">
        <v>848</v>
      </c>
      <c r="H849" s="18">
        <v>2233.0770000000002</v>
      </c>
      <c r="I849" s="18">
        <v>78900</v>
      </c>
      <c r="J849">
        <v>18</v>
      </c>
      <c r="K849" s="2">
        <v>3</v>
      </c>
      <c r="L849">
        <v>3</v>
      </c>
      <c r="M849" s="2">
        <v>0</v>
      </c>
      <c r="N849" s="2">
        <v>1</v>
      </c>
      <c r="O849" s="2">
        <v>0</v>
      </c>
    </row>
    <row r="850" spans="1:15" x14ac:dyDescent="0.2">
      <c r="A850" s="2">
        <v>1</v>
      </c>
      <c r="B850" s="2">
        <v>1</v>
      </c>
      <c r="C850" t="s">
        <v>14</v>
      </c>
      <c r="D850" t="s">
        <v>41</v>
      </c>
      <c r="E850" t="s">
        <v>31</v>
      </c>
      <c r="F850" s="4">
        <v>41625</v>
      </c>
      <c r="G850" s="2">
        <v>849</v>
      </c>
      <c r="H850" s="18">
        <v>991.90499999999997</v>
      </c>
      <c r="I850" s="18">
        <v>48400</v>
      </c>
      <c r="J850">
        <v>12</v>
      </c>
      <c r="K850" s="2">
        <v>2</v>
      </c>
      <c r="L850">
        <v>2</v>
      </c>
      <c r="M850" s="2">
        <v>0</v>
      </c>
      <c r="N850" s="2">
        <v>0</v>
      </c>
      <c r="O850" s="2">
        <v>0</v>
      </c>
    </row>
    <row r="851" spans="1:15" x14ac:dyDescent="0.2">
      <c r="A851" s="2">
        <v>1</v>
      </c>
      <c r="B851" s="2">
        <v>1</v>
      </c>
      <c r="C851" t="s">
        <v>12</v>
      </c>
      <c r="D851" t="s">
        <v>44</v>
      </c>
      <c r="E851" t="s">
        <v>25</v>
      </c>
      <c r="F851" s="4">
        <v>42172</v>
      </c>
      <c r="G851" s="2">
        <v>850</v>
      </c>
      <c r="H851" s="18">
        <v>2119.13</v>
      </c>
      <c r="I851" s="18">
        <v>62200</v>
      </c>
      <c r="J851">
        <v>24</v>
      </c>
      <c r="K851" s="2">
        <v>0</v>
      </c>
      <c r="L851">
        <v>2</v>
      </c>
      <c r="M851" s="2">
        <v>0</v>
      </c>
      <c r="N851" s="2">
        <v>1</v>
      </c>
      <c r="O851" s="2">
        <v>3</v>
      </c>
    </row>
    <row r="852" spans="1:15" x14ac:dyDescent="0.2">
      <c r="A852" s="2">
        <v>1</v>
      </c>
      <c r="B852" s="2">
        <v>0</v>
      </c>
      <c r="C852" t="s">
        <v>14</v>
      </c>
      <c r="D852" t="s">
        <v>27</v>
      </c>
      <c r="E852" t="s">
        <v>27</v>
      </c>
      <c r="F852" s="4">
        <v>42230</v>
      </c>
      <c r="G852" s="2">
        <v>851</v>
      </c>
      <c r="H852" s="18">
        <v>632.35599999999999</v>
      </c>
      <c r="I852" s="18">
        <v>37000</v>
      </c>
      <c r="J852">
        <v>6</v>
      </c>
      <c r="K852" s="2">
        <v>0</v>
      </c>
      <c r="L852">
        <v>3</v>
      </c>
      <c r="M852" s="2">
        <v>0</v>
      </c>
      <c r="N852" s="2">
        <v>0</v>
      </c>
      <c r="O852" s="2">
        <v>1</v>
      </c>
    </row>
    <row r="853" spans="1:15" x14ac:dyDescent="0.2">
      <c r="A853" s="2">
        <v>0</v>
      </c>
      <c r="B853" s="2">
        <v>1</v>
      </c>
      <c r="C853" t="s">
        <v>14</v>
      </c>
      <c r="D853" t="s">
        <v>51</v>
      </c>
      <c r="E853" t="s">
        <v>30</v>
      </c>
      <c r="F853" s="4">
        <v>42120</v>
      </c>
      <c r="G853" s="2">
        <v>852</v>
      </c>
      <c r="H853" s="18">
        <v>857.57500000000005</v>
      </c>
      <c r="I853" s="18">
        <v>77600</v>
      </c>
      <c r="J853">
        <v>12</v>
      </c>
      <c r="K853" s="2">
        <v>2</v>
      </c>
      <c r="L853">
        <v>2</v>
      </c>
      <c r="M853" s="2">
        <v>0</v>
      </c>
      <c r="N853" s="2">
        <v>1</v>
      </c>
      <c r="O853" s="2">
        <v>3</v>
      </c>
    </row>
    <row r="854" spans="1:15" x14ac:dyDescent="0.2">
      <c r="A854" s="2">
        <v>0</v>
      </c>
      <c r="B854" s="2">
        <v>0</v>
      </c>
      <c r="C854" t="s">
        <v>13</v>
      </c>
      <c r="D854" t="s">
        <v>48</v>
      </c>
      <c r="E854" t="s">
        <v>38</v>
      </c>
      <c r="F854" s="4">
        <v>40181</v>
      </c>
      <c r="G854" s="2">
        <v>853</v>
      </c>
      <c r="H854" s="18">
        <v>303.45400000000001</v>
      </c>
      <c r="I854" s="18">
        <v>18400</v>
      </c>
      <c r="J854">
        <v>6</v>
      </c>
      <c r="K854" s="2">
        <v>1</v>
      </c>
      <c r="L854">
        <v>1</v>
      </c>
      <c r="M854" s="2">
        <v>0</v>
      </c>
      <c r="N854" s="2">
        <v>0</v>
      </c>
      <c r="O854" s="2">
        <v>1</v>
      </c>
    </row>
    <row r="855" spans="1:15" x14ac:dyDescent="0.2">
      <c r="A855" s="2">
        <v>0</v>
      </c>
      <c r="B855" s="2">
        <v>0</v>
      </c>
      <c r="C855" t="s">
        <v>12</v>
      </c>
      <c r="D855" t="s">
        <v>42</v>
      </c>
      <c r="E855" t="s">
        <v>22</v>
      </c>
      <c r="F855" s="4">
        <v>41349</v>
      </c>
      <c r="G855" s="2">
        <v>854</v>
      </c>
      <c r="H855" s="18">
        <v>213.261</v>
      </c>
      <c r="I855" s="18">
        <v>10200</v>
      </c>
      <c r="J855">
        <v>18</v>
      </c>
      <c r="K855" s="2">
        <v>1</v>
      </c>
      <c r="L855">
        <v>1</v>
      </c>
      <c r="M855" s="2">
        <v>0</v>
      </c>
      <c r="N855" s="2">
        <v>0</v>
      </c>
      <c r="O855" s="2">
        <v>2</v>
      </c>
    </row>
    <row r="856" spans="1:15" x14ac:dyDescent="0.2">
      <c r="A856" s="2">
        <v>0</v>
      </c>
      <c r="B856" s="2">
        <v>0</v>
      </c>
      <c r="C856" t="s">
        <v>11</v>
      </c>
      <c r="D856" t="s">
        <v>40</v>
      </c>
      <c r="E856" t="s">
        <v>19</v>
      </c>
      <c r="F856" s="4">
        <v>41741</v>
      </c>
      <c r="G856" s="2">
        <v>855</v>
      </c>
      <c r="H856" s="18">
        <v>1908.8679999999999</v>
      </c>
      <c r="I856" s="18">
        <v>52200</v>
      </c>
      <c r="J856">
        <v>24</v>
      </c>
      <c r="K856" s="2">
        <v>3</v>
      </c>
      <c r="L856">
        <v>2</v>
      </c>
      <c r="M856" s="2">
        <v>1</v>
      </c>
      <c r="N856" s="2">
        <v>0</v>
      </c>
      <c r="O856" s="2">
        <v>0</v>
      </c>
    </row>
    <row r="857" spans="1:15" x14ac:dyDescent="0.2">
      <c r="A857" s="2">
        <v>0</v>
      </c>
      <c r="B857" s="2">
        <v>1</v>
      </c>
      <c r="C857" t="s">
        <v>12</v>
      </c>
      <c r="D857" t="s">
        <v>45</v>
      </c>
      <c r="E857" t="s">
        <v>21</v>
      </c>
      <c r="F857" s="4">
        <v>40991</v>
      </c>
      <c r="G857" s="2">
        <v>856</v>
      </c>
      <c r="H857" s="18">
        <v>1849.49</v>
      </c>
      <c r="I857" s="18">
        <v>108000</v>
      </c>
      <c r="J857">
        <v>24</v>
      </c>
      <c r="K857" s="2">
        <v>3</v>
      </c>
      <c r="L857">
        <v>2</v>
      </c>
      <c r="M857" s="2">
        <v>1</v>
      </c>
      <c r="N857" s="2">
        <v>1</v>
      </c>
      <c r="O857" s="2">
        <v>3</v>
      </c>
    </row>
    <row r="858" spans="1:15" x14ac:dyDescent="0.2">
      <c r="A858" s="2">
        <v>0</v>
      </c>
      <c r="B858" s="2">
        <v>1</v>
      </c>
      <c r="C858" t="s">
        <v>13</v>
      </c>
      <c r="D858" t="s">
        <v>50</v>
      </c>
      <c r="E858" t="s">
        <v>37</v>
      </c>
      <c r="F858" s="4">
        <v>42084</v>
      </c>
      <c r="G858" s="2">
        <v>857</v>
      </c>
      <c r="H858" s="18">
        <v>2238.2280000000001</v>
      </c>
      <c r="I858" s="18">
        <v>102800</v>
      </c>
      <c r="J858">
        <v>18</v>
      </c>
      <c r="K858" s="2">
        <v>3</v>
      </c>
      <c r="L858">
        <v>2</v>
      </c>
      <c r="M858" s="2">
        <v>0</v>
      </c>
      <c r="N858" s="2">
        <v>1</v>
      </c>
      <c r="O858" s="2">
        <v>2</v>
      </c>
    </row>
    <row r="859" spans="1:15" x14ac:dyDescent="0.2">
      <c r="A859" s="2">
        <v>1</v>
      </c>
      <c r="B859" s="2">
        <v>1</v>
      </c>
      <c r="C859" t="s">
        <v>11</v>
      </c>
      <c r="D859" t="s">
        <v>46</v>
      </c>
      <c r="E859" t="s">
        <v>15</v>
      </c>
      <c r="F859" s="4">
        <v>41848</v>
      </c>
      <c r="G859" s="2">
        <v>858</v>
      </c>
      <c r="H859" s="18">
        <v>1477.1410000000001</v>
      </c>
      <c r="I859" s="18">
        <v>69100</v>
      </c>
      <c r="J859">
        <v>12</v>
      </c>
      <c r="K859" s="2">
        <v>3</v>
      </c>
      <c r="L859">
        <v>3</v>
      </c>
      <c r="M859" s="2">
        <v>1</v>
      </c>
      <c r="N859" s="2">
        <v>0</v>
      </c>
      <c r="O859" s="2">
        <v>0</v>
      </c>
    </row>
    <row r="860" spans="1:15" x14ac:dyDescent="0.2">
      <c r="A860" s="2">
        <v>1</v>
      </c>
      <c r="B860" s="2">
        <v>0</v>
      </c>
      <c r="C860" t="s">
        <v>11</v>
      </c>
      <c r="D860" t="s">
        <v>54</v>
      </c>
      <c r="E860" t="s">
        <v>16</v>
      </c>
      <c r="F860" s="4">
        <v>41662</v>
      </c>
      <c r="G860" s="2">
        <v>859</v>
      </c>
      <c r="H860" s="18">
        <v>242.12899999999999</v>
      </c>
      <c r="I860" s="18">
        <v>25900</v>
      </c>
      <c r="J860">
        <v>6</v>
      </c>
      <c r="K860" s="2">
        <v>1</v>
      </c>
      <c r="L860">
        <v>1</v>
      </c>
      <c r="M860" s="2">
        <v>0</v>
      </c>
      <c r="N860" s="2">
        <v>1</v>
      </c>
      <c r="O860" s="2">
        <v>1</v>
      </c>
    </row>
    <row r="861" spans="1:15" x14ac:dyDescent="0.2">
      <c r="A861" s="2">
        <v>1</v>
      </c>
      <c r="B861" s="2">
        <v>0</v>
      </c>
      <c r="C861" t="s">
        <v>14</v>
      </c>
      <c r="D861" t="s">
        <v>41</v>
      </c>
      <c r="E861" t="s">
        <v>31</v>
      </c>
      <c r="F861" s="4">
        <v>41197</v>
      </c>
      <c r="G861" s="2">
        <v>860</v>
      </c>
      <c r="H861" s="18">
        <v>489.20800000000003</v>
      </c>
      <c r="I861" s="18">
        <v>45800</v>
      </c>
      <c r="J861">
        <v>6</v>
      </c>
      <c r="K861" s="2">
        <v>2</v>
      </c>
      <c r="L861">
        <v>1</v>
      </c>
      <c r="M861" s="2">
        <v>1</v>
      </c>
      <c r="N861" s="2">
        <v>1</v>
      </c>
      <c r="O861" s="2">
        <v>0</v>
      </c>
    </row>
    <row r="862" spans="1:15" x14ac:dyDescent="0.2">
      <c r="A862" s="2">
        <v>0</v>
      </c>
      <c r="B862" s="2">
        <v>1</v>
      </c>
      <c r="C862" t="s">
        <v>14</v>
      </c>
      <c r="D862" t="s">
        <v>51</v>
      </c>
      <c r="E862" t="s">
        <v>29</v>
      </c>
      <c r="F862" s="4">
        <v>40165</v>
      </c>
      <c r="G862" s="2">
        <v>861</v>
      </c>
      <c r="H862" s="18">
        <v>3103.7020000000002</v>
      </c>
      <c r="I862" s="18">
        <v>100100</v>
      </c>
      <c r="J862">
        <v>12</v>
      </c>
      <c r="K862" s="2">
        <v>3</v>
      </c>
      <c r="L862">
        <v>3</v>
      </c>
      <c r="M862" s="2">
        <v>0</v>
      </c>
      <c r="N862" s="2">
        <v>1</v>
      </c>
      <c r="O862" s="2">
        <v>0</v>
      </c>
    </row>
    <row r="863" spans="1:15" x14ac:dyDescent="0.2">
      <c r="A863" s="2">
        <v>0</v>
      </c>
      <c r="B863" s="2">
        <v>1</v>
      </c>
      <c r="C863" t="s">
        <v>12</v>
      </c>
      <c r="D863" t="s">
        <v>41</v>
      </c>
      <c r="E863" t="s">
        <v>24</v>
      </c>
      <c r="F863" s="4">
        <v>42159</v>
      </c>
      <c r="G863" s="2">
        <v>862</v>
      </c>
      <c r="H863" s="18">
        <v>359.71199999999999</v>
      </c>
      <c r="I863" s="18">
        <v>16300</v>
      </c>
      <c r="J863">
        <v>12</v>
      </c>
      <c r="K863" s="2">
        <v>0</v>
      </c>
      <c r="L863">
        <v>1</v>
      </c>
      <c r="M863" s="2">
        <v>0</v>
      </c>
      <c r="N863" s="2">
        <v>0</v>
      </c>
      <c r="O863" s="2">
        <v>0</v>
      </c>
    </row>
    <row r="864" spans="1:15" x14ac:dyDescent="0.2">
      <c r="A864" s="2">
        <v>0</v>
      </c>
      <c r="B864" s="2">
        <v>0</v>
      </c>
      <c r="C864" t="s">
        <v>13</v>
      </c>
      <c r="D864" t="s">
        <v>39</v>
      </c>
      <c r="E864" t="s">
        <v>36</v>
      </c>
      <c r="F864" s="4">
        <v>42179</v>
      </c>
      <c r="G864" s="2">
        <v>863</v>
      </c>
      <c r="H864" s="18">
        <v>1276.2529999999999</v>
      </c>
      <c r="I864" s="18">
        <v>32700</v>
      </c>
      <c r="J864">
        <v>18</v>
      </c>
      <c r="K864" s="2">
        <v>0</v>
      </c>
      <c r="L864">
        <v>1</v>
      </c>
      <c r="M864" s="2">
        <v>0</v>
      </c>
      <c r="N864" s="2">
        <v>1</v>
      </c>
      <c r="O864" s="2">
        <v>1</v>
      </c>
    </row>
    <row r="865" spans="1:15" x14ac:dyDescent="0.2">
      <c r="A865" s="2">
        <v>1</v>
      </c>
      <c r="B865" s="2">
        <v>0</v>
      </c>
      <c r="C865" t="s">
        <v>12</v>
      </c>
      <c r="D865" t="s">
        <v>42</v>
      </c>
      <c r="E865" t="s">
        <v>22</v>
      </c>
      <c r="F865" s="4">
        <v>40060</v>
      </c>
      <c r="G865" s="2">
        <v>864</v>
      </c>
      <c r="H865" s="18">
        <v>272.80399999999997</v>
      </c>
      <c r="I865" s="18">
        <v>32700</v>
      </c>
      <c r="J865">
        <v>6</v>
      </c>
      <c r="K865" s="2">
        <v>1</v>
      </c>
      <c r="L865">
        <v>2</v>
      </c>
      <c r="M865" s="2">
        <v>0</v>
      </c>
      <c r="N865" s="2">
        <v>0</v>
      </c>
      <c r="O865" s="2">
        <v>2</v>
      </c>
    </row>
    <row r="866" spans="1:15" x14ac:dyDescent="0.2">
      <c r="A866" s="2">
        <v>1</v>
      </c>
      <c r="B866" s="2">
        <v>1</v>
      </c>
      <c r="C866" t="s">
        <v>11</v>
      </c>
      <c r="D866" t="s">
        <v>54</v>
      </c>
      <c r="E866" t="s">
        <v>16</v>
      </c>
      <c r="F866" s="4">
        <v>42146</v>
      </c>
      <c r="G866" s="2">
        <v>865</v>
      </c>
      <c r="H866" s="18">
        <v>1197.9090000000001</v>
      </c>
      <c r="I866" s="18">
        <v>71600</v>
      </c>
      <c r="J866">
        <v>12</v>
      </c>
      <c r="K866" s="2">
        <v>0</v>
      </c>
      <c r="L866">
        <v>2</v>
      </c>
      <c r="M866" s="2">
        <v>1</v>
      </c>
      <c r="N866" s="2">
        <v>1</v>
      </c>
      <c r="O866" s="2">
        <v>1</v>
      </c>
    </row>
    <row r="867" spans="1:15" x14ac:dyDescent="0.2">
      <c r="A867" s="2">
        <v>1</v>
      </c>
      <c r="B867" s="2">
        <v>0</v>
      </c>
      <c r="C867" t="s">
        <v>13</v>
      </c>
      <c r="D867" t="s">
        <v>50</v>
      </c>
      <c r="E867" t="s">
        <v>37</v>
      </c>
      <c r="F867" s="4">
        <v>42157</v>
      </c>
      <c r="G867" s="2">
        <v>866</v>
      </c>
      <c r="H867" s="18">
        <v>458.62599999999998</v>
      </c>
      <c r="I867" s="18">
        <v>26700</v>
      </c>
      <c r="J867">
        <v>12</v>
      </c>
      <c r="K867" s="2">
        <v>0</v>
      </c>
      <c r="L867">
        <v>1</v>
      </c>
      <c r="M867" s="2">
        <v>0</v>
      </c>
      <c r="N867" s="2">
        <v>0</v>
      </c>
      <c r="O867" s="2">
        <v>1</v>
      </c>
    </row>
    <row r="868" spans="1:15" x14ac:dyDescent="0.2">
      <c r="A868" s="2">
        <v>1</v>
      </c>
      <c r="B868" s="2">
        <v>0</v>
      </c>
      <c r="C868" t="s">
        <v>11</v>
      </c>
      <c r="D868" t="s">
        <v>54</v>
      </c>
      <c r="E868" t="s">
        <v>16</v>
      </c>
      <c r="F868" s="4">
        <v>42062</v>
      </c>
      <c r="G868" s="2">
        <v>867</v>
      </c>
      <c r="H868" s="18">
        <v>470.38200000000001</v>
      </c>
      <c r="I868" s="18">
        <v>16300</v>
      </c>
      <c r="J868">
        <v>12</v>
      </c>
      <c r="K868" s="2">
        <v>0</v>
      </c>
      <c r="L868">
        <v>1</v>
      </c>
      <c r="M868" s="2">
        <v>0</v>
      </c>
      <c r="N868" s="2">
        <v>0</v>
      </c>
      <c r="O868" s="2">
        <v>1</v>
      </c>
    </row>
    <row r="869" spans="1:15" x14ac:dyDescent="0.2">
      <c r="A869" s="2">
        <v>1</v>
      </c>
      <c r="B869" s="2">
        <v>0</v>
      </c>
      <c r="C869" t="s">
        <v>11</v>
      </c>
      <c r="D869" t="s">
        <v>54</v>
      </c>
      <c r="E869" t="s">
        <v>16</v>
      </c>
      <c r="F869" s="4">
        <v>40289</v>
      </c>
      <c r="G869" s="2">
        <v>868</v>
      </c>
      <c r="H869" s="18">
        <v>754.24099999999999</v>
      </c>
      <c r="I869" s="18">
        <v>45500</v>
      </c>
      <c r="J869">
        <v>6</v>
      </c>
      <c r="K869" s="2">
        <v>2</v>
      </c>
      <c r="L869">
        <v>1</v>
      </c>
      <c r="M869" s="2">
        <v>1</v>
      </c>
      <c r="N869" s="2">
        <v>1</v>
      </c>
      <c r="O869" s="2">
        <v>0</v>
      </c>
    </row>
    <row r="870" spans="1:15" x14ac:dyDescent="0.2">
      <c r="A870" s="2">
        <v>0</v>
      </c>
      <c r="B870" s="2">
        <v>1</v>
      </c>
      <c r="C870" t="s">
        <v>12</v>
      </c>
      <c r="D870" t="s">
        <v>55</v>
      </c>
      <c r="E870" t="s">
        <v>23</v>
      </c>
      <c r="F870" s="4">
        <v>39927</v>
      </c>
      <c r="G870" s="2">
        <v>869</v>
      </c>
      <c r="H870" s="18">
        <v>606.67200000000003</v>
      </c>
      <c r="I870" s="18">
        <v>33200</v>
      </c>
      <c r="J870">
        <v>12</v>
      </c>
      <c r="K870" s="2">
        <v>2</v>
      </c>
      <c r="L870">
        <v>1</v>
      </c>
      <c r="M870" s="2">
        <v>0</v>
      </c>
      <c r="N870" s="2">
        <v>0</v>
      </c>
      <c r="O870" s="2">
        <v>2</v>
      </c>
    </row>
    <row r="871" spans="1:15" x14ac:dyDescent="0.2">
      <c r="A871" s="2">
        <v>1</v>
      </c>
      <c r="B871" s="2">
        <v>0</v>
      </c>
      <c r="C871" t="s">
        <v>11</v>
      </c>
      <c r="D871" t="s">
        <v>52</v>
      </c>
      <c r="E871" t="s">
        <v>18</v>
      </c>
      <c r="F871" s="4">
        <v>41342</v>
      </c>
      <c r="G871" s="2">
        <v>870</v>
      </c>
      <c r="H871" s="18">
        <v>252.16399999999999</v>
      </c>
      <c r="I871" s="18">
        <v>72900</v>
      </c>
      <c r="J871">
        <v>6</v>
      </c>
      <c r="K871" s="2">
        <v>1</v>
      </c>
      <c r="L871">
        <v>2</v>
      </c>
      <c r="M871" s="2">
        <v>0</v>
      </c>
      <c r="N871" s="2">
        <v>1</v>
      </c>
      <c r="O871" s="2">
        <v>3</v>
      </c>
    </row>
    <row r="872" spans="1:15" x14ac:dyDescent="0.2">
      <c r="A872" s="2">
        <v>1</v>
      </c>
      <c r="B872" s="2">
        <v>0</v>
      </c>
      <c r="C872" t="s">
        <v>13</v>
      </c>
      <c r="D872" t="s">
        <v>39</v>
      </c>
      <c r="E872" t="s">
        <v>36</v>
      </c>
      <c r="F872" s="4">
        <v>40303</v>
      </c>
      <c r="G872" s="2">
        <v>871</v>
      </c>
      <c r="H872" s="18">
        <v>1231.328</v>
      </c>
      <c r="I872" s="18">
        <v>96700</v>
      </c>
      <c r="J872">
        <v>12</v>
      </c>
      <c r="K872" s="2">
        <v>2</v>
      </c>
      <c r="L872">
        <v>2</v>
      </c>
      <c r="M872" s="2">
        <v>0</v>
      </c>
      <c r="N872" s="2">
        <v>1</v>
      </c>
      <c r="O872" s="2">
        <v>2</v>
      </c>
    </row>
    <row r="873" spans="1:15" x14ac:dyDescent="0.2">
      <c r="A873" s="2">
        <v>1</v>
      </c>
      <c r="B873" s="2">
        <v>0</v>
      </c>
      <c r="C873" t="s">
        <v>12</v>
      </c>
      <c r="D873" t="s">
        <v>45</v>
      </c>
      <c r="E873" t="s">
        <v>21</v>
      </c>
      <c r="F873" s="4">
        <v>40743</v>
      </c>
      <c r="G873" s="2">
        <v>872</v>
      </c>
      <c r="H873" s="18">
        <v>247.334</v>
      </c>
      <c r="I873" s="18">
        <v>16900</v>
      </c>
      <c r="J873">
        <v>6</v>
      </c>
      <c r="K873" s="2">
        <v>1</v>
      </c>
      <c r="L873">
        <v>1</v>
      </c>
      <c r="M873" s="2">
        <v>0</v>
      </c>
      <c r="N873" s="2">
        <v>0</v>
      </c>
      <c r="O873" s="2">
        <v>1</v>
      </c>
    </row>
    <row r="874" spans="1:15" x14ac:dyDescent="0.2">
      <c r="A874" s="2">
        <v>0</v>
      </c>
      <c r="B874" s="2">
        <v>0</v>
      </c>
      <c r="C874" t="s">
        <v>13</v>
      </c>
      <c r="D874" t="s">
        <v>48</v>
      </c>
      <c r="E874" t="s">
        <v>38</v>
      </c>
      <c r="F874" s="4">
        <v>41905</v>
      </c>
      <c r="G874" s="2">
        <v>873</v>
      </c>
      <c r="H874" s="18">
        <v>926.47900000000004</v>
      </c>
      <c r="I874" s="18">
        <v>52800</v>
      </c>
      <c r="J874">
        <v>12</v>
      </c>
      <c r="K874" s="2">
        <v>2</v>
      </c>
      <c r="L874">
        <v>2</v>
      </c>
      <c r="M874" s="2">
        <v>1</v>
      </c>
      <c r="N874" s="2">
        <v>1</v>
      </c>
      <c r="O874" s="2">
        <v>2</v>
      </c>
    </row>
    <row r="875" spans="1:15" x14ac:dyDescent="0.2">
      <c r="A875" s="2">
        <v>1</v>
      </c>
      <c r="B875" s="2">
        <v>1</v>
      </c>
      <c r="C875" t="s">
        <v>14</v>
      </c>
      <c r="D875" t="s">
        <v>27</v>
      </c>
      <c r="E875" t="s">
        <v>27</v>
      </c>
      <c r="F875" s="4">
        <v>41759</v>
      </c>
      <c r="G875" s="2">
        <v>874</v>
      </c>
      <c r="H875" s="18">
        <v>339.63900000000001</v>
      </c>
      <c r="I875" s="18">
        <v>60500</v>
      </c>
      <c r="J875">
        <v>12</v>
      </c>
      <c r="K875" s="2">
        <v>1</v>
      </c>
      <c r="L875">
        <v>2</v>
      </c>
      <c r="M875" s="2">
        <v>1</v>
      </c>
      <c r="N875" s="2">
        <v>1</v>
      </c>
      <c r="O875" s="2">
        <v>3</v>
      </c>
    </row>
    <row r="876" spans="1:15" x14ac:dyDescent="0.2">
      <c r="A876" s="2">
        <v>1</v>
      </c>
      <c r="B876" s="2">
        <v>1</v>
      </c>
      <c r="C876" t="s">
        <v>11</v>
      </c>
      <c r="D876" t="s">
        <v>46</v>
      </c>
      <c r="E876" t="s">
        <v>15</v>
      </c>
      <c r="F876" s="4">
        <v>40005</v>
      </c>
      <c r="G876" s="2">
        <v>875</v>
      </c>
      <c r="H876" s="18">
        <v>1119.8019999999999</v>
      </c>
      <c r="I876" s="18">
        <v>26700</v>
      </c>
      <c r="J876">
        <v>24</v>
      </c>
      <c r="K876" s="2">
        <v>1</v>
      </c>
      <c r="L876">
        <v>3</v>
      </c>
      <c r="M876" s="2">
        <v>0</v>
      </c>
      <c r="N876" s="2">
        <v>1</v>
      </c>
      <c r="O876" s="2">
        <v>0</v>
      </c>
    </row>
    <row r="877" spans="1:15" x14ac:dyDescent="0.2">
      <c r="A877" s="2">
        <v>1</v>
      </c>
      <c r="B877" s="2">
        <v>0</v>
      </c>
      <c r="C877" t="s">
        <v>14</v>
      </c>
      <c r="D877" t="s">
        <v>41</v>
      </c>
      <c r="E877" t="s">
        <v>31</v>
      </c>
      <c r="F877" s="4">
        <v>40251</v>
      </c>
      <c r="G877" s="2">
        <v>876</v>
      </c>
      <c r="H877" s="18">
        <v>1317.7329999999999</v>
      </c>
      <c r="I877" s="18">
        <v>63600</v>
      </c>
      <c r="J877">
        <v>6</v>
      </c>
      <c r="K877" s="2">
        <v>3</v>
      </c>
      <c r="L877">
        <v>2</v>
      </c>
      <c r="M877" s="2">
        <v>1</v>
      </c>
      <c r="N877" s="2">
        <v>0</v>
      </c>
      <c r="O877" s="2">
        <v>0</v>
      </c>
    </row>
    <row r="878" spans="1:15" x14ac:dyDescent="0.2">
      <c r="A878" s="2">
        <v>1</v>
      </c>
      <c r="B878" s="2">
        <v>1</v>
      </c>
      <c r="C878" t="s">
        <v>12</v>
      </c>
      <c r="D878" t="s">
        <v>42</v>
      </c>
      <c r="E878" t="s">
        <v>22</v>
      </c>
      <c r="F878" s="4">
        <v>40966</v>
      </c>
      <c r="G878" s="2">
        <v>877</v>
      </c>
      <c r="H878" s="18">
        <v>437.14600000000002</v>
      </c>
      <c r="I878" s="18">
        <v>27100</v>
      </c>
      <c r="J878">
        <v>24</v>
      </c>
      <c r="K878" s="2">
        <v>1</v>
      </c>
      <c r="L878">
        <v>1</v>
      </c>
      <c r="M878" s="2">
        <v>0</v>
      </c>
      <c r="N878" s="2">
        <v>0</v>
      </c>
      <c r="O878" s="2">
        <v>2</v>
      </c>
    </row>
    <row r="879" spans="1:15" x14ac:dyDescent="0.2">
      <c r="A879" s="2">
        <v>1</v>
      </c>
      <c r="B879" s="2">
        <v>0</v>
      </c>
      <c r="C879" t="s">
        <v>13</v>
      </c>
      <c r="D879" t="s">
        <v>39</v>
      </c>
      <c r="E879" t="s">
        <v>36</v>
      </c>
      <c r="F879" s="4">
        <v>39899</v>
      </c>
      <c r="G879" s="2">
        <v>878</v>
      </c>
      <c r="H879" s="18">
        <v>243.38499999999999</v>
      </c>
      <c r="I879" s="18">
        <v>27200</v>
      </c>
      <c r="J879">
        <v>24</v>
      </c>
      <c r="K879" s="2">
        <v>1</v>
      </c>
      <c r="L879">
        <v>2</v>
      </c>
      <c r="M879" s="2">
        <v>0</v>
      </c>
      <c r="N879" s="2">
        <v>0</v>
      </c>
      <c r="O879" s="2">
        <v>3</v>
      </c>
    </row>
    <row r="880" spans="1:15" x14ac:dyDescent="0.2">
      <c r="A880" s="2">
        <v>1</v>
      </c>
      <c r="B880" s="2">
        <v>0</v>
      </c>
      <c r="C880" t="s">
        <v>14</v>
      </c>
      <c r="D880" t="s">
        <v>51</v>
      </c>
      <c r="E880" t="s">
        <v>30</v>
      </c>
      <c r="F880" s="4">
        <v>42057</v>
      </c>
      <c r="G880" s="2">
        <v>879</v>
      </c>
      <c r="H880" s="18">
        <v>2445.67</v>
      </c>
      <c r="I880" s="18">
        <v>87700</v>
      </c>
      <c r="J880">
        <v>24</v>
      </c>
      <c r="K880" s="2">
        <v>0</v>
      </c>
      <c r="L880">
        <v>2</v>
      </c>
      <c r="M880" s="2">
        <v>0</v>
      </c>
      <c r="N880" s="2">
        <v>1</v>
      </c>
      <c r="O880" s="2">
        <v>3</v>
      </c>
    </row>
    <row r="881" spans="1:15" x14ac:dyDescent="0.2">
      <c r="A881" s="2">
        <v>0</v>
      </c>
      <c r="B881" s="2">
        <v>1</v>
      </c>
      <c r="C881" t="s">
        <v>13</v>
      </c>
      <c r="D881" t="s">
        <v>39</v>
      </c>
      <c r="E881" t="s">
        <v>35</v>
      </c>
      <c r="F881" s="4">
        <v>42244</v>
      </c>
      <c r="G881" s="2">
        <v>880</v>
      </c>
      <c r="H881" s="18">
        <v>1699.212</v>
      </c>
      <c r="I881" s="18">
        <v>68700</v>
      </c>
      <c r="J881">
        <v>24</v>
      </c>
      <c r="K881" s="2">
        <v>0</v>
      </c>
      <c r="L881">
        <v>2</v>
      </c>
      <c r="M881" s="2">
        <v>1</v>
      </c>
      <c r="N881" s="2">
        <v>0</v>
      </c>
      <c r="O881" s="2">
        <v>1</v>
      </c>
    </row>
    <row r="882" spans="1:15" x14ac:dyDescent="0.2">
      <c r="A882" s="2">
        <v>1</v>
      </c>
      <c r="B882" s="2">
        <v>1</v>
      </c>
      <c r="C882" t="s">
        <v>14</v>
      </c>
      <c r="D882" t="s">
        <v>51</v>
      </c>
      <c r="E882" t="s">
        <v>30</v>
      </c>
      <c r="F882" s="4">
        <v>42102</v>
      </c>
      <c r="G882" s="2">
        <v>881</v>
      </c>
      <c r="H882" s="18">
        <v>1363.5909999999999</v>
      </c>
      <c r="I882" s="18">
        <v>60200</v>
      </c>
      <c r="J882">
        <v>12</v>
      </c>
      <c r="K882" s="2">
        <v>0</v>
      </c>
      <c r="L882">
        <v>2</v>
      </c>
      <c r="M882" s="2">
        <v>1</v>
      </c>
      <c r="N882" s="2">
        <v>0</v>
      </c>
      <c r="O882" s="2">
        <v>3</v>
      </c>
    </row>
    <row r="883" spans="1:15" x14ac:dyDescent="0.2">
      <c r="A883" s="2">
        <v>1</v>
      </c>
      <c r="B883" s="2">
        <v>0</v>
      </c>
      <c r="C883" t="s">
        <v>13</v>
      </c>
      <c r="D883" t="s">
        <v>39</v>
      </c>
      <c r="E883" t="s">
        <v>36</v>
      </c>
      <c r="F883" s="4">
        <v>42165</v>
      </c>
      <c r="G883" s="2">
        <v>882</v>
      </c>
      <c r="H883" s="18">
        <v>639.60900000000004</v>
      </c>
      <c r="I883" s="18">
        <v>47300</v>
      </c>
      <c r="J883">
        <v>6</v>
      </c>
      <c r="K883" s="2">
        <v>0</v>
      </c>
      <c r="L883">
        <v>1</v>
      </c>
      <c r="M883" s="2">
        <v>0</v>
      </c>
      <c r="N883" s="2">
        <v>1</v>
      </c>
      <c r="O883" s="2">
        <v>0</v>
      </c>
    </row>
    <row r="884" spans="1:15" x14ac:dyDescent="0.2">
      <c r="A884" s="2">
        <v>0</v>
      </c>
      <c r="B884" s="2">
        <v>1</v>
      </c>
      <c r="C884" t="s">
        <v>11</v>
      </c>
      <c r="D884" t="s">
        <v>52</v>
      </c>
      <c r="E884" t="s">
        <v>18</v>
      </c>
      <c r="F884" s="4">
        <v>41330</v>
      </c>
      <c r="G884" s="2">
        <v>883</v>
      </c>
      <c r="H884" s="18">
        <v>974.51199999999994</v>
      </c>
      <c r="I884" s="18">
        <v>61000</v>
      </c>
      <c r="J884">
        <v>6</v>
      </c>
      <c r="K884" s="2">
        <v>3</v>
      </c>
      <c r="L884">
        <v>3</v>
      </c>
      <c r="M884" s="2">
        <v>1</v>
      </c>
      <c r="N884" s="2">
        <v>0</v>
      </c>
      <c r="O884" s="2">
        <v>0</v>
      </c>
    </row>
    <row r="885" spans="1:15" x14ac:dyDescent="0.2">
      <c r="A885" s="2">
        <v>1</v>
      </c>
      <c r="B885" s="2">
        <v>1</v>
      </c>
      <c r="C885" t="s">
        <v>13</v>
      </c>
      <c r="D885" t="s">
        <v>50</v>
      </c>
      <c r="E885" t="s">
        <v>37</v>
      </c>
      <c r="F885" s="4">
        <v>39928</v>
      </c>
      <c r="G885" s="2">
        <v>884</v>
      </c>
      <c r="H885" s="18">
        <v>1654.133</v>
      </c>
      <c r="I885" s="18">
        <v>84200</v>
      </c>
      <c r="J885">
        <v>24</v>
      </c>
      <c r="K885" s="2">
        <v>3</v>
      </c>
      <c r="L885">
        <v>2</v>
      </c>
      <c r="M885" s="2">
        <v>1</v>
      </c>
      <c r="N885" s="2">
        <v>1</v>
      </c>
      <c r="O885" s="2">
        <v>0</v>
      </c>
    </row>
    <row r="886" spans="1:15" x14ac:dyDescent="0.2">
      <c r="A886" s="2">
        <v>1</v>
      </c>
      <c r="B886" s="2">
        <v>1</v>
      </c>
      <c r="C886" t="s">
        <v>11</v>
      </c>
      <c r="D886" t="s">
        <v>40</v>
      </c>
      <c r="E886" t="s">
        <v>19</v>
      </c>
      <c r="F886" s="4">
        <v>41907</v>
      </c>
      <c r="G886" s="2">
        <v>885</v>
      </c>
      <c r="H886" s="18">
        <v>2229.7489999999998</v>
      </c>
      <c r="I886" s="18">
        <v>86900</v>
      </c>
      <c r="J886">
        <v>18</v>
      </c>
      <c r="K886" s="2">
        <v>3</v>
      </c>
      <c r="L886">
        <v>2</v>
      </c>
      <c r="M886" s="2">
        <v>0</v>
      </c>
      <c r="N886" s="2">
        <v>1</v>
      </c>
      <c r="O886" s="2">
        <v>0</v>
      </c>
    </row>
    <row r="887" spans="1:15" x14ac:dyDescent="0.2">
      <c r="A887" s="2">
        <v>0</v>
      </c>
      <c r="B887" s="2">
        <v>0</v>
      </c>
      <c r="C887" t="s">
        <v>11</v>
      </c>
      <c r="D887" t="s">
        <v>53</v>
      </c>
      <c r="E887" t="s">
        <v>20</v>
      </c>
      <c r="F887" s="4">
        <v>42222</v>
      </c>
      <c r="G887" s="2">
        <v>886</v>
      </c>
      <c r="H887" s="18">
        <v>707.7</v>
      </c>
      <c r="I887" s="18">
        <v>21700</v>
      </c>
      <c r="J887">
        <v>24</v>
      </c>
      <c r="K887" s="2">
        <v>0</v>
      </c>
      <c r="L887">
        <v>1</v>
      </c>
      <c r="M887" s="2">
        <v>0</v>
      </c>
      <c r="N887" s="2">
        <v>0</v>
      </c>
      <c r="O887" s="2">
        <v>3</v>
      </c>
    </row>
    <row r="888" spans="1:15" x14ac:dyDescent="0.2">
      <c r="A888" s="2">
        <v>1</v>
      </c>
      <c r="B888" s="2">
        <v>0</v>
      </c>
      <c r="C888" t="s">
        <v>12</v>
      </c>
      <c r="D888" t="s">
        <v>44</v>
      </c>
      <c r="E888" t="s">
        <v>25</v>
      </c>
      <c r="F888" s="4">
        <v>42158</v>
      </c>
      <c r="G888" s="2">
        <v>887</v>
      </c>
      <c r="H888" s="18">
        <v>245.00800000000001</v>
      </c>
      <c r="I888" s="18">
        <v>17600</v>
      </c>
      <c r="J888">
        <v>6</v>
      </c>
      <c r="K888" s="2">
        <v>0</v>
      </c>
      <c r="L888">
        <v>1</v>
      </c>
      <c r="M888" s="2">
        <v>1</v>
      </c>
      <c r="N888" s="2">
        <v>0</v>
      </c>
      <c r="O888" s="2">
        <v>0</v>
      </c>
    </row>
    <row r="889" spans="1:15" x14ac:dyDescent="0.2">
      <c r="A889" s="2">
        <v>0</v>
      </c>
      <c r="B889" s="2">
        <v>1</v>
      </c>
      <c r="C889" t="s">
        <v>12</v>
      </c>
      <c r="D889" t="s">
        <v>44</v>
      </c>
      <c r="E889" t="s">
        <v>25</v>
      </c>
      <c r="F889" s="4">
        <v>40742</v>
      </c>
      <c r="G889" s="2">
        <v>888</v>
      </c>
      <c r="H889" s="18">
        <v>1070.54</v>
      </c>
      <c r="I889" s="18">
        <v>50100</v>
      </c>
      <c r="J889">
        <v>18</v>
      </c>
      <c r="K889" s="2">
        <v>3</v>
      </c>
      <c r="L889">
        <v>2</v>
      </c>
      <c r="M889" s="2">
        <v>1</v>
      </c>
      <c r="N889" s="2">
        <v>0</v>
      </c>
      <c r="O889" s="2">
        <v>1</v>
      </c>
    </row>
    <row r="890" spans="1:15" x14ac:dyDescent="0.2">
      <c r="A890" s="2">
        <v>1</v>
      </c>
      <c r="B890" s="2">
        <v>0</v>
      </c>
      <c r="C890" t="s">
        <v>12</v>
      </c>
      <c r="D890" t="s">
        <v>44</v>
      </c>
      <c r="E890" t="s">
        <v>25</v>
      </c>
      <c r="F890" s="4">
        <v>40788</v>
      </c>
      <c r="G890" s="2">
        <v>889</v>
      </c>
      <c r="H890" s="18">
        <v>826.84799999999996</v>
      </c>
      <c r="I890" s="18">
        <v>42700</v>
      </c>
      <c r="J890">
        <v>12</v>
      </c>
      <c r="K890" s="2">
        <v>2</v>
      </c>
      <c r="L890">
        <v>2</v>
      </c>
      <c r="M890" s="2">
        <v>0</v>
      </c>
      <c r="N890" s="2">
        <v>0</v>
      </c>
      <c r="O890" s="2">
        <v>0</v>
      </c>
    </row>
    <row r="891" spans="1:15" x14ac:dyDescent="0.2">
      <c r="A891" s="2">
        <v>1</v>
      </c>
      <c r="B891" s="2">
        <v>0</v>
      </c>
      <c r="C891" t="s">
        <v>14</v>
      </c>
      <c r="D891" t="s">
        <v>51</v>
      </c>
      <c r="E891" t="s">
        <v>30</v>
      </c>
      <c r="F891" s="4">
        <v>41331</v>
      </c>
      <c r="G891" s="2">
        <v>890</v>
      </c>
      <c r="H891" s="18">
        <v>300.73599999999999</v>
      </c>
      <c r="I891" s="18">
        <v>41800</v>
      </c>
      <c r="J891">
        <v>24</v>
      </c>
      <c r="K891" s="2">
        <v>1</v>
      </c>
      <c r="L891">
        <v>2</v>
      </c>
      <c r="M891" s="2">
        <v>1</v>
      </c>
      <c r="N891" s="2">
        <v>0</v>
      </c>
      <c r="O891" s="2">
        <v>3</v>
      </c>
    </row>
    <row r="892" spans="1:15" x14ac:dyDescent="0.2">
      <c r="A892" s="2">
        <v>0</v>
      </c>
      <c r="B892" s="2">
        <v>0</v>
      </c>
      <c r="C892" t="s">
        <v>14</v>
      </c>
      <c r="D892" t="s">
        <v>41</v>
      </c>
      <c r="E892" t="s">
        <v>31</v>
      </c>
      <c r="F892" s="4">
        <v>40386</v>
      </c>
      <c r="G892" s="2">
        <v>891</v>
      </c>
      <c r="H892" s="18">
        <v>1560.11</v>
      </c>
      <c r="I892" s="18">
        <v>53600</v>
      </c>
      <c r="J892">
        <v>24</v>
      </c>
      <c r="K892" s="2">
        <v>2</v>
      </c>
      <c r="L892">
        <v>1</v>
      </c>
      <c r="M892" s="2">
        <v>1</v>
      </c>
      <c r="N892" s="2">
        <v>1</v>
      </c>
      <c r="O892" s="2">
        <v>3</v>
      </c>
    </row>
    <row r="893" spans="1:15" x14ac:dyDescent="0.2">
      <c r="A893" s="2">
        <v>1</v>
      </c>
      <c r="B893" s="2">
        <v>1</v>
      </c>
      <c r="C893" t="s">
        <v>13</v>
      </c>
      <c r="D893" t="s">
        <v>50</v>
      </c>
      <c r="E893" t="s">
        <v>37</v>
      </c>
      <c r="F893" s="4">
        <v>40068</v>
      </c>
      <c r="G893" s="2">
        <v>892</v>
      </c>
      <c r="H893" s="18">
        <v>1159.2170000000001</v>
      </c>
      <c r="I893" s="18">
        <v>96900</v>
      </c>
      <c r="J893">
        <v>6</v>
      </c>
      <c r="K893" s="2">
        <v>3</v>
      </c>
      <c r="L893">
        <v>2</v>
      </c>
      <c r="M893" s="2">
        <v>1</v>
      </c>
      <c r="N893" s="2">
        <v>1</v>
      </c>
      <c r="O893" s="2">
        <v>0</v>
      </c>
    </row>
    <row r="894" spans="1:15" x14ac:dyDescent="0.2">
      <c r="A894" s="2">
        <v>1</v>
      </c>
      <c r="B894" s="2">
        <v>0</v>
      </c>
      <c r="C894" t="s">
        <v>11</v>
      </c>
      <c r="D894" t="s">
        <v>46</v>
      </c>
      <c r="E894" t="s">
        <v>15</v>
      </c>
      <c r="F894" s="4">
        <v>42098</v>
      </c>
      <c r="G894" s="2">
        <v>893</v>
      </c>
      <c r="H894" s="18">
        <v>361.78899999999999</v>
      </c>
      <c r="I894" s="18">
        <v>10200</v>
      </c>
      <c r="J894">
        <v>24</v>
      </c>
      <c r="K894" s="2">
        <v>0</v>
      </c>
      <c r="L894">
        <v>1</v>
      </c>
      <c r="M894" s="2">
        <v>1</v>
      </c>
      <c r="N894" s="2">
        <v>0</v>
      </c>
      <c r="O894" s="2">
        <v>0</v>
      </c>
    </row>
    <row r="895" spans="1:15" x14ac:dyDescent="0.2">
      <c r="A895" s="2">
        <v>0</v>
      </c>
      <c r="B895" s="2">
        <v>0</v>
      </c>
      <c r="C895" t="s">
        <v>11</v>
      </c>
      <c r="D895" t="s">
        <v>46</v>
      </c>
      <c r="E895" t="s">
        <v>15</v>
      </c>
      <c r="F895" s="4">
        <v>40704</v>
      </c>
      <c r="G895" s="2">
        <v>894</v>
      </c>
      <c r="H895" s="18">
        <v>1523.3789999999999</v>
      </c>
      <c r="I895" s="18">
        <v>49000</v>
      </c>
      <c r="J895">
        <v>18</v>
      </c>
      <c r="K895" s="2">
        <v>3</v>
      </c>
      <c r="L895">
        <v>2</v>
      </c>
      <c r="M895" s="2">
        <v>1</v>
      </c>
      <c r="N895" s="2">
        <v>0</v>
      </c>
      <c r="O895" s="2">
        <v>0</v>
      </c>
    </row>
    <row r="896" spans="1:15" x14ac:dyDescent="0.2">
      <c r="A896" s="2">
        <v>0</v>
      </c>
      <c r="B896" s="2">
        <v>1</v>
      </c>
      <c r="C896" t="s">
        <v>13</v>
      </c>
      <c r="D896" t="s">
        <v>49</v>
      </c>
      <c r="E896" t="s">
        <v>34</v>
      </c>
      <c r="F896" s="4">
        <v>42010</v>
      </c>
      <c r="G896" s="2">
        <v>895</v>
      </c>
      <c r="H896" s="18">
        <v>1413.2239999999999</v>
      </c>
      <c r="I896" s="18">
        <v>74500</v>
      </c>
      <c r="J896">
        <v>18</v>
      </c>
      <c r="K896" s="2">
        <v>0</v>
      </c>
      <c r="L896">
        <v>3</v>
      </c>
      <c r="M896" s="2">
        <v>1</v>
      </c>
      <c r="N896" s="2">
        <v>1</v>
      </c>
      <c r="O896" s="2">
        <v>0</v>
      </c>
    </row>
    <row r="897" spans="1:15" x14ac:dyDescent="0.2">
      <c r="A897" s="2">
        <v>1</v>
      </c>
      <c r="B897" s="2">
        <v>0</v>
      </c>
      <c r="C897" t="s">
        <v>12</v>
      </c>
      <c r="D897" t="s">
        <v>41</v>
      </c>
      <c r="E897" t="s">
        <v>24</v>
      </c>
      <c r="F897" s="4">
        <v>41868</v>
      </c>
      <c r="G897" s="2">
        <v>896</v>
      </c>
      <c r="H897" s="18">
        <v>209.422</v>
      </c>
      <c r="I897" s="18">
        <v>19800</v>
      </c>
      <c r="J897">
        <v>12</v>
      </c>
      <c r="K897" s="2">
        <v>1</v>
      </c>
      <c r="L897">
        <v>1</v>
      </c>
      <c r="M897" s="2">
        <v>1</v>
      </c>
      <c r="N897" s="2">
        <v>0</v>
      </c>
      <c r="O897" s="2">
        <v>2</v>
      </c>
    </row>
    <row r="898" spans="1:15" x14ac:dyDescent="0.2">
      <c r="A898" s="2">
        <v>0</v>
      </c>
      <c r="B898" s="2">
        <v>0</v>
      </c>
      <c r="C898" t="s">
        <v>14</v>
      </c>
      <c r="D898" t="s">
        <v>27</v>
      </c>
      <c r="E898" t="s">
        <v>32</v>
      </c>
      <c r="F898" s="4">
        <v>41005</v>
      </c>
      <c r="G898" s="2">
        <v>897</v>
      </c>
      <c r="H898" s="18">
        <v>191.18299999999999</v>
      </c>
      <c r="I898" s="18">
        <v>13900</v>
      </c>
      <c r="J898">
        <v>6</v>
      </c>
      <c r="K898" s="2">
        <v>1</v>
      </c>
      <c r="L898">
        <v>3</v>
      </c>
      <c r="M898" s="2">
        <v>0</v>
      </c>
      <c r="N898" s="2">
        <v>0</v>
      </c>
      <c r="O898" s="2">
        <v>0</v>
      </c>
    </row>
    <row r="899" spans="1:15" x14ac:dyDescent="0.2">
      <c r="A899" s="2">
        <v>1</v>
      </c>
      <c r="B899" s="2">
        <v>0</v>
      </c>
      <c r="C899" t="s">
        <v>14</v>
      </c>
      <c r="D899" t="s">
        <v>27</v>
      </c>
      <c r="E899" t="s">
        <v>32</v>
      </c>
      <c r="F899" s="4">
        <v>41888</v>
      </c>
      <c r="G899" s="2">
        <v>898</v>
      </c>
      <c r="H899" s="18">
        <v>1050.981</v>
      </c>
      <c r="I899" s="18">
        <v>42300</v>
      </c>
      <c r="J899">
        <v>24</v>
      </c>
      <c r="K899" s="2">
        <v>2</v>
      </c>
      <c r="L899">
        <v>2</v>
      </c>
      <c r="M899" s="2">
        <v>1</v>
      </c>
      <c r="N899" s="2">
        <v>0</v>
      </c>
      <c r="O899" s="2">
        <v>0</v>
      </c>
    </row>
    <row r="900" spans="1:15" x14ac:dyDescent="0.2">
      <c r="A900" s="2">
        <v>1</v>
      </c>
      <c r="B900" s="2">
        <v>1</v>
      </c>
      <c r="C900" t="s">
        <v>12</v>
      </c>
      <c r="D900" t="s">
        <v>41</v>
      </c>
      <c r="E900" t="s">
        <v>24</v>
      </c>
      <c r="F900" s="4">
        <v>40326</v>
      </c>
      <c r="G900" s="2">
        <v>899</v>
      </c>
      <c r="H900" s="18">
        <v>668.87300000000005</v>
      </c>
      <c r="I900" s="18">
        <v>52200</v>
      </c>
      <c r="J900">
        <v>12</v>
      </c>
      <c r="K900" s="2">
        <v>2</v>
      </c>
      <c r="L900">
        <v>3</v>
      </c>
      <c r="M900" s="2">
        <v>0</v>
      </c>
      <c r="N900" s="2">
        <v>1</v>
      </c>
      <c r="O900" s="2">
        <v>1</v>
      </c>
    </row>
    <row r="901" spans="1:15" x14ac:dyDescent="0.2">
      <c r="A901" s="2">
        <v>0</v>
      </c>
      <c r="B901" s="2">
        <v>1</v>
      </c>
      <c r="C901" t="s">
        <v>14</v>
      </c>
      <c r="D901" t="s">
        <v>41</v>
      </c>
      <c r="E901" t="s">
        <v>31</v>
      </c>
      <c r="F901" s="4">
        <v>42238</v>
      </c>
      <c r="G901" s="2">
        <v>900</v>
      </c>
      <c r="H901" s="18">
        <v>689.98299999999995</v>
      </c>
      <c r="I901" s="18">
        <v>70900</v>
      </c>
      <c r="J901">
        <v>6</v>
      </c>
      <c r="K901" s="2">
        <v>0</v>
      </c>
      <c r="L901">
        <v>1</v>
      </c>
      <c r="M901" s="2">
        <v>0</v>
      </c>
      <c r="N901" s="2">
        <v>1</v>
      </c>
      <c r="O901" s="2">
        <v>0</v>
      </c>
    </row>
    <row r="902" spans="1:15" x14ac:dyDescent="0.2">
      <c r="A902" s="2">
        <v>1</v>
      </c>
      <c r="B902" s="2">
        <v>1</v>
      </c>
      <c r="C902" t="s">
        <v>14</v>
      </c>
      <c r="D902" t="s">
        <v>27</v>
      </c>
      <c r="E902" t="s">
        <v>32</v>
      </c>
      <c r="F902" s="4">
        <v>41721</v>
      </c>
      <c r="G902" s="2">
        <v>901</v>
      </c>
      <c r="H902" s="18">
        <v>491.18700000000001</v>
      </c>
      <c r="I902" s="18">
        <v>24400</v>
      </c>
      <c r="J902">
        <v>6</v>
      </c>
      <c r="K902" s="2">
        <v>1</v>
      </c>
      <c r="L902">
        <v>3</v>
      </c>
      <c r="M902" s="2">
        <v>0</v>
      </c>
      <c r="N902" s="2">
        <v>0</v>
      </c>
      <c r="O902" s="2">
        <v>0</v>
      </c>
    </row>
    <row r="903" spans="1:15" x14ac:dyDescent="0.2">
      <c r="A903" s="2">
        <v>1</v>
      </c>
      <c r="B903" s="2">
        <v>0</v>
      </c>
      <c r="C903" t="s">
        <v>13</v>
      </c>
      <c r="D903" t="s">
        <v>49</v>
      </c>
      <c r="E903" t="s">
        <v>34</v>
      </c>
      <c r="F903" s="4">
        <v>42195</v>
      </c>
      <c r="G903" s="2">
        <v>902</v>
      </c>
      <c r="H903" s="18">
        <v>1658.269</v>
      </c>
      <c r="I903" s="18">
        <v>68800</v>
      </c>
      <c r="J903">
        <v>6</v>
      </c>
      <c r="K903" s="2">
        <v>0</v>
      </c>
      <c r="L903">
        <v>2</v>
      </c>
      <c r="M903" s="2">
        <v>0</v>
      </c>
      <c r="N903" s="2">
        <v>1</v>
      </c>
      <c r="O903" s="2">
        <v>0</v>
      </c>
    </row>
    <row r="904" spans="1:15" x14ac:dyDescent="0.2">
      <c r="A904" s="2">
        <v>1</v>
      </c>
      <c r="B904" s="2">
        <v>0</v>
      </c>
      <c r="C904" t="s">
        <v>12</v>
      </c>
      <c r="D904" t="s">
        <v>44</v>
      </c>
      <c r="E904" t="s">
        <v>25</v>
      </c>
      <c r="F904" s="4">
        <v>42176</v>
      </c>
      <c r="G904" s="2">
        <v>903</v>
      </c>
      <c r="H904" s="18">
        <v>188.97800000000001</v>
      </c>
      <c r="I904" s="18">
        <v>10400</v>
      </c>
      <c r="J904">
        <v>18</v>
      </c>
      <c r="K904" s="2">
        <v>0</v>
      </c>
      <c r="L904">
        <v>1</v>
      </c>
      <c r="M904" s="2">
        <v>1</v>
      </c>
      <c r="N904" s="2">
        <v>0</v>
      </c>
      <c r="O904" s="2">
        <v>0</v>
      </c>
    </row>
    <row r="905" spans="1:15" x14ac:dyDescent="0.2">
      <c r="A905" s="2">
        <v>0</v>
      </c>
      <c r="B905" s="2">
        <v>1</v>
      </c>
      <c r="C905" t="s">
        <v>11</v>
      </c>
      <c r="D905" t="s">
        <v>53</v>
      </c>
      <c r="E905" t="s">
        <v>20</v>
      </c>
      <c r="F905" s="4">
        <v>39915</v>
      </c>
      <c r="G905" s="2">
        <v>904</v>
      </c>
      <c r="H905" s="18">
        <v>1904.52</v>
      </c>
      <c r="I905" s="18">
        <v>79200</v>
      </c>
      <c r="J905">
        <v>6</v>
      </c>
      <c r="K905" s="2">
        <v>3</v>
      </c>
      <c r="L905">
        <v>2</v>
      </c>
      <c r="M905" s="2">
        <v>1</v>
      </c>
      <c r="N905" s="2">
        <v>1</v>
      </c>
      <c r="O905" s="2">
        <v>1</v>
      </c>
    </row>
    <row r="906" spans="1:15" x14ac:dyDescent="0.2">
      <c r="A906" s="2">
        <v>1</v>
      </c>
      <c r="B906" s="2">
        <v>0</v>
      </c>
      <c r="C906" t="s">
        <v>13</v>
      </c>
      <c r="D906" t="s">
        <v>49</v>
      </c>
      <c r="E906" t="s">
        <v>34</v>
      </c>
      <c r="F906" s="4">
        <v>41899</v>
      </c>
      <c r="G906" s="2">
        <v>905</v>
      </c>
      <c r="H906" s="18">
        <v>303.065</v>
      </c>
      <c r="I906" s="18">
        <v>18000</v>
      </c>
      <c r="J906">
        <v>12</v>
      </c>
      <c r="K906" s="2">
        <v>1</v>
      </c>
      <c r="L906">
        <v>1</v>
      </c>
      <c r="M906" s="2">
        <v>1</v>
      </c>
      <c r="N906" s="2">
        <v>0</v>
      </c>
      <c r="O906" s="2">
        <v>0</v>
      </c>
    </row>
    <row r="907" spans="1:15" x14ac:dyDescent="0.2">
      <c r="A907" s="2">
        <v>1</v>
      </c>
      <c r="B907" s="2">
        <v>1</v>
      </c>
      <c r="C907" t="s">
        <v>14</v>
      </c>
      <c r="D907" t="s">
        <v>51</v>
      </c>
      <c r="E907" t="s">
        <v>29</v>
      </c>
      <c r="F907" s="4">
        <v>42055</v>
      </c>
      <c r="G907" s="2">
        <v>906</v>
      </c>
      <c r="H907" s="18">
        <v>1443.6089999999999</v>
      </c>
      <c r="I907" s="18">
        <v>43100</v>
      </c>
      <c r="J907">
        <v>24</v>
      </c>
      <c r="K907" s="2">
        <v>0</v>
      </c>
      <c r="L907">
        <v>2</v>
      </c>
      <c r="M907" s="2">
        <v>0</v>
      </c>
      <c r="N907" s="2">
        <v>0</v>
      </c>
      <c r="O907" s="2">
        <v>0</v>
      </c>
    </row>
    <row r="908" spans="1:15" x14ac:dyDescent="0.2">
      <c r="A908" s="2">
        <v>1</v>
      </c>
      <c r="B908" s="2">
        <v>1</v>
      </c>
      <c r="C908" t="s">
        <v>11</v>
      </c>
      <c r="D908" t="s">
        <v>52</v>
      </c>
      <c r="E908" t="s">
        <v>18</v>
      </c>
      <c r="F908" s="4">
        <v>42226</v>
      </c>
      <c r="G908" s="2">
        <v>907</v>
      </c>
      <c r="H908" s="18">
        <v>407.584</v>
      </c>
      <c r="I908" s="18">
        <v>27800</v>
      </c>
      <c r="J908">
        <v>12</v>
      </c>
      <c r="K908" s="2">
        <v>0</v>
      </c>
      <c r="L908">
        <v>1</v>
      </c>
      <c r="M908" s="2">
        <v>0</v>
      </c>
      <c r="N908" s="2">
        <v>0</v>
      </c>
      <c r="O908" s="2">
        <v>3</v>
      </c>
    </row>
    <row r="909" spans="1:15" x14ac:dyDescent="0.2">
      <c r="A909" s="2">
        <v>1</v>
      </c>
      <c r="B909" s="2">
        <v>1</v>
      </c>
      <c r="C909" t="s">
        <v>12</v>
      </c>
      <c r="D909" t="s">
        <v>41</v>
      </c>
      <c r="E909" t="s">
        <v>24</v>
      </c>
      <c r="F909" s="4">
        <v>42080</v>
      </c>
      <c r="G909" s="2">
        <v>908</v>
      </c>
      <c r="H909" s="18">
        <v>1634.374</v>
      </c>
      <c r="I909" s="18">
        <v>97200</v>
      </c>
      <c r="J909">
        <v>12</v>
      </c>
      <c r="K909" s="2">
        <v>0</v>
      </c>
      <c r="L909">
        <v>2</v>
      </c>
      <c r="M909" s="2">
        <v>1</v>
      </c>
      <c r="N909" s="2">
        <v>1</v>
      </c>
      <c r="O909" s="2">
        <v>0</v>
      </c>
    </row>
    <row r="910" spans="1:15" x14ac:dyDescent="0.2">
      <c r="A910" s="2">
        <v>1</v>
      </c>
      <c r="B910" s="2">
        <v>0</v>
      </c>
      <c r="C910" t="s">
        <v>11</v>
      </c>
      <c r="D910" t="s">
        <v>52</v>
      </c>
      <c r="E910" t="s">
        <v>18</v>
      </c>
      <c r="F910" s="4">
        <v>41961</v>
      </c>
      <c r="G910" s="2">
        <v>909</v>
      </c>
      <c r="H910" s="18">
        <v>542.1</v>
      </c>
      <c r="I910" s="18">
        <v>38600</v>
      </c>
      <c r="J910">
        <v>18</v>
      </c>
      <c r="K910" s="2">
        <v>1</v>
      </c>
      <c r="L910">
        <v>2</v>
      </c>
      <c r="M910" s="2">
        <v>1</v>
      </c>
      <c r="N910" s="2">
        <v>0</v>
      </c>
      <c r="O910" s="2">
        <v>1</v>
      </c>
    </row>
    <row r="911" spans="1:15" x14ac:dyDescent="0.2">
      <c r="A911" s="2">
        <v>1</v>
      </c>
      <c r="B911" s="2">
        <v>1</v>
      </c>
      <c r="C911" t="s">
        <v>12</v>
      </c>
      <c r="D911" t="s">
        <v>42</v>
      </c>
      <c r="E911" t="s">
        <v>22</v>
      </c>
      <c r="F911" s="4">
        <v>41515</v>
      </c>
      <c r="G911" s="2">
        <v>910</v>
      </c>
      <c r="H911" s="18">
        <v>1438.5229999999999</v>
      </c>
      <c r="I911" s="18">
        <v>55100</v>
      </c>
      <c r="J911">
        <v>18</v>
      </c>
      <c r="K911" s="2">
        <v>2</v>
      </c>
      <c r="L911">
        <v>1</v>
      </c>
      <c r="M911" s="2">
        <v>1</v>
      </c>
      <c r="N911" s="2">
        <v>1</v>
      </c>
      <c r="O911" s="2">
        <v>0</v>
      </c>
    </row>
    <row r="912" spans="1:15" x14ac:dyDescent="0.2">
      <c r="A912" s="2">
        <v>1</v>
      </c>
      <c r="B912" s="2">
        <v>1</v>
      </c>
      <c r="C912" t="s">
        <v>14</v>
      </c>
      <c r="D912" t="s">
        <v>43</v>
      </c>
      <c r="E912" t="s">
        <v>28</v>
      </c>
      <c r="F912" s="4">
        <v>41640</v>
      </c>
      <c r="G912" s="2">
        <v>911</v>
      </c>
      <c r="H912" s="18">
        <v>1403.374</v>
      </c>
      <c r="I912" s="18">
        <v>62800</v>
      </c>
      <c r="J912">
        <v>18</v>
      </c>
      <c r="K912" s="2">
        <v>3</v>
      </c>
      <c r="L912">
        <v>3</v>
      </c>
      <c r="M912" s="2">
        <v>0</v>
      </c>
      <c r="N912" s="2">
        <v>1</v>
      </c>
      <c r="O912" s="2">
        <v>0</v>
      </c>
    </row>
    <row r="913" spans="1:15" x14ac:dyDescent="0.2">
      <c r="A913" s="2">
        <v>1</v>
      </c>
      <c r="B913" s="2">
        <v>0</v>
      </c>
      <c r="C913" t="s">
        <v>13</v>
      </c>
      <c r="D913" t="s">
        <v>49</v>
      </c>
      <c r="E913" t="s">
        <v>34</v>
      </c>
      <c r="F913" s="4">
        <v>42102</v>
      </c>
      <c r="G913" s="2">
        <v>912</v>
      </c>
      <c r="H913" s="18">
        <v>636.28399999999999</v>
      </c>
      <c r="I913" s="18">
        <v>29200</v>
      </c>
      <c r="J913">
        <v>6</v>
      </c>
      <c r="K913" s="2">
        <v>0</v>
      </c>
      <c r="L913">
        <v>1</v>
      </c>
      <c r="M913" s="2">
        <v>0</v>
      </c>
      <c r="N913" s="2">
        <v>0</v>
      </c>
      <c r="O913" s="2">
        <v>3</v>
      </c>
    </row>
    <row r="914" spans="1:15" x14ac:dyDescent="0.2">
      <c r="A914" s="2">
        <v>1</v>
      </c>
      <c r="B914" s="2">
        <v>0</v>
      </c>
      <c r="C914" t="s">
        <v>12</v>
      </c>
      <c r="D914" t="s">
        <v>42</v>
      </c>
      <c r="E914" t="s">
        <v>22</v>
      </c>
      <c r="F914" s="4">
        <v>42208</v>
      </c>
      <c r="G914" s="2">
        <v>913</v>
      </c>
      <c r="H914" s="18">
        <v>333.14299999999997</v>
      </c>
      <c r="I914" s="18">
        <v>10200</v>
      </c>
      <c r="J914">
        <v>12</v>
      </c>
      <c r="K914" s="2">
        <v>0</v>
      </c>
      <c r="L914">
        <v>1</v>
      </c>
      <c r="M914" s="2">
        <v>1</v>
      </c>
      <c r="N914" s="2">
        <v>0</v>
      </c>
      <c r="O914" s="2">
        <v>2</v>
      </c>
    </row>
    <row r="915" spans="1:15" x14ac:dyDescent="0.2">
      <c r="A915" s="2">
        <v>0</v>
      </c>
      <c r="B915" s="2">
        <v>0</v>
      </c>
      <c r="C915" t="s">
        <v>11</v>
      </c>
      <c r="D915" t="s">
        <v>53</v>
      </c>
      <c r="E915" t="s">
        <v>20</v>
      </c>
      <c r="F915" s="4">
        <v>41331</v>
      </c>
      <c r="G915" s="2">
        <v>914</v>
      </c>
      <c r="H915" s="18">
        <v>193.82599999999999</v>
      </c>
      <c r="I915" s="18">
        <v>14300</v>
      </c>
      <c r="J915">
        <v>6</v>
      </c>
      <c r="K915" s="2">
        <v>1</v>
      </c>
      <c r="L915">
        <v>1</v>
      </c>
      <c r="M915" s="2">
        <v>0</v>
      </c>
      <c r="N915" s="2">
        <v>0</v>
      </c>
      <c r="O915" s="2">
        <v>2</v>
      </c>
    </row>
    <row r="916" spans="1:15" x14ac:dyDescent="0.2">
      <c r="A916" s="2">
        <v>1</v>
      </c>
      <c r="B916" s="2">
        <v>0</v>
      </c>
      <c r="C916" t="s">
        <v>12</v>
      </c>
      <c r="D916" t="s">
        <v>55</v>
      </c>
      <c r="E916" t="s">
        <v>23</v>
      </c>
      <c r="F916" s="4">
        <v>40340</v>
      </c>
      <c r="G916" s="2">
        <v>915</v>
      </c>
      <c r="H916" s="18">
        <v>784.70100000000002</v>
      </c>
      <c r="I916" s="18">
        <v>70000</v>
      </c>
      <c r="J916">
        <v>6</v>
      </c>
      <c r="K916" s="2">
        <v>3</v>
      </c>
      <c r="L916">
        <v>2</v>
      </c>
      <c r="M916" s="2">
        <v>1</v>
      </c>
      <c r="N916" s="2">
        <v>0</v>
      </c>
      <c r="O916" s="2">
        <v>0</v>
      </c>
    </row>
    <row r="917" spans="1:15" x14ac:dyDescent="0.2">
      <c r="A917" s="2">
        <v>1</v>
      </c>
      <c r="B917" s="2">
        <v>0</v>
      </c>
      <c r="C917" t="s">
        <v>14</v>
      </c>
      <c r="D917" t="s">
        <v>41</v>
      </c>
      <c r="E917" t="s">
        <v>31</v>
      </c>
      <c r="F917" s="4">
        <v>41055</v>
      </c>
      <c r="G917" s="2">
        <v>916</v>
      </c>
      <c r="H917" s="18">
        <v>1165.0630000000001</v>
      </c>
      <c r="I917" s="18">
        <v>79900</v>
      </c>
      <c r="J917">
        <v>18</v>
      </c>
      <c r="K917" s="2">
        <v>2</v>
      </c>
      <c r="L917">
        <v>2</v>
      </c>
      <c r="M917" s="2">
        <v>0</v>
      </c>
      <c r="N917" s="2">
        <v>1</v>
      </c>
      <c r="O917" s="2">
        <v>1</v>
      </c>
    </row>
    <row r="918" spans="1:15" x14ac:dyDescent="0.2">
      <c r="A918" s="2">
        <v>1</v>
      </c>
      <c r="B918" s="2">
        <v>0</v>
      </c>
      <c r="C918" t="s">
        <v>13</v>
      </c>
      <c r="D918" t="s">
        <v>49</v>
      </c>
      <c r="E918" t="s">
        <v>33</v>
      </c>
      <c r="F918" s="4">
        <v>40636</v>
      </c>
      <c r="G918" s="2">
        <v>917</v>
      </c>
      <c r="H918" s="18">
        <v>201.82900000000001</v>
      </c>
      <c r="I918" s="18">
        <v>12500</v>
      </c>
      <c r="J918">
        <v>6</v>
      </c>
      <c r="K918" s="2">
        <v>1</v>
      </c>
      <c r="L918">
        <v>1</v>
      </c>
      <c r="M918" s="2">
        <v>0</v>
      </c>
      <c r="N918" s="2">
        <v>0</v>
      </c>
      <c r="O918" s="2">
        <v>1</v>
      </c>
    </row>
    <row r="919" spans="1:15" x14ac:dyDescent="0.2">
      <c r="A919" s="2">
        <v>1</v>
      </c>
      <c r="B919" s="2">
        <v>0</v>
      </c>
      <c r="C919" t="s">
        <v>14</v>
      </c>
      <c r="D919" t="s">
        <v>51</v>
      </c>
      <c r="E919" t="s">
        <v>30</v>
      </c>
      <c r="F919" s="4">
        <v>41796</v>
      </c>
      <c r="G919" s="2">
        <v>918</v>
      </c>
      <c r="H919" s="18">
        <v>953.85299999999995</v>
      </c>
      <c r="I919" s="18">
        <v>84200</v>
      </c>
      <c r="J919">
        <v>24</v>
      </c>
      <c r="K919" s="2">
        <v>2</v>
      </c>
      <c r="L919">
        <v>2</v>
      </c>
      <c r="M919" s="2">
        <v>0</v>
      </c>
      <c r="N919" s="2">
        <v>1</v>
      </c>
      <c r="O919" s="2">
        <v>2</v>
      </c>
    </row>
    <row r="920" spans="1:15" x14ac:dyDescent="0.2">
      <c r="A920" s="2">
        <v>1</v>
      </c>
      <c r="B920" s="2">
        <v>0</v>
      </c>
      <c r="C920" t="s">
        <v>11</v>
      </c>
      <c r="D920" t="s">
        <v>46</v>
      </c>
      <c r="E920" t="s">
        <v>15</v>
      </c>
      <c r="F920" s="4">
        <v>42190</v>
      </c>
      <c r="G920" s="2">
        <v>919</v>
      </c>
      <c r="H920" s="18">
        <v>384.94600000000003</v>
      </c>
      <c r="I920" s="18">
        <v>14600</v>
      </c>
      <c r="J920">
        <v>24</v>
      </c>
      <c r="K920" s="2">
        <v>1</v>
      </c>
      <c r="L920">
        <v>3</v>
      </c>
      <c r="M920" s="2">
        <v>0</v>
      </c>
      <c r="N920" s="2">
        <v>0</v>
      </c>
      <c r="O920" s="2">
        <v>1</v>
      </c>
    </row>
    <row r="921" spans="1:15" x14ac:dyDescent="0.2">
      <c r="A921" s="2">
        <v>1</v>
      </c>
      <c r="B921" s="2">
        <v>0</v>
      </c>
      <c r="C921" t="s">
        <v>13</v>
      </c>
      <c r="D921" t="s">
        <v>49</v>
      </c>
      <c r="E921" t="s">
        <v>34</v>
      </c>
      <c r="F921" s="4">
        <v>41640</v>
      </c>
      <c r="G921" s="2">
        <v>920</v>
      </c>
      <c r="H921" s="18">
        <v>363.46800000000002</v>
      </c>
      <c r="I921" s="18">
        <v>13800</v>
      </c>
      <c r="J921">
        <v>18</v>
      </c>
      <c r="K921" s="2">
        <v>1</v>
      </c>
      <c r="L921">
        <v>1</v>
      </c>
      <c r="M921" s="2">
        <v>0</v>
      </c>
      <c r="N921" s="2">
        <v>1</v>
      </c>
      <c r="O921" s="2">
        <v>0</v>
      </c>
    </row>
    <row r="922" spans="1:15" x14ac:dyDescent="0.2">
      <c r="A922" s="2">
        <v>0</v>
      </c>
      <c r="B922" s="2">
        <v>0</v>
      </c>
      <c r="C922" t="s">
        <v>12</v>
      </c>
      <c r="D922" t="s">
        <v>47</v>
      </c>
      <c r="E922" t="s">
        <v>26</v>
      </c>
      <c r="F922" s="4">
        <v>41925</v>
      </c>
      <c r="G922" s="2">
        <v>921</v>
      </c>
      <c r="H922" s="18">
        <v>2081.7939999999999</v>
      </c>
      <c r="I922" s="18">
        <v>72200</v>
      </c>
      <c r="J922">
        <v>12</v>
      </c>
      <c r="K922" s="2">
        <v>3</v>
      </c>
      <c r="L922">
        <v>2</v>
      </c>
      <c r="M922" s="2">
        <v>1</v>
      </c>
      <c r="N922" s="2">
        <v>1</v>
      </c>
      <c r="O922" s="2">
        <v>1</v>
      </c>
    </row>
    <row r="923" spans="1:15" x14ac:dyDescent="0.2">
      <c r="A923" s="2">
        <v>1</v>
      </c>
      <c r="B923" s="2">
        <v>0</v>
      </c>
      <c r="C923" t="s">
        <v>14</v>
      </c>
      <c r="D923" t="s">
        <v>27</v>
      </c>
      <c r="E923" t="s">
        <v>32</v>
      </c>
      <c r="F923" s="4">
        <v>42185</v>
      </c>
      <c r="G923" s="2">
        <v>922</v>
      </c>
      <c r="H923" s="18">
        <v>934.38599999999997</v>
      </c>
      <c r="I923" s="18">
        <v>49100</v>
      </c>
      <c r="J923">
        <v>6</v>
      </c>
      <c r="K923" s="2">
        <v>0</v>
      </c>
      <c r="L923">
        <v>2</v>
      </c>
      <c r="M923" s="2">
        <v>1</v>
      </c>
      <c r="N923" s="2">
        <v>0</v>
      </c>
      <c r="O923" s="2">
        <v>0</v>
      </c>
    </row>
    <row r="924" spans="1:15" x14ac:dyDescent="0.2">
      <c r="A924" s="2">
        <v>1</v>
      </c>
      <c r="B924" s="2">
        <v>1</v>
      </c>
      <c r="C924" t="s">
        <v>14</v>
      </c>
      <c r="D924" t="s">
        <v>51</v>
      </c>
      <c r="E924" t="s">
        <v>29</v>
      </c>
      <c r="F924" s="4">
        <v>42187</v>
      </c>
      <c r="G924" s="2">
        <v>923</v>
      </c>
      <c r="H924" s="18">
        <v>507.69</v>
      </c>
      <c r="I924" s="18">
        <v>53300</v>
      </c>
      <c r="J924">
        <v>6</v>
      </c>
      <c r="K924" s="2">
        <v>0</v>
      </c>
      <c r="L924">
        <v>2</v>
      </c>
      <c r="M924" s="2">
        <v>0</v>
      </c>
      <c r="N924" s="2">
        <v>0</v>
      </c>
      <c r="O924" s="2">
        <v>3</v>
      </c>
    </row>
    <row r="925" spans="1:15" x14ac:dyDescent="0.2">
      <c r="A925" s="2">
        <v>1</v>
      </c>
      <c r="B925" s="2">
        <v>1</v>
      </c>
      <c r="C925" t="s">
        <v>11</v>
      </c>
      <c r="D925" t="s">
        <v>40</v>
      </c>
      <c r="E925" t="s">
        <v>19</v>
      </c>
      <c r="F925" s="4">
        <v>42042</v>
      </c>
      <c r="G925" s="2">
        <v>924</v>
      </c>
      <c r="H925" s="18">
        <v>1553.3710000000001</v>
      </c>
      <c r="I925" s="18">
        <v>118600</v>
      </c>
      <c r="J925">
        <v>12</v>
      </c>
      <c r="K925" s="2">
        <v>0</v>
      </c>
      <c r="L925">
        <v>2</v>
      </c>
      <c r="M925" s="2">
        <v>1</v>
      </c>
      <c r="N925" s="2">
        <v>1</v>
      </c>
      <c r="O925" s="2">
        <v>1</v>
      </c>
    </row>
    <row r="926" spans="1:15" x14ac:dyDescent="0.2">
      <c r="A926" s="2">
        <v>1</v>
      </c>
      <c r="B926" s="2">
        <v>0</v>
      </c>
      <c r="C926" t="s">
        <v>12</v>
      </c>
      <c r="D926" t="s">
        <v>44</v>
      </c>
      <c r="E926" t="s">
        <v>25</v>
      </c>
      <c r="F926" s="4">
        <v>41523</v>
      </c>
      <c r="G926" s="2">
        <v>925</v>
      </c>
      <c r="H926" s="18">
        <v>687.09400000000005</v>
      </c>
      <c r="I926" s="18">
        <v>56900</v>
      </c>
      <c r="J926">
        <v>12</v>
      </c>
      <c r="K926" s="2">
        <v>1</v>
      </c>
      <c r="L926">
        <v>1</v>
      </c>
      <c r="M926" s="2">
        <v>1</v>
      </c>
      <c r="N926" s="2">
        <v>1</v>
      </c>
      <c r="O926" s="2">
        <v>2</v>
      </c>
    </row>
    <row r="927" spans="1:15" x14ac:dyDescent="0.2">
      <c r="A927" s="2">
        <v>1</v>
      </c>
      <c r="B927" s="2">
        <v>1</v>
      </c>
      <c r="C927" t="s">
        <v>13</v>
      </c>
      <c r="D927" t="s">
        <v>49</v>
      </c>
      <c r="E927" t="s">
        <v>33</v>
      </c>
      <c r="F927" s="4">
        <v>42140</v>
      </c>
      <c r="G927" s="2">
        <v>926</v>
      </c>
      <c r="H927" s="18">
        <v>1102.0840000000001</v>
      </c>
      <c r="I927" s="18">
        <v>109200</v>
      </c>
      <c r="J927">
        <v>24</v>
      </c>
      <c r="K927" s="2">
        <v>1</v>
      </c>
      <c r="L927">
        <v>2</v>
      </c>
      <c r="M927" s="2">
        <v>1</v>
      </c>
      <c r="N927" s="2">
        <v>1</v>
      </c>
      <c r="O927" s="2">
        <v>3</v>
      </c>
    </row>
    <row r="928" spans="1:15" x14ac:dyDescent="0.2">
      <c r="A928" s="2">
        <v>1</v>
      </c>
      <c r="B928" s="2">
        <v>0</v>
      </c>
      <c r="C928" t="s">
        <v>13</v>
      </c>
      <c r="D928" t="s">
        <v>39</v>
      </c>
      <c r="E928" t="s">
        <v>35</v>
      </c>
      <c r="F928" s="4">
        <v>42191</v>
      </c>
      <c r="G928" s="2">
        <v>927</v>
      </c>
      <c r="H928" s="18">
        <v>769.77300000000002</v>
      </c>
      <c r="I928" s="18">
        <v>23200</v>
      </c>
      <c r="J928">
        <v>24</v>
      </c>
      <c r="K928" s="2">
        <v>0</v>
      </c>
      <c r="L928">
        <v>1</v>
      </c>
      <c r="M928" s="2">
        <v>0</v>
      </c>
      <c r="N928" s="2">
        <v>0</v>
      </c>
      <c r="O928" s="2">
        <v>3</v>
      </c>
    </row>
    <row r="929" spans="1:15" x14ac:dyDescent="0.2">
      <c r="A929" s="2">
        <v>0</v>
      </c>
      <c r="B929" s="2">
        <v>0</v>
      </c>
      <c r="C929" t="s">
        <v>12</v>
      </c>
      <c r="D929" t="s">
        <v>47</v>
      </c>
      <c r="E929" t="s">
        <v>26</v>
      </c>
      <c r="F929" s="4">
        <v>41560</v>
      </c>
      <c r="G929" s="2">
        <v>928</v>
      </c>
      <c r="H929" s="18">
        <v>1161.732</v>
      </c>
      <c r="I929" s="18">
        <v>61500</v>
      </c>
      <c r="J929">
        <v>24</v>
      </c>
      <c r="K929" s="2">
        <v>2</v>
      </c>
      <c r="L929">
        <v>2</v>
      </c>
      <c r="M929" s="2">
        <v>0</v>
      </c>
      <c r="N929" s="2">
        <v>1</v>
      </c>
      <c r="O929" s="2">
        <v>3</v>
      </c>
    </row>
    <row r="930" spans="1:15" x14ac:dyDescent="0.2">
      <c r="A930" s="2">
        <v>0</v>
      </c>
      <c r="B930" s="2">
        <v>0</v>
      </c>
      <c r="C930" t="s">
        <v>12</v>
      </c>
      <c r="D930" t="s">
        <v>55</v>
      </c>
      <c r="E930" t="s">
        <v>23</v>
      </c>
      <c r="F930" s="4">
        <v>42022</v>
      </c>
      <c r="G930" s="2">
        <v>929</v>
      </c>
      <c r="H930" s="18">
        <v>425.71800000000002</v>
      </c>
      <c r="I930" s="18">
        <v>25600</v>
      </c>
      <c r="J930">
        <v>18</v>
      </c>
      <c r="K930" s="2">
        <v>0</v>
      </c>
      <c r="L930">
        <v>1</v>
      </c>
      <c r="M930" s="2">
        <v>0</v>
      </c>
      <c r="N930" s="2">
        <v>0</v>
      </c>
      <c r="O930" s="2">
        <v>2</v>
      </c>
    </row>
    <row r="931" spans="1:15" x14ac:dyDescent="0.2">
      <c r="A931" s="2">
        <v>0</v>
      </c>
      <c r="B931" s="2">
        <v>0</v>
      </c>
      <c r="C931" t="s">
        <v>14</v>
      </c>
      <c r="D931" t="s">
        <v>27</v>
      </c>
      <c r="E931" t="s">
        <v>27</v>
      </c>
      <c r="F931" s="4">
        <v>41162</v>
      </c>
      <c r="G931" s="2">
        <v>930</v>
      </c>
      <c r="H931" s="18">
        <v>377.952</v>
      </c>
      <c r="I931" s="18">
        <v>15000</v>
      </c>
      <c r="J931">
        <v>12</v>
      </c>
      <c r="K931" s="2">
        <v>1</v>
      </c>
      <c r="L931">
        <v>3</v>
      </c>
      <c r="M931" s="2">
        <v>0</v>
      </c>
      <c r="N931" s="2">
        <v>0</v>
      </c>
      <c r="O931" s="2">
        <v>0</v>
      </c>
    </row>
    <row r="932" spans="1:15" x14ac:dyDescent="0.2">
      <c r="A932" s="2">
        <v>1</v>
      </c>
      <c r="B932" s="2">
        <v>1</v>
      </c>
      <c r="C932" t="s">
        <v>14</v>
      </c>
      <c r="D932" t="s">
        <v>51</v>
      </c>
      <c r="E932" t="s">
        <v>29</v>
      </c>
      <c r="F932" s="4">
        <v>40831</v>
      </c>
      <c r="G932" s="2">
        <v>931</v>
      </c>
      <c r="H932" s="18">
        <v>1511.751</v>
      </c>
      <c r="I932" s="18">
        <v>168800</v>
      </c>
      <c r="J932">
        <v>6</v>
      </c>
      <c r="K932" s="2">
        <v>3</v>
      </c>
      <c r="L932">
        <v>3</v>
      </c>
      <c r="M932" s="2">
        <v>1</v>
      </c>
      <c r="N932" s="2">
        <v>1</v>
      </c>
      <c r="O932" s="2">
        <v>0</v>
      </c>
    </row>
    <row r="933" spans="1:15" x14ac:dyDescent="0.2">
      <c r="A933" s="2">
        <v>1</v>
      </c>
      <c r="B933" s="2">
        <v>0</v>
      </c>
      <c r="C933" t="s">
        <v>13</v>
      </c>
      <c r="D933" t="s">
        <v>49</v>
      </c>
      <c r="E933" t="s">
        <v>34</v>
      </c>
      <c r="F933" s="4">
        <v>41589</v>
      </c>
      <c r="G933" s="2">
        <v>932</v>
      </c>
      <c r="H933" s="18">
        <v>770.11400000000003</v>
      </c>
      <c r="I933" s="18">
        <v>49600</v>
      </c>
      <c r="J933">
        <v>6</v>
      </c>
      <c r="K933" s="2">
        <v>2</v>
      </c>
      <c r="L933">
        <v>3</v>
      </c>
      <c r="M933" s="2">
        <v>1</v>
      </c>
      <c r="N933" s="2">
        <v>1</v>
      </c>
      <c r="O933" s="2">
        <v>0</v>
      </c>
    </row>
    <row r="934" spans="1:15" x14ac:dyDescent="0.2">
      <c r="A934" s="2">
        <v>0</v>
      </c>
      <c r="B934" s="2">
        <v>1</v>
      </c>
      <c r="C934" t="s">
        <v>13</v>
      </c>
      <c r="D934" t="s">
        <v>50</v>
      </c>
      <c r="E934" t="s">
        <v>37</v>
      </c>
      <c r="F934" s="4">
        <v>41710</v>
      </c>
      <c r="G934" s="2">
        <v>933</v>
      </c>
      <c r="H934" s="18">
        <v>690.24800000000005</v>
      </c>
      <c r="I934" s="18">
        <v>40600</v>
      </c>
      <c r="J934">
        <v>6</v>
      </c>
      <c r="K934" s="2">
        <v>2</v>
      </c>
      <c r="L934">
        <v>3</v>
      </c>
      <c r="M934" s="2">
        <v>0</v>
      </c>
      <c r="N934" s="2">
        <v>0</v>
      </c>
      <c r="O934" s="2">
        <v>2</v>
      </c>
    </row>
    <row r="935" spans="1:15" x14ac:dyDescent="0.2">
      <c r="A935" s="2">
        <v>1</v>
      </c>
      <c r="B935" s="2">
        <v>1</v>
      </c>
      <c r="C935" t="s">
        <v>13</v>
      </c>
      <c r="D935" t="s">
        <v>49</v>
      </c>
      <c r="E935" t="s">
        <v>34</v>
      </c>
      <c r="F935" s="4">
        <v>42111</v>
      </c>
      <c r="G935" s="2">
        <v>934</v>
      </c>
      <c r="H935" s="18">
        <v>2340.1999999999998</v>
      </c>
      <c r="I935" s="18">
        <v>111900</v>
      </c>
      <c r="J935">
        <v>12</v>
      </c>
      <c r="K935" s="2">
        <v>0</v>
      </c>
      <c r="L935">
        <v>2</v>
      </c>
      <c r="M935" s="2">
        <v>0</v>
      </c>
      <c r="N935" s="2">
        <v>1</v>
      </c>
      <c r="O935" s="2">
        <v>1</v>
      </c>
    </row>
    <row r="936" spans="1:15" x14ac:dyDescent="0.2">
      <c r="A936" s="2">
        <v>0</v>
      </c>
      <c r="B936" s="2">
        <v>0</v>
      </c>
      <c r="C936" t="s">
        <v>12</v>
      </c>
      <c r="D936" t="s">
        <v>44</v>
      </c>
      <c r="E936" t="s">
        <v>25</v>
      </c>
      <c r="F936" s="4">
        <v>42197</v>
      </c>
      <c r="G936" s="2">
        <v>935</v>
      </c>
      <c r="H936" s="18">
        <v>471.78500000000003</v>
      </c>
      <c r="I936" s="18">
        <v>17500</v>
      </c>
      <c r="J936">
        <v>18</v>
      </c>
      <c r="K936" s="2">
        <v>1</v>
      </c>
      <c r="L936">
        <v>1</v>
      </c>
      <c r="M936" s="2">
        <v>1</v>
      </c>
      <c r="N936" s="2">
        <v>0</v>
      </c>
      <c r="O936" s="2">
        <v>0</v>
      </c>
    </row>
    <row r="937" spans="1:15" x14ac:dyDescent="0.2">
      <c r="A937" s="2">
        <v>1</v>
      </c>
      <c r="B937" s="2">
        <v>1</v>
      </c>
      <c r="C937" t="s">
        <v>12</v>
      </c>
      <c r="D937" t="s">
        <v>47</v>
      </c>
      <c r="E937" t="s">
        <v>26</v>
      </c>
      <c r="F937" s="4">
        <v>42143</v>
      </c>
      <c r="G937" s="2">
        <v>936</v>
      </c>
      <c r="H937" s="18">
        <v>1297.7739999999999</v>
      </c>
      <c r="I937" s="18">
        <v>64600</v>
      </c>
      <c r="J937">
        <v>6</v>
      </c>
      <c r="K937" s="2">
        <v>0</v>
      </c>
      <c r="L937">
        <v>3</v>
      </c>
      <c r="M937" s="2">
        <v>0</v>
      </c>
      <c r="N937" s="2">
        <v>0</v>
      </c>
      <c r="O937" s="2">
        <v>0</v>
      </c>
    </row>
    <row r="938" spans="1:15" x14ac:dyDescent="0.2">
      <c r="A938" s="2">
        <v>1</v>
      </c>
      <c r="B938" s="2">
        <v>1</v>
      </c>
      <c r="C938" t="s">
        <v>11</v>
      </c>
      <c r="D938" t="s">
        <v>52</v>
      </c>
      <c r="E938" t="s">
        <v>18</v>
      </c>
      <c r="F938" s="4">
        <v>42025</v>
      </c>
      <c r="G938" s="2">
        <v>937</v>
      </c>
      <c r="H938" s="18">
        <v>700.351</v>
      </c>
      <c r="I938" s="18">
        <v>33000</v>
      </c>
      <c r="J938">
        <v>6</v>
      </c>
      <c r="K938" s="2">
        <v>0</v>
      </c>
      <c r="L938">
        <v>3</v>
      </c>
      <c r="M938" s="2">
        <v>0</v>
      </c>
      <c r="N938" s="2">
        <v>0</v>
      </c>
      <c r="O938" s="2">
        <v>3</v>
      </c>
    </row>
    <row r="939" spans="1:15" x14ac:dyDescent="0.2">
      <c r="A939" s="2">
        <v>1</v>
      </c>
      <c r="B939" s="2">
        <v>1</v>
      </c>
      <c r="C939" t="s">
        <v>14</v>
      </c>
      <c r="D939" t="s">
        <v>27</v>
      </c>
      <c r="E939" t="s">
        <v>27</v>
      </c>
      <c r="F939" s="4">
        <v>41933</v>
      </c>
      <c r="G939" s="2">
        <v>938</v>
      </c>
      <c r="H939" s="18">
        <v>257.67</v>
      </c>
      <c r="I939" s="18">
        <v>22800</v>
      </c>
      <c r="J939">
        <v>6</v>
      </c>
      <c r="K939" s="2">
        <v>1</v>
      </c>
      <c r="L939">
        <v>3</v>
      </c>
      <c r="M939" s="2">
        <v>0</v>
      </c>
      <c r="N939" s="2">
        <v>0</v>
      </c>
      <c r="O939" s="2">
        <v>0</v>
      </c>
    </row>
    <row r="940" spans="1:15" x14ac:dyDescent="0.2">
      <c r="A940" s="2">
        <v>0</v>
      </c>
      <c r="B940" s="2">
        <v>0</v>
      </c>
      <c r="C940" t="s">
        <v>14</v>
      </c>
      <c r="D940" t="s">
        <v>43</v>
      </c>
      <c r="E940" t="s">
        <v>28</v>
      </c>
      <c r="F940" s="4">
        <v>42115</v>
      </c>
      <c r="G940" s="2">
        <v>939</v>
      </c>
      <c r="H940" s="18">
        <v>428.25099999999998</v>
      </c>
      <c r="I940" s="18">
        <v>23800</v>
      </c>
      <c r="J940">
        <v>12</v>
      </c>
      <c r="K940" s="2">
        <v>0</v>
      </c>
      <c r="L940">
        <v>3</v>
      </c>
      <c r="M940" s="2">
        <v>1</v>
      </c>
      <c r="N940" s="2">
        <v>1</v>
      </c>
      <c r="O940" s="2">
        <v>0</v>
      </c>
    </row>
    <row r="941" spans="1:15" x14ac:dyDescent="0.2">
      <c r="A941" s="2">
        <v>0</v>
      </c>
      <c r="B941" s="2">
        <v>1</v>
      </c>
      <c r="C941" t="s">
        <v>11</v>
      </c>
      <c r="D941" t="s">
        <v>54</v>
      </c>
      <c r="E941" t="s">
        <v>16</v>
      </c>
      <c r="F941" s="4">
        <v>39870</v>
      </c>
      <c r="G941" s="2">
        <v>940</v>
      </c>
      <c r="H941" s="18">
        <v>4894.2839999999997</v>
      </c>
      <c r="I941" s="18">
        <v>140000</v>
      </c>
      <c r="J941">
        <v>12</v>
      </c>
      <c r="K941" s="2">
        <v>3</v>
      </c>
      <c r="L941">
        <v>2</v>
      </c>
      <c r="M941" s="2">
        <v>1</v>
      </c>
      <c r="N941" s="2">
        <v>1</v>
      </c>
      <c r="O941" s="2">
        <v>0</v>
      </c>
    </row>
    <row r="942" spans="1:15" x14ac:dyDescent="0.2">
      <c r="A942" s="2">
        <v>1</v>
      </c>
      <c r="B942" s="2">
        <v>1</v>
      </c>
      <c r="C942" t="s">
        <v>12</v>
      </c>
      <c r="D942" t="s">
        <v>47</v>
      </c>
      <c r="E942" t="s">
        <v>26</v>
      </c>
      <c r="F942" s="4">
        <v>41523</v>
      </c>
      <c r="G942" s="2">
        <v>941</v>
      </c>
      <c r="H942" s="18">
        <v>1364.0719999999999</v>
      </c>
      <c r="I942" s="18">
        <v>96500</v>
      </c>
      <c r="J942">
        <v>18</v>
      </c>
      <c r="K942" s="2">
        <v>3</v>
      </c>
      <c r="L942">
        <v>2</v>
      </c>
      <c r="M942" s="2">
        <v>0</v>
      </c>
      <c r="N942" s="2">
        <v>1</v>
      </c>
      <c r="O942" s="2">
        <v>1</v>
      </c>
    </row>
    <row r="943" spans="1:15" x14ac:dyDescent="0.2">
      <c r="A943" s="2">
        <v>1</v>
      </c>
      <c r="B943" s="2">
        <v>0</v>
      </c>
      <c r="C943" t="s">
        <v>14</v>
      </c>
      <c r="D943" t="s">
        <v>27</v>
      </c>
      <c r="E943" t="s">
        <v>32</v>
      </c>
      <c r="F943" s="4">
        <v>40941</v>
      </c>
      <c r="G943" s="2">
        <v>942</v>
      </c>
      <c r="H943" s="18">
        <v>197.339</v>
      </c>
      <c r="I943" s="18">
        <v>14200</v>
      </c>
      <c r="J943">
        <v>18</v>
      </c>
      <c r="K943" s="2">
        <v>1</v>
      </c>
      <c r="L943">
        <v>1</v>
      </c>
      <c r="M943" s="2">
        <v>0</v>
      </c>
      <c r="N943" s="2">
        <v>0</v>
      </c>
      <c r="O943" s="2">
        <v>2</v>
      </c>
    </row>
    <row r="944" spans="1:15" x14ac:dyDescent="0.2">
      <c r="A944" s="2">
        <v>1</v>
      </c>
      <c r="B944" s="2">
        <v>1</v>
      </c>
      <c r="C944" t="s">
        <v>11</v>
      </c>
      <c r="D944" t="s">
        <v>53</v>
      </c>
      <c r="E944" t="s">
        <v>20</v>
      </c>
      <c r="F944" s="4">
        <v>41008</v>
      </c>
      <c r="G944" s="2">
        <v>943</v>
      </c>
      <c r="H944" s="18">
        <v>3304.6030000000001</v>
      </c>
      <c r="I944" s="18">
        <v>98400</v>
      </c>
      <c r="J944">
        <v>18</v>
      </c>
      <c r="K944" s="2">
        <v>3</v>
      </c>
      <c r="L944">
        <v>2</v>
      </c>
      <c r="M944" s="2">
        <v>1</v>
      </c>
      <c r="N944" s="2">
        <v>1</v>
      </c>
      <c r="O944" s="2">
        <v>0</v>
      </c>
    </row>
    <row r="945" spans="1:15" x14ac:dyDescent="0.2">
      <c r="A945" s="2">
        <v>1</v>
      </c>
      <c r="B945" s="2">
        <v>1</v>
      </c>
      <c r="C945" t="s">
        <v>14</v>
      </c>
      <c r="D945" t="s">
        <v>51</v>
      </c>
      <c r="E945" t="s">
        <v>30</v>
      </c>
      <c r="F945" s="4">
        <v>42013</v>
      </c>
      <c r="G945" s="2">
        <v>944</v>
      </c>
      <c r="H945" s="18">
        <v>2122.4380000000001</v>
      </c>
      <c r="I945" s="18">
        <v>82400</v>
      </c>
      <c r="J945">
        <v>18</v>
      </c>
      <c r="K945" s="2">
        <v>0</v>
      </c>
      <c r="L945">
        <v>2</v>
      </c>
      <c r="M945" s="2">
        <v>1</v>
      </c>
      <c r="N945" s="2">
        <v>1</v>
      </c>
      <c r="O945" s="2">
        <v>3</v>
      </c>
    </row>
    <row r="946" spans="1:15" x14ac:dyDescent="0.2">
      <c r="A946" s="2">
        <v>1</v>
      </c>
      <c r="B946" s="2">
        <v>1</v>
      </c>
      <c r="C946" t="s">
        <v>14</v>
      </c>
      <c r="D946" t="s">
        <v>27</v>
      </c>
      <c r="E946" t="s">
        <v>32</v>
      </c>
      <c r="F946" s="4">
        <v>42034</v>
      </c>
      <c r="G946" s="2">
        <v>945</v>
      </c>
      <c r="H946" s="18">
        <v>719.34400000000005</v>
      </c>
      <c r="I946" s="18">
        <v>76100</v>
      </c>
      <c r="J946">
        <v>6</v>
      </c>
      <c r="K946" s="2">
        <v>0</v>
      </c>
      <c r="L946">
        <v>2</v>
      </c>
      <c r="M946" s="2">
        <v>1</v>
      </c>
      <c r="N946" s="2">
        <v>1</v>
      </c>
      <c r="O946" s="2">
        <v>0</v>
      </c>
    </row>
    <row r="947" spans="1:15" x14ac:dyDescent="0.2">
      <c r="A947" s="2">
        <v>1</v>
      </c>
      <c r="B947" s="2">
        <v>0</v>
      </c>
      <c r="C947" t="s">
        <v>13</v>
      </c>
      <c r="D947" t="s">
        <v>50</v>
      </c>
      <c r="E947" t="s">
        <v>37</v>
      </c>
      <c r="F947" s="4">
        <v>40172</v>
      </c>
      <c r="G947" s="2">
        <v>946</v>
      </c>
      <c r="H947" s="18">
        <v>225.089</v>
      </c>
      <c r="I947" s="18">
        <v>43000</v>
      </c>
      <c r="J947">
        <v>24</v>
      </c>
      <c r="K947" s="2">
        <v>1</v>
      </c>
      <c r="L947">
        <v>2</v>
      </c>
      <c r="M947" s="2">
        <v>0</v>
      </c>
      <c r="N947" s="2">
        <v>0</v>
      </c>
      <c r="O947" s="2">
        <v>3</v>
      </c>
    </row>
    <row r="948" spans="1:15" x14ac:dyDescent="0.2">
      <c r="A948" s="2">
        <v>1</v>
      </c>
      <c r="B948" s="2">
        <v>0</v>
      </c>
      <c r="C948" t="s">
        <v>14</v>
      </c>
      <c r="D948" t="s">
        <v>43</v>
      </c>
      <c r="E948" t="s">
        <v>28</v>
      </c>
      <c r="F948" s="4">
        <v>40785</v>
      </c>
      <c r="G948" s="2">
        <v>947</v>
      </c>
      <c r="H948" s="18">
        <v>1946.498</v>
      </c>
      <c r="I948" s="18">
        <v>71800</v>
      </c>
      <c r="J948">
        <v>24</v>
      </c>
      <c r="K948" s="2">
        <v>3</v>
      </c>
      <c r="L948">
        <v>3</v>
      </c>
      <c r="M948" s="2">
        <v>0</v>
      </c>
      <c r="N948" s="2">
        <v>1</v>
      </c>
      <c r="O948" s="2">
        <v>0</v>
      </c>
    </row>
    <row r="949" spans="1:15" x14ac:dyDescent="0.2">
      <c r="A949" s="2">
        <v>1</v>
      </c>
      <c r="B949" s="2">
        <v>1</v>
      </c>
      <c r="C949" t="s">
        <v>12</v>
      </c>
      <c r="D949" t="s">
        <v>42</v>
      </c>
      <c r="E949" t="s">
        <v>22</v>
      </c>
      <c r="F949" s="4">
        <v>41256</v>
      </c>
      <c r="G949" s="2">
        <v>948</v>
      </c>
      <c r="H949" s="18">
        <v>1759.509</v>
      </c>
      <c r="I949" s="18">
        <v>117900</v>
      </c>
      <c r="J949">
        <v>6</v>
      </c>
      <c r="K949" s="2">
        <v>3</v>
      </c>
      <c r="L949">
        <v>2</v>
      </c>
      <c r="M949" s="2">
        <v>1</v>
      </c>
      <c r="N949" s="2">
        <v>1</v>
      </c>
      <c r="O949" s="2">
        <v>0</v>
      </c>
    </row>
    <row r="950" spans="1:15" x14ac:dyDescent="0.2">
      <c r="A950" s="2">
        <v>1</v>
      </c>
      <c r="B950" s="2">
        <v>0</v>
      </c>
      <c r="C950" t="s">
        <v>14</v>
      </c>
      <c r="D950" t="s">
        <v>43</v>
      </c>
      <c r="E950" t="s">
        <v>28</v>
      </c>
      <c r="F950" s="4">
        <v>41105</v>
      </c>
      <c r="G950" s="2">
        <v>949</v>
      </c>
      <c r="H950" s="18">
        <v>1388.5840000000001</v>
      </c>
      <c r="I950" s="18">
        <v>71800</v>
      </c>
      <c r="J950">
        <v>12</v>
      </c>
      <c r="K950" s="2">
        <v>3</v>
      </c>
      <c r="L950">
        <v>3</v>
      </c>
      <c r="M950" s="2">
        <v>1</v>
      </c>
      <c r="N950" s="2">
        <v>1</v>
      </c>
      <c r="O950" s="2">
        <v>0</v>
      </c>
    </row>
    <row r="951" spans="1:15" x14ac:dyDescent="0.2">
      <c r="A951" s="2">
        <v>0</v>
      </c>
      <c r="B951" s="2">
        <v>1</v>
      </c>
      <c r="C951" t="s">
        <v>13</v>
      </c>
      <c r="D951" t="s">
        <v>49</v>
      </c>
      <c r="E951" t="s">
        <v>34</v>
      </c>
      <c r="F951" s="4">
        <v>42237</v>
      </c>
      <c r="G951" s="2">
        <v>950</v>
      </c>
      <c r="H951" s="18">
        <v>3940.8969999999999</v>
      </c>
      <c r="I951" s="18">
        <v>118400</v>
      </c>
      <c r="J951">
        <v>12</v>
      </c>
      <c r="K951" s="2">
        <v>0</v>
      </c>
      <c r="L951">
        <v>2</v>
      </c>
      <c r="M951" s="2">
        <v>1</v>
      </c>
      <c r="N951" s="2">
        <v>1</v>
      </c>
      <c r="O951" s="2">
        <v>2</v>
      </c>
    </row>
    <row r="952" spans="1:15" x14ac:dyDescent="0.2">
      <c r="A952" s="2">
        <v>1</v>
      </c>
      <c r="B952" s="2">
        <v>0</v>
      </c>
      <c r="C952" t="s">
        <v>14</v>
      </c>
      <c r="D952" t="s">
        <v>43</v>
      </c>
      <c r="E952" t="s">
        <v>28</v>
      </c>
      <c r="F952" s="4">
        <v>42041</v>
      </c>
      <c r="G952" s="2">
        <v>951</v>
      </c>
      <c r="H952" s="18">
        <v>1161.0519999999999</v>
      </c>
      <c r="I952" s="18">
        <v>61700</v>
      </c>
      <c r="J952">
        <v>12</v>
      </c>
      <c r="K952" s="2">
        <v>0</v>
      </c>
      <c r="L952">
        <v>1</v>
      </c>
      <c r="M952" s="2">
        <v>0</v>
      </c>
      <c r="N952" s="2">
        <v>1</v>
      </c>
      <c r="O952" s="2">
        <v>0</v>
      </c>
    </row>
    <row r="953" spans="1:15" x14ac:dyDescent="0.2">
      <c r="A953" s="2">
        <v>1</v>
      </c>
      <c r="B953" s="2">
        <v>1</v>
      </c>
      <c r="C953" t="s">
        <v>14</v>
      </c>
      <c r="D953" t="s">
        <v>27</v>
      </c>
      <c r="E953" t="s">
        <v>27</v>
      </c>
      <c r="F953" s="4">
        <v>40742</v>
      </c>
      <c r="G953" s="2">
        <v>952</v>
      </c>
      <c r="H953" s="18">
        <v>635.30700000000002</v>
      </c>
      <c r="I953" s="18">
        <v>108200</v>
      </c>
      <c r="J953">
        <v>12</v>
      </c>
      <c r="K953" s="2">
        <v>1</v>
      </c>
      <c r="L953">
        <v>2</v>
      </c>
      <c r="M953" s="2">
        <v>1</v>
      </c>
      <c r="N953" s="2">
        <v>1</v>
      </c>
      <c r="O953" s="2">
        <v>3</v>
      </c>
    </row>
    <row r="954" spans="1:15" x14ac:dyDescent="0.2">
      <c r="A954" s="2">
        <v>1</v>
      </c>
      <c r="B954" s="2">
        <v>1</v>
      </c>
      <c r="C954" t="s">
        <v>13</v>
      </c>
      <c r="D954" t="s">
        <v>39</v>
      </c>
      <c r="E954" t="s">
        <v>35</v>
      </c>
      <c r="F954" s="4">
        <v>42077</v>
      </c>
      <c r="G954" s="2">
        <v>953</v>
      </c>
      <c r="H954" s="18">
        <v>740.91600000000005</v>
      </c>
      <c r="I954" s="18">
        <v>75500</v>
      </c>
      <c r="J954">
        <v>6</v>
      </c>
      <c r="K954" s="2">
        <v>3</v>
      </c>
      <c r="L954">
        <v>3</v>
      </c>
      <c r="M954" s="2">
        <v>1</v>
      </c>
      <c r="N954" s="2">
        <v>1</v>
      </c>
      <c r="O954" s="2">
        <v>0</v>
      </c>
    </row>
    <row r="955" spans="1:15" x14ac:dyDescent="0.2">
      <c r="A955" s="2">
        <v>1</v>
      </c>
      <c r="B955" s="2">
        <v>1</v>
      </c>
      <c r="C955" t="s">
        <v>11</v>
      </c>
      <c r="D955" t="s">
        <v>54</v>
      </c>
      <c r="E955" t="s">
        <v>16</v>
      </c>
      <c r="F955" s="4">
        <v>40532</v>
      </c>
      <c r="G955" s="2">
        <v>954</v>
      </c>
      <c r="H955" s="18">
        <v>235.452</v>
      </c>
      <c r="I955" s="18">
        <v>53700</v>
      </c>
      <c r="J955">
        <v>12</v>
      </c>
      <c r="K955" s="2">
        <v>1</v>
      </c>
      <c r="L955">
        <v>2</v>
      </c>
      <c r="M955" s="2">
        <v>0</v>
      </c>
      <c r="N955" s="2">
        <v>0</v>
      </c>
      <c r="O955" s="2">
        <v>3</v>
      </c>
    </row>
    <row r="956" spans="1:15" x14ac:dyDescent="0.2">
      <c r="A956" s="2">
        <v>1</v>
      </c>
      <c r="B956" s="2">
        <v>1</v>
      </c>
      <c r="C956" t="s">
        <v>11</v>
      </c>
      <c r="D956" t="s">
        <v>52</v>
      </c>
      <c r="E956" t="s">
        <v>18</v>
      </c>
      <c r="F956" s="4">
        <v>42128</v>
      </c>
      <c r="G956" s="2">
        <v>955</v>
      </c>
      <c r="H956" s="18">
        <v>1436.806</v>
      </c>
      <c r="I956" s="18">
        <v>96600</v>
      </c>
      <c r="J956">
        <v>12</v>
      </c>
      <c r="K956" s="2">
        <v>0</v>
      </c>
      <c r="L956">
        <v>2</v>
      </c>
      <c r="M956" s="2">
        <v>1</v>
      </c>
      <c r="N956" s="2">
        <v>1</v>
      </c>
      <c r="O956" s="2">
        <v>0</v>
      </c>
    </row>
    <row r="957" spans="1:15" x14ac:dyDescent="0.2">
      <c r="A957" s="2">
        <v>1</v>
      </c>
      <c r="B957" s="2">
        <v>1</v>
      </c>
      <c r="C957" t="s">
        <v>14</v>
      </c>
      <c r="D957" t="s">
        <v>43</v>
      </c>
      <c r="E957" t="s">
        <v>28</v>
      </c>
      <c r="F957" s="4">
        <v>42175</v>
      </c>
      <c r="G957" s="2">
        <v>956</v>
      </c>
      <c r="H957" s="18">
        <v>1506.2629999999999</v>
      </c>
      <c r="I957" s="18">
        <v>38700</v>
      </c>
      <c r="J957">
        <v>24</v>
      </c>
      <c r="K957" s="2">
        <v>0</v>
      </c>
      <c r="L957">
        <v>3</v>
      </c>
      <c r="M957" s="2">
        <v>1</v>
      </c>
      <c r="N957" s="2">
        <v>0</v>
      </c>
      <c r="O957" s="2">
        <v>0</v>
      </c>
    </row>
    <row r="958" spans="1:15" x14ac:dyDescent="0.2">
      <c r="A958" s="2">
        <v>1</v>
      </c>
      <c r="B958" s="2">
        <v>1</v>
      </c>
      <c r="C958" t="s">
        <v>14</v>
      </c>
      <c r="D958" t="s">
        <v>43</v>
      </c>
      <c r="E958" t="s">
        <v>28</v>
      </c>
      <c r="F958" s="4">
        <v>42178</v>
      </c>
      <c r="G958" s="2">
        <v>957</v>
      </c>
      <c r="H958" s="18">
        <v>257.81700000000001</v>
      </c>
      <c r="I958" s="18">
        <v>11400</v>
      </c>
      <c r="J958">
        <v>6</v>
      </c>
      <c r="K958" s="2">
        <v>0</v>
      </c>
      <c r="L958">
        <v>3</v>
      </c>
      <c r="M958" s="2">
        <v>0</v>
      </c>
      <c r="N958" s="2">
        <v>0</v>
      </c>
      <c r="O958" s="2">
        <v>0</v>
      </c>
    </row>
    <row r="959" spans="1:15" x14ac:dyDescent="0.2">
      <c r="A959" s="2">
        <v>0</v>
      </c>
      <c r="B959" s="2">
        <v>1</v>
      </c>
      <c r="C959" t="s">
        <v>14</v>
      </c>
      <c r="D959" t="s">
        <v>27</v>
      </c>
      <c r="E959" t="s">
        <v>27</v>
      </c>
      <c r="F959" s="4">
        <v>41215</v>
      </c>
      <c r="G959" s="2">
        <v>958</v>
      </c>
      <c r="H959" s="18">
        <v>4279.2579999999998</v>
      </c>
      <c r="I959" s="18">
        <v>109800</v>
      </c>
      <c r="J959">
        <v>18</v>
      </c>
      <c r="K959" s="2">
        <v>3</v>
      </c>
      <c r="L959">
        <v>2</v>
      </c>
      <c r="M959" s="2">
        <v>0</v>
      </c>
      <c r="N959" s="2">
        <v>1</v>
      </c>
      <c r="O959" s="2">
        <v>0</v>
      </c>
    </row>
    <row r="960" spans="1:15" x14ac:dyDescent="0.2">
      <c r="A960" s="2">
        <v>1</v>
      </c>
      <c r="B960" s="2">
        <v>0</v>
      </c>
      <c r="C960" t="s">
        <v>14</v>
      </c>
      <c r="D960" t="s">
        <v>51</v>
      </c>
      <c r="E960" t="s">
        <v>29</v>
      </c>
      <c r="F960" s="4">
        <v>41784</v>
      </c>
      <c r="G960" s="2">
        <v>959</v>
      </c>
      <c r="H960" s="18">
        <v>222.744</v>
      </c>
      <c r="I960" s="18">
        <v>14400</v>
      </c>
      <c r="J960">
        <v>18</v>
      </c>
      <c r="K960" s="2">
        <v>1</v>
      </c>
      <c r="L960">
        <v>1</v>
      </c>
      <c r="M960" s="2">
        <v>0</v>
      </c>
      <c r="N960" s="2">
        <v>0</v>
      </c>
      <c r="O960" s="2">
        <v>1</v>
      </c>
    </row>
    <row r="961" spans="1:15" x14ac:dyDescent="0.2">
      <c r="A961" s="2">
        <v>0</v>
      </c>
      <c r="B961" s="2">
        <v>0</v>
      </c>
      <c r="C961" t="s">
        <v>13</v>
      </c>
      <c r="D961" t="s">
        <v>49</v>
      </c>
      <c r="E961" t="s">
        <v>33</v>
      </c>
      <c r="F961" s="4">
        <v>41684</v>
      </c>
      <c r="G961" s="2">
        <v>960</v>
      </c>
      <c r="H961" s="18">
        <v>221.87</v>
      </c>
      <c r="I961" s="18">
        <v>14500</v>
      </c>
      <c r="J961">
        <v>6</v>
      </c>
      <c r="K961" s="2">
        <v>1</v>
      </c>
      <c r="L961">
        <v>1</v>
      </c>
      <c r="M961" s="2">
        <v>0</v>
      </c>
      <c r="N961" s="2">
        <v>0</v>
      </c>
      <c r="O961" s="2">
        <v>1</v>
      </c>
    </row>
    <row r="962" spans="1:15" x14ac:dyDescent="0.2">
      <c r="A962" s="2">
        <v>1</v>
      </c>
      <c r="B962" s="2">
        <v>1</v>
      </c>
      <c r="C962" t="s">
        <v>11</v>
      </c>
      <c r="D962" t="s">
        <v>52</v>
      </c>
      <c r="E962" t="s">
        <v>18</v>
      </c>
      <c r="F962" s="4">
        <v>42165</v>
      </c>
      <c r="G962" s="2">
        <v>961</v>
      </c>
      <c r="H962" s="18">
        <v>1456.942</v>
      </c>
      <c r="I962" s="18">
        <v>48700</v>
      </c>
      <c r="J962">
        <v>12</v>
      </c>
      <c r="K962" s="2">
        <v>0</v>
      </c>
      <c r="L962">
        <v>2</v>
      </c>
      <c r="M962" s="2">
        <v>0</v>
      </c>
      <c r="N962" s="2">
        <v>0</v>
      </c>
      <c r="O962" s="2">
        <v>1</v>
      </c>
    </row>
    <row r="963" spans="1:15" x14ac:dyDescent="0.2">
      <c r="A963" s="2">
        <v>1</v>
      </c>
      <c r="B963" s="2">
        <v>1</v>
      </c>
      <c r="C963" t="s">
        <v>13</v>
      </c>
      <c r="D963" t="s">
        <v>49</v>
      </c>
      <c r="E963" t="s">
        <v>33</v>
      </c>
      <c r="F963" s="4">
        <v>40812</v>
      </c>
      <c r="G963" s="2">
        <v>962</v>
      </c>
      <c r="H963" s="18">
        <v>64.838999999999999</v>
      </c>
      <c r="I963" s="18">
        <v>12700</v>
      </c>
      <c r="J963">
        <v>6</v>
      </c>
      <c r="K963" s="2">
        <v>1</v>
      </c>
      <c r="L963">
        <v>3</v>
      </c>
      <c r="M963" s="2">
        <v>0</v>
      </c>
      <c r="N963" s="2">
        <v>0</v>
      </c>
      <c r="O963" s="2">
        <v>2</v>
      </c>
    </row>
    <row r="964" spans="1:15" x14ac:dyDescent="0.2">
      <c r="A964" s="2">
        <v>0</v>
      </c>
      <c r="B964" s="2">
        <v>0</v>
      </c>
      <c r="C964" t="s">
        <v>11</v>
      </c>
      <c r="D964" t="s">
        <v>53</v>
      </c>
      <c r="E964" t="s">
        <v>20</v>
      </c>
      <c r="F964" s="4">
        <v>42072</v>
      </c>
      <c r="G964" s="2">
        <v>963</v>
      </c>
      <c r="H964" s="18">
        <v>2902.1970000000001</v>
      </c>
      <c r="I964" s="18">
        <v>97600</v>
      </c>
      <c r="J964">
        <v>12</v>
      </c>
      <c r="K964" s="2">
        <v>0</v>
      </c>
      <c r="L964">
        <v>2</v>
      </c>
      <c r="M964" s="2">
        <v>1</v>
      </c>
      <c r="N964" s="2">
        <v>1</v>
      </c>
      <c r="O964" s="2">
        <v>1</v>
      </c>
    </row>
    <row r="965" spans="1:15" x14ac:dyDescent="0.2">
      <c r="A965" s="2">
        <v>1</v>
      </c>
      <c r="B965" s="2">
        <v>1</v>
      </c>
      <c r="C965" t="s">
        <v>13</v>
      </c>
      <c r="D965" t="s">
        <v>39</v>
      </c>
      <c r="E965" t="s">
        <v>35</v>
      </c>
      <c r="F965" s="4">
        <v>40857</v>
      </c>
      <c r="G965" s="2">
        <v>964</v>
      </c>
      <c r="H965" s="18">
        <v>3779.9319999999998</v>
      </c>
      <c r="I965" s="18">
        <v>96500</v>
      </c>
      <c r="J965">
        <v>24</v>
      </c>
      <c r="K965" s="2">
        <v>3</v>
      </c>
      <c r="L965">
        <v>2</v>
      </c>
      <c r="M965" s="2">
        <v>1</v>
      </c>
      <c r="N965" s="2">
        <v>1</v>
      </c>
      <c r="O965" s="2">
        <v>0</v>
      </c>
    </row>
    <row r="966" spans="1:15" x14ac:dyDescent="0.2">
      <c r="A966" s="2">
        <v>1</v>
      </c>
      <c r="B966" s="2">
        <v>0</v>
      </c>
      <c r="C966" t="s">
        <v>13</v>
      </c>
      <c r="D966" t="s">
        <v>39</v>
      </c>
      <c r="E966" t="s">
        <v>36</v>
      </c>
      <c r="F966" s="4">
        <v>42146</v>
      </c>
      <c r="G966" s="2">
        <v>965</v>
      </c>
      <c r="H966" s="18">
        <v>195.23099999999999</v>
      </c>
      <c r="I966" s="18">
        <v>11000</v>
      </c>
      <c r="J966">
        <v>24</v>
      </c>
      <c r="K966" s="2">
        <v>0</v>
      </c>
      <c r="L966">
        <v>3</v>
      </c>
      <c r="M966" s="2">
        <v>0</v>
      </c>
      <c r="N966" s="2">
        <v>0</v>
      </c>
      <c r="O966" s="2">
        <v>0</v>
      </c>
    </row>
    <row r="967" spans="1:15" x14ac:dyDescent="0.2">
      <c r="A967" s="2">
        <v>0</v>
      </c>
      <c r="B967" s="2">
        <v>0</v>
      </c>
      <c r="C967" t="s">
        <v>11</v>
      </c>
      <c r="D967" t="s">
        <v>54</v>
      </c>
      <c r="E967" t="s">
        <v>16</v>
      </c>
      <c r="F967" s="4">
        <v>42126</v>
      </c>
      <c r="G967" s="2">
        <v>966</v>
      </c>
      <c r="H967" s="18">
        <v>409.89600000000002</v>
      </c>
      <c r="I967" s="18">
        <v>14000</v>
      </c>
      <c r="J967">
        <v>12</v>
      </c>
      <c r="K967" s="2">
        <v>1</v>
      </c>
      <c r="L967">
        <v>3</v>
      </c>
      <c r="M967" s="2">
        <v>0</v>
      </c>
      <c r="N967" s="2">
        <v>0</v>
      </c>
      <c r="O967" s="2">
        <v>0</v>
      </c>
    </row>
    <row r="968" spans="1:15" x14ac:dyDescent="0.2">
      <c r="A968" s="2">
        <v>1</v>
      </c>
      <c r="B968" s="2">
        <v>0</v>
      </c>
      <c r="C968" t="s">
        <v>11</v>
      </c>
      <c r="D968" t="s">
        <v>40</v>
      </c>
      <c r="E968" t="s">
        <v>19</v>
      </c>
      <c r="F968" s="4">
        <v>42095</v>
      </c>
      <c r="G968" s="2">
        <v>967</v>
      </c>
      <c r="H968" s="18">
        <v>386.87700000000001</v>
      </c>
      <c r="I968" s="18">
        <v>21700</v>
      </c>
      <c r="J968">
        <v>6</v>
      </c>
      <c r="K968" s="2">
        <v>0</v>
      </c>
      <c r="L968">
        <v>1</v>
      </c>
      <c r="M968" s="2">
        <v>0</v>
      </c>
      <c r="N968" s="2">
        <v>0</v>
      </c>
      <c r="O968" s="2">
        <v>2</v>
      </c>
    </row>
    <row r="969" spans="1:15" x14ac:dyDescent="0.2">
      <c r="A969" s="2">
        <v>1</v>
      </c>
      <c r="B969" s="2">
        <v>0</v>
      </c>
      <c r="C969" t="s">
        <v>14</v>
      </c>
      <c r="D969" t="s">
        <v>41</v>
      </c>
      <c r="E969" t="s">
        <v>31</v>
      </c>
      <c r="F969" s="4">
        <v>42119</v>
      </c>
      <c r="G969" s="2">
        <v>968</v>
      </c>
      <c r="H969" s="18">
        <v>801.76800000000003</v>
      </c>
      <c r="I969" s="18">
        <v>34500</v>
      </c>
      <c r="J969">
        <v>12</v>
      </c>
      <c r="K969" s="2">
        <v>2</v>
      </c>
      <c r="L969">
        <v>3</v>
      </c>
      <c r="M969" s="2">
        <v>1</v>
      </c>
      <c r="N969" s="2">
        <v>1</v>
      </c>
      <c r="O969" s="2">
        <v>0</v>
      </c>
    </row>
    <row r="970" spans="1:15" x14ac:dyDescent="0.2">
      <c r="A970" s="2">
        <v>1</v>
      </c>
      <c r="B970" s="2">
        <v>0</v>
      </c>
      <c r="C970" t="s">
        <v>12</v>
      </c>
      <c r="D970" t="s">
        <v>42</v>
      </c>
      <c r="E970" t="s">
        <v>22</v>
      </c>
      <c r="F970" s="4">
        <v>41617</v>
      </c>
      <c r="G970" s="2">
        <v>969</v>
      </c>
      <c r="H970" s="18">
        <v>400.976</v>
      </c>
      <c r="I970" s="18">
        <v>18200</v>
      </c>
      <c r="J970">
        <v>12</v>
      </c>
      <c r="K970" s="2">
        <v>1</v>
      </c>
      <c r="L970">
        <v>1</v>
      </c>
      <c r="M970" s="2">
        <v>1</v>
      </c>
      <c r="N970" s="2">
        <v>0</v>
      </c>
      <c r="O970" s="2">
        <v>0</v>
      </c>
    </row>
    <row r="971" spans="1:15" x14ac:dyDescent="0.2">
      <c r="A971" s="2">
        <v>0</v>
      </c>
      <c r="B971" s="2">
        <v>1</v>
      </c>
      <c r="C971" t="s">
        <v>11</v>
      </c>
      <c r="D971" t="s">
        <v>53</v>
      </c>
      <c r="E971" t="s">
        <v>20</v>
      </c>
      <c r="F971" s="4">
        <v>39929</v>
      </c>
      <c r="G971" s="2">
        <v>970</v>
      </c>
      <c r="H971" s="18">
        <v>1553.4639999999999</v>
      </c>
      <c r="I971" s="18">
        <v>55600</v>
      </c>
      <c r="J971">
        <v>18</v>
      </c>
      <c r="K971" s="2">
        <v>3</v>
      </c>
      <c r="L971">
        <v>2</v>
      </c>
      <c r="M971" s="2">
        <v>0</v>
      </c>
      <c r="N971" s="2">
        <v>0</v>
      </c>
      <c r="O971" s="2">
        <v>1</v>
      </c>
    </row>
    <row r="972" spans="1:15" x14ac:dyDescent="0.2">
      <c r="A972" s="2">
        <v>1</v>
      </c>
      <c r="B972" s="2">
        <v>1</v>
      </c>
      <c r="C972" t="s">
        <v>14</v>
      </c>
      <c r="D972" t="s">
        <v>41</v>
      </c>
      <c r="E972" t="s">
        <v>31</v>
      </c>
      <c r="F972" s="4">
        <v>42060</v>
      </c>
      <c r="G972" s="2">
        <v>971</v>
      </c>
      <c r="H972" s="18">
        <v>1093.048</v>
      </c>
      <c r="I972" s="18">
        <v>110400</v>
      </c>
      <c r="J972">
        <v>24</v>
      </c>
      <c r="K972" s="2">
        <v>1</v>
      </c>
      <c r="L972">
        <v>2</v>
      </c>
      <c r="M972" s="2">
        <v>0</v>
      </c>
      <c r="N972" s="2">
        <v>1</v>
      </c>
      <c r="O972" s="2">
        <v>3</v>
      </c>
    </row>
    <row r="973" spans="1:15" x14ac:dyDescent="0.2">
      <c r="A973" s="2">
        <v>1</v>
      </c>
      <c r="B973" s="2">
        <v>1</v>
      </c>
      <c r="C973" t="s">
        <v>12</v>
      </c>
      <c r="D973" t="s">
        <v>45</v>
      </c>
      <c r="E973" t="s">
        <v>21</v>
      </c>
      <c r="F973" s="4">
        <v>42118</v>
      </c>
      <c r="G973" s="2">
        <v>972</v>
      </c>
      <c r="H973" s="18">
        <v>2140.549</v>
      </c>
      <c r="I973" s="18">
        <v>92300</v>
      </c>
      <c r="J973">
        <v>24</v>
      </c>
      <c r="K973" s="2">
        <v>0</v>
      </c>
      <c r="L973">
        <v>2</v>
      </c>
      <c r="M973" s="2">
        <v>1</v>
      </c>
      <c r="N973" s="2">
        <v>1</v>
      </c>
      <c r="O973" s="2">
        <v>1</v>
      </c>
    </row>
    <row r="974" spans="1:15" x14ac:dyDescent="0.2">
      <c r="A974" s="2">
        <v>0</v>
      </c>
      <c r="B974" s="2">
        <v>1</v>
      </c>
      <c r="C974" t="s">
        <v>12</v>
      </c>
      <c r="D974" t="s">
        <v>44</v>
      </c>
      <c r="E974" t="s">
        <v>25</v>
      </c>
      <c r="F974" s="4">
        <v>40960</v>
      </c>
      <c r="G974" s="2">
        <v>973</v>
      </c>
      <c r="H974" s="18">
        <v>4181.768</v>
      </c>
      <c r="I974" s="18">
        <v>72300</v>
      </c>
      <c r="J974">
        <v>24</v>
      </c>
      <c r="K974" s="2">
        <v>3</v>
      </c>
      <c r="L974">
        <v>2</v>
      </c>
      <c r="M974" s="2">
        <v>1</v>
      </c>
      <c r="N974" s="2">
        <v>0</v>
      </c>
      <c r="O974" s="2">
        <v>0</v>
      </c>
    </row>
    <row r="975" spans="1:15" x14ac:dyDescent="0.2">
      <c r="A975" s="2">
        <v>0</v>
      </c>
      <c r="B975" s="2">
        <v>1</v>
      </c>
      <c r="C975" t="s">
        <v>11</v>
      </c>
      <c r="D975" t="s">
        <v>46</v>
      </c>
      <c r="E975" t="s">
        <v>17</v>
      </c>
      <c r="F975" s="4">
        <v>41179</v>
      </c>
      <c r="G975" s="2">
        <v>974</v>
      </c>
      <c r="H975" s="18">
        <v>3236.509</v>
      </c>
      <c r="I975" s="18">
        <v>113600</v>
      </c>
      <c r="J975">
        <v>18</v>
      </c>
      <c r="K975" s="2">
        <v>3</v>
      </c>
      <c r="L975">
        <v>2</v>
      </c>
      <c r="M975" s="2">
        <v>1</v>
      </c>
      <c r="N975" s="2">
        <v>1</v>
      </c>
      <c r="O975" s="2">
        <v>2</v>
      </c>
    </row>
    <row r="976" spans="1:15" x14ac:dyDescent="0.2">
      <c r="A976" s="2">
        <v>1</v>
      </c>
      <c r="B976" s="2">
        <v>0</v>
      </c>
      <c r="C976" t="s">
        <v>14</v>
      </c>
      <c r="D976" t="s">
        <v>51</v>
      </c>
      <c r="E976" t="s">
        <v>29</v>
      </c>
      <c r="F976" s="4">
        <v>41575</v>
      </c>
      <c r="G976" s="2">
        <v>975</v>
      </c>
      <c r="H976" s="18">
        <v>211.52500000000001</v>
      </c>
      <c r="I976" s="18">
        <v>88600</v>
      </c>
      <c r="J976">
        <v>6</v>
      </c>
      <c r="K976" s="2">
        <v>1</v>
      </c>
      <c r="L976">
        <v>2</v>
      </c>
      <c r="M976" s="2">
        <v>0</v>
      </c>
      <c r="N976" s="2">
        <v>1</v>
      </c>
      <c r="O976" s="2">
        <v>3</v>
      </c>
    </row>
    <row r="977" spans="1:15" x14ac:dyDescent="0.2">
      <c r="A977" s="2">
        <v>0</v>
      </c>
      <c r="B977" s="2">
        <v>0</v>
      </c>
      <c r="C977" t="s">
        <v>13</v>
      </c>
      <c r="D977" t="s">
        <v>49</v>
      </c>
      <c r="E977" t="s">
        <v>34</v>
      </c>
      <c r="F977" s="4">
        <v>42101</v>
      </c>
      <c r="G977" s="2">
        <v>976</v>
      </c>
      <c r="H977" s="18">
        <v>421.86500000000001</v>
      </c>
      <c r="I977" s="18">
        <v>14900</v>
      </c>
      <c r="J977">
        <v>12</v>
      </c>
      <c r="K977" s="2">
        <v>0</v>
      </c>
      <c r="L977">
        <v>1</v>
      </c>
      <c r="M977" s="2">
        <v>1</v>
      </c>
      <c r="N977" s="2">
        <v>0</v>
      </c>
      <c r="O977" s="2">
        <v>1</v>
      </c>
    </row>
    <row r="978" spans="1:15" x14ac:dyDescent="0.2">
      <c r="A978" s="2">
        <v>1</v>
      </c>
      <c r="B978" s="2">
        <v>1</v>
      </c>
      <c r="C978" t="s">
        <v>11</v>
      </c>
      <c r="D978" t="s">
        <v>46</v>
      </c>
      <c r="E978" t="s">
        <v>15</v>
      </c>
      <c r="F978" s="4">
        <v>42096</v>
      </c>
      <c r="G978" s="2">
        <v>977</v>
      </c>
      <c r="H978" s="18">
        <v>1534.3979999999999</v>
      </c>
      <c r="I978" s="18">
        <v>73000</v>
      </c>
      <c r="J978">
        <v>6</v>
      </c>
      <c r="K978" s="2">
        <v>0</v>
      </c>
      <c r="L978">
        <v>1</v>
      </c>
      <c r="M978" s="2">
        <v>1</v>
      </c>
      <c r="N978" s="2">
        <v>1</v>
      </c>
      <c r="O978" s="2">
        <v>0</v>
      </c>
    </row>
    <row r="979" spans="1:15" x14ac:dyDescent="0.2">
      <c r="A979" s="2">
        <v>1</v>
      </c>
      <c r="B979" s="2">
        <v>1</v>
      </c>
      <c r="C979" t="s">
        <v>13</v>
      </c>
      <c r="D979" t="s">
        <v>48</v>
      </c>
      <c r="E979" t="s">
        <v>38</v>
      </c>
      <c r="F979" s="4">
        <v>41428</v>
      </c>
      <c r="G979" s="2">
        <v>978</v>
      </c>
      <c r="H979" s="18">
        <v>513.90800000000002</v>
      </c>
      <c r="I979" s="18">
        <v>36900</v>
      </c>
      <c r="J979">
        <v>24</v>
      </c>
      <c r="K979" s="2">
        <v>1</v>
      </c>
      <c r="L979">
        <v>2</v>
      </c>
      <c r="M979" s="2">
        <v>0</v>
      </c>
      <c r="N979" s="2">
        <v>0</v>
      </c>
      <c r="O979" s="2">
        <v>2</v>
      </c>
    </row>
    <row r="980" spans="1:15" x14ac:dyDescent="0.2">
      <c r="A980" s="2">
        <v>1</v>
      </c>
      <c r="B980" s="2">
        <v>1</v>
      </c>
      <c r="C980" t="s">
        <v>14</v>
      </c>
      <c r="D980" t="s">
        <v>51</v>
      </c>
      <c r="E980" t="s">
        <v>29</v>
      </c>
      <c r="F980" s="4">
        <v>42041</v>
      </c>
      <c r="G980" s="2">
        <v>979</v>
      </c>
      <c r="H980" s="18">
        <v>1582.6120000000001</v>
      </c>
      <c r="I980" s="18">
        <v>62200</v>
      </c>
      <c r="J980">
        <v>12</v>
      </c>
      <c r="K980" s="2">
        <v>0</v>
      </c>
      <c r="L980">
        <v>3</v>
      </c>
      <c r="M980" s="2">
        <v>1</v>
      </c>
      <c r="N980" s="2">
        <v>0</v>
      </c>
      <c r="O980" s="2">
        <v>0</v>
      </c>
    </row>
    <row r="981" spans="1:15" x14ac:dyDescent="0.2">
      <c r="A981" s="2">
        <v>0</v>
      </c>
      <c r="B981" s="2">
        <v>0</v>
      </c>
      <c r="C981" t="s">
        <v>13</v>
      </c>
      <c r="D981" t="s">
        <v>39</v>
      </c>
      <c r="E981" t="s">
        <v>36</v>
      </c>
      <c r="F981" s="4">
        <v>42085</v>
      </c>
      <c r="G981" s="2">
        <v>980</v>
      </c>
      <c r="H981" s="18">
        <v>357.56400000000002</v>
      </c>
      <c r="I981" s="18">
        <v>13200</v>
      </c>
      <c r="J981">
        <v>24</v>
      </c>
      <c r="K981" s="2">
        <v>0</v>
      </c>
      <c r="L981">
        <v>1</v>
      </c>
      <c r="M981" s="2">
        <v>0</v>
      </c>
      <c r="N981" s="2">
        <v>0</v>
      </c>
      <c r="O981" s="2">
        <v>0</v>
      </c>
    </row>
    <row r="982" spans="1:15" x14ac:dyDescent="0.2">
      <c r="A982" s="2">
        <v>1</v>
      </c>
      <c r="B982" s="2">
        <v>0</v>
      </c>
      <c r="C982" t="s">
        <v>12</v>
      </c>
      <c r="D982" t="s">
        <v>42</v>
      </c>
      <c r="E982" t="s">
        <v>22</v>
      </c>
      <c r="F982" s="4">
        <v>41511</v>
      </c>
      <c r="G982" s="2">
        <v>981</v>
      </c>
      <c r="H982" s="18">
        <v>184.119</v>
      </c>
      <c r="I982" s="18">
        <v>13300</v>
      </c>
      <c r="J982">
        <v>6</v>
      </c>
      <c r="K982" s="2">
        <v>1</v>
      </c>
      <c r="L982">
        <v>1</v>
      </c>
      <c r="M982" s="2">
        <v>0</v>
      </c>
      <c r="N982" s="2">
        <v>0</v>
      </c>
      <c r="O982" s="2">
        <v>1</v>
      </c>
    </row>
    <row r="983" spans="1:15" x14ac:dyDescent="0.2">
      <c r="A983" s="2">
        <v>1</v>
      </c>
      <c r="B983" s="2">
        <v>1</v>
      </c>
      <c r="C983" t="s">
        <v>13</v>
      </c>
      <c r="D983" t="s">
        <v>50</v>
      </c>
      <c r="E983" t="s">
        <v>37</v>
      </c>
      <c r="F983" s="4">
        <v>42031</v>
      </c>
      <c r="G983" s="2">
        <v>982</v>
      </c>
      <c r="H983" s="18">
        <v>1324.7570000000001</v>
      </c>
      <c r="I983" s="18">
        <v>64300</v>
      </c>
      <c r="J983">
        <v>6</v>
      </c>
      <c r="K983" s="2">
        <v>0</v>
      </c>
      <c r="L983">
        <v>2</v>
      </c>
      <c r="M983" s="2">
        <v>1</v>
      </c>
      <c r="N983" s="2">
        <v>0</v>
      </c>
      <c r="O983" s="2">
        <v>0</v>
      </c>
    </row>
    <row r="984" spans="1:15" x14ac:dyDescent="0.2">
      <c r="A984" s="2">
        <v>0</v>
      </c>
      <c r="B984" s="2">
        <v>1</v>
      </c>
      <c r="C984" t="s">
        <v>12</v>
      </c>
      <c r="D984" t="s">
        <v>45</v>
      </c>
      <c r="E984" t="s">
        <v>21</v>
      </c>
      <c r="F984" s="4">
        <v>41377</v>
      </c>
      <c r="G984" s="2">
        <v>983</v>
      </c>
      <c r="H984" s="18">
        <v>767.721</v>
      </c>
      <c r="I984" s="18">
        <v>41000</v>
      </c>
      <c r="J984">
        <v>12</v>
      </c>
      <c r="K984" s="2">
        <v>2</v>
      </c>
      <c r="L984">
        <v>1</v>
      </c>
      <c r="M984" s="2">
        <v>0</v>
      </c>
      <c r="N984" s="2">
        <v>0</v>
      </c>
      <c r="O984" s="2">
        <v>1</v>
      </c>
    </row>
    <row r="985" spans="1:15" x14ac:dyDescent="0.2">
      <c r="A985" s="2">
        <v>0</v>
      </c>
      <c r="B985" s="2">
        <v>1</v>
      </c>
      <c r="C985" t="s">
        <v>13</v>
      </c>
      <c r="D985" t="s">
        <v>50</v>
      </c>
      <c r="E985" t="s">
        <v>37</v>
      </c>
      <c r="F985" s="4">
        <v>40468</v>
      </c>
      <c r="G985" s="2">
        <v>984</v>
      </c>
      <c r="H985" s="18">
        <v>2690.0509999999999</v>
      </c>
      <c r="I985" s="18">
        <v>86500</v>
      </c>
      <c r="J985">
        <v>24</v>
      </c>
      <c r="K985" s="2">
        <v>3</v>
      </c>
      <c r="L985">
        <v>3</v>
      </c>
      <c r="M985" s="2">
        <v>1</v>
      </c>
      <c r="N985" s="2">
        <v>1</v>
      </c>
      <c r="O985" s="2">
        <v>0</v>
      </c>
    </row>
    <row r="986" spans="1:15" x14ac:dyDescent="0.2">
      <c r="A986" s="2">
        <v>0</v>
      </c>
      <c r="B986" s="2">
        <v>1</v>
      </c>
      <c r="C986" t="s">
        <v>11</v>
      </c>
      <c r="D986" t="s">
        <v>54</v>
      </c>
      <c r="E986" t="s">
        <v>16</v>
      </c>
      <c r="F986" s="4">
        <v>42156</v>
      </c>
      <c r="G986" s="2">
        <v>985</v>
      </c>
      <c r="H986" s="18">
        <v>1227.2349999999999</v>
      </c>
      <c r="I986" s="18">
        <v>70000</v>
      </c>
      <c r="J986">
        <v>6</v>
      </c>
      <c r="K986" s="2">
        <v>0</v>
      </c>
      <c r="L986">
        <v>2</v>
      </c>
      <c r="M986" s="2">
        <v>1</v>
      </c>
      <c r="N986" s="2">
        <v>1</v>
      </c>
      <c r="O986" s="2">
        <v>1</v>
      </c>
    </row>
    <row r="987" spans="1:15" x14ac:dyDescent="0.2">
      <c r="A987" s="2">
        <v>1</v>
      </c>
      <c r="B987" s="2">
        <v>1</v>
      </c>
      <c r="C987" t="s">
        <v>13</v>
      </c>
      <c r="D987" t="s">
        <v>50</v>
      </c>
      <c r="E987" t="s">
        <v>37</v>
      </c>
      <c r="F987" s="4">
        <v>42092</v>
      </c>
      <c r="G987" s="2">
        <v>986</v>
      </c>
      <c r="H987" s="18">
        <v>1891.7819999999999</v>
      </c>
      <c r="I987" s="18">
        <v>123600</v>
      </c>
      <c r="J987">
        <v>12</v>
      </c>
      <c r="K987" s="2">
        <v>0</v>
      </c>
      <c r="L987">
        <v>2</v>
      </c>
      <c r="M987" s="2">
        <v>0</v>
      </c>
      <c r="N987" s="2">
        <v>1</v>
      </c>
      <c r="O987" s="2">
        <v>1</v>
      </c>
    </row>
    <row r="988" spans="1:15" x14ac:dyDescent="0.2">
      <c r="A988" s="2">
        <v>1</v>
      </c>
      <c r="B988" s="2">
        <v>1</v>
      </c>
      <c r="C988" t="s">
        <v>11</v>
      </c>
      <c r="D988" t="s">
        <v>53</v>
      </c>
      <c r="E988" t="s">
        <v>20</v>
      </c>
      <c r="F988" s="4">
        <v>41398</v>
      </c>
      <c r="G988" s="2">
        <v>987</v>
      </c>
      <c r="H988" s="18">
        <v>582.38</v>
      </c>
      <c r="I988" s="18">
        <v>25900</v>
      </c>
      <c r="J988">
        <v>18</v>
      </c>
      <c r="K988" s="2">
        <v>1</v>
      </c>
      <c r="L988">
        <v>3</v>
      </c>
      <c r="M988" s="2">
        <v>0</v>
      </c>
      <c r="N988" s="2">
        <v>1</v>
      </c>
      <c r="O988" s="2">
        <v>0</v>
      </c>
    </row>
    <row r="989" spans="1:15" x14ac:dyDescent="0.2">
      <c r="A989" s="2">
        <v>0</v>
      </c>
      <c r="B989" s="2">
        <v>1</v>
      </c>
      <c r="C989" t="s">
        <v>12</v>
      </c>
      <c r="D989" t="s">
        <v>45</v>
      </c>
      <c r="E989" t="s">
        <v>21</v>
      </c>
      <c r="F989" s="4">
        <v>40512</v>
      </c>
      <c r="G989" s="2">
        <v>988</v>
      </c>
      <c r="H989" s="18">
        <v>2692.5430000000001</v>
      </c>
      <c r="I989" s="18">
        <v>81200</v>
      </c>
      <c r="J989">
        <v>12</v>
      </c>
      <c r="K989" s="2">
        <v>3</v>
      </c>
      <c r="L989">
        <v>2</v>
      </c>
      <c r="M989" s="2">
        <v>1</v>
      </c>
      <c r="N989" s="2">
        <v>1</v>
      </c>
      <c r="O989" s="2">
        <v>0</v>
      </c>
    </row>
    <row r="990" spans="1:15" x14ac:dyDescent="0.2">
      <c r="A990" s="2">
        <v>1</v>
      </c>
      <c r="B990" s="2">
        <v>1</v>
      </c>
      <c r="C990" t="s">
        <v>12</v>
      </c>
      <c r="D990" t="s">
        <v>41</v>
      </c>
      <c r="E990" t="s">
        <v>24</v>
      </c>
      <c r="F990" s="4">
        <v>41374</v>
      </c>
      <c r="G990" s="2">
        <v>989</v>
      </c>
      <c r="H990" s="18">
        <v>642.81399999999996</v>
      </c>
      <c r="I990" s="18">
        <v>41400</v>
      </c>
      <c r="J990">
        <v>18</v>
      </c>
      <c r="K990" s="2">
        <v>2</v>
      </c>
      <c r="L990">
        <v>1</v>
      </c>
      <c r="M990" s="2">
        <v>1</v>
      </c>
      <c r="N990" s="2">
        <v>0</v>
      </c>
      <c r="O990" s="2">
        <v>0</v>
      </c>
    </row>
    <row r="991" spans="1:15" x14ac:dyDescent="0.2">
      <c r="A991" s="2">
        <v>0</v>
      </c>
      <c r="B991" s="2">
        <v>0</v>
      </c>
      <c r="C991" t="s">
        <v>13</v>
      </c>
      <c r="D991" t="s">
        <v>50</v>
      </c>
      <c r="E991" t="s">
        <v>37</v>
      </c>
      <c r="F991" s="4">
        <v>41369</v>
      </c>
      <c r="G991" s="2">
        <v>990</v>
      </c>
      <c r="H991" s="18">
        <v>204.91</v>
      </c>
      <c r="I991" s="18">
        <v>12400</v>
      </c>
      <c r="J991">
        <v>18</v>
      </c>
      <c r="K991" s="2">
        <v>1</v>
      </c>
      <c r="L991">
        <v>1</v>
      </c>
      <c r="M991" s="2">
        <v>0</v>
      </c>
      <c r="N991" s="2">
        <v>0</v>
      </c>
      <c r="O991" s="2">
        <v>3</v>
      </c>
    </row>
    <row r="992" spans="1:15" x14ac:dyDescent="0.2">
      <c r="A992" s="2">
        <v>1</v>
      </c>
      <c r="B992" s="2">
        <v>0</v>
      </c>
      <c r="C992" t="s">
        <v>13</v>
      </c>
      <c r="D992" t="s">
        <v>48</v>
      </c>
      <c r="E992" t="s">
        <v>38</v>
      </c>
      <c r="F992" s="4">
        <v>42224</v>
      </c>
      <c r="G992" s="2">
        <v>991</v>
      </c>
      <c r="H992" s="18">
        <v>153.37799999999999</v>
      </c>
      <c r="I992" s="18">
        <v>14100</v>
      </c>
      <c r="J992">
        <v>6</v>
      </c>
      <c r="K992" s="2">
        <v>0</v>
      </c>
      <c r="L992">
        <v>1</v>
      </c>
      <c r="M992" s="2">
        <v>0</v>
      </c>
      <c r="N992" s="2">
        <v>0</v>
      </c>
      <c r="O992" s="2">
        <v>3</v>
      </c>
    </row>
    <row r="993" spans="1:15" x14ac:dyDescent="0.2">
      <c r="A993" s="2">
        <v>1</v>
      </c>
      <c r="B993" s="2">
        <v>1</v>
      </c>
      <c r="C993" t="s">
        <v>12</v>
      </c>
      <c r="D993" t="s">
        <v>45</v>
      </c>
      <c r="E993" t="s">
        <v>21</v>
      </c>
      <c r="F993" s="4">
        <v>40903</v>
      </c>
      <c r="G993" s="2">
        <v>992</v>
      </c>
      <c r="H993" s="18">
        <v>1081.05</v>
      </c>
      <c r="I993" s="18">
        <v>65900</v>
      </c>
      <c r="J993">
        <v>12</v>
      </c>
      <c r="K993" s="2">
        <v>2</v>
      </c>
      <c r="L993">
        <v>2</v>
      </c>
      <c r="M993" s="2">
        <v>1</v>
      </c>
      <c r="N993" s="2">
        <v>1</v>
      </c>
      <c r="O993" s="2">
        <v>1</v>
      </c>
    </row>
    <row r="994" spans="1:15" x14ac:dyDescent="0.2">
      <c r="A994" s="2">
        <v>0</v>
      </c>
      <c r="B994" s="2">
        <v>1</v>
      </c>
      <c r="C994" t="s">
        <v>12</v>
      </c>
      <c r="D994" t="s">
        <v>41</v>
      </c>
      <c r="E994" t="s">
        <v>24</v>
      </c>
      <c r="F994" s="4">
        <v>41205</v>
      </c>
      <c r="G994" s="2">
        <v>993</v>
      </c>
      <c r="H994" s="18">
        <v>1856.829</v>
      </c>
      <c r="I994" s="18">
        <v>59700</v>
      </c>
      <c r="J994">
        <v>18</v>
      </c>
      <c r="K994" s="2">
        <v>3</v>
      </c>
      <c r="L994">
        <v>3</v>
      </c>
      <c r="M994" s="2">
        <v>1</v>
      </c>
      <c r="N994" s="2">
        <v>1</v>
      </c>
      <c r="O994" s="2">
        <v>0</v>
      </c>
    </row>
    <row r="995" spans="1:15" x14ac:dyDescent="0.2">
      <c r="A995" s="2">
        <v>1</v>
      </c>
      <c r="B995" s="2">
        <v>0</v>
      </c>
      <c r="C995" t="s">
        <v>12</v>
      </c>
      <c r="D995" t="s">
        <v>47</v>
      </c>
      <c r="E995" t="s">
        <v>26</v>
      </c>
      <c r="F995" s="4">
        <v>40939</v>
      </c>
      <c r="G995" s="2">
        <v>994</v>
      </c>
      <c r="H995" s="18">
        <v>292.197</v>
      </c>
      <c r="I995" s="18">
        <v>17800</v>
      </c>
      <c r="J995">
        <v>18</v>
      </c>
      <c r="K995" s="2">
        <v>1</v>
      </c>
      <c r="L995">
        <v>1</v>
      </c>
      <c r="M995" s="2">
        <v>1</v>
      </c>
      <c r="N995" s="2">
        <v>0</v>
      </c>
      <c r="O995" s="2">
        <v>0</v>
      </c>
    </row>
    <row r="996" spans="1:15" x14ac:dyDescent="0.2">
      <c r="A996" s="2">
        <v>1</v>
      </c>
      <c r="B996" s="2">
        <v>1</v>
      </c>
      <c r="C996" t="s">
        <v>13</v>
      </c>
      <c r="D996" t="s">
        <v>49</v>
      </c>
      <c r="E996" t="s">
        <v>33</v>
      </c>
      <c r="F996" s="4">
        <v>41462</v>
      </c>
      <c r="G996" s="2">
        <v>995</v>
      </c>
      <c r="H996" s="18">
        <v>653.92399999999998</v>
      </c>
      <c r="I996" s="18">
        <v>41900</v>
      </c>
      <c r="J996">
        <v>6</v>
      </c>
      <c r="K996" s="2">
        <v>2</v>
      </c>
      <c r="L996">
        <v>3</v>
      </c>
      <c r="M996" s="2">
        <v>1</v>
      </c>
      <c r="N996" s="2">
        <v>0</v>
      </c>
      <c r="O996" s="2">
        <v>0</v>
      </c>
    </row>
    <row r="997" spans="1:15" x14ac:dyDescent="0.2">
      <c r="A997" s="2">
        <v>1</v>
      </c>
      <c r="B997" s="2">
        <v>1</v>
      </c>
      <c r="C997" t="s">
        <v>11</v>
      </c>
      <c r="D997" t="s">
        <v>54</v>
      </c>
      <c r="E997" t="s">
        <v>16</v>
      </c>
      <c r="F997" s="4">
        <v>42230</v>
      </c>
      <c r="G997" s="2">
        <v>996</v>
      </c>
      <c r="H997" s="18">
        <v>842.72</v>
      </c>
      <c r="I997" s="18">
        <v>53800</v>
      </c>
      <c r="J997">
        <v>12</v>
      </c>
      <c r="K997" s="2">
        <v>2</v>
      </c>
      <c r="L997">
        <v>2</v>
      </c>
      <c r="M997" s="2">
        <v>0</v>
      </c>
      <c r="N997" s="2">
        <v>0</v>
      </c>
      <c r="O997" s="2">
        <v>0</v>
      </c>
    </row>
    <row r="998" spans="1:15" x14ac:dyDescent="0.2">
      <c r="A998" s="2">
        <v>1</v>
      </c>
      <c r="B998" s="2">
        <v>0</v>
      </c>
      <c r="C998" t="s">
        <v>14</v>
      </c>
      <c r="D998" t="s">
        <v>41</v>
      </c>
      <c r="E998" t="s">
        <v>31</v>
      </c>
      <c r="F998" s="4">
        <v>41954</v>
      </c>
      <c r="G998" s="2">
        <v>997</v>
      </c>
      <c r="H998" s="18">
        <v>242.303</v>
      </c>
      <c r="I998" s="18">
        <v>21200</v>
      </c>
      <c r="J998">
        <v>6</v>
      </c>
      <c r="K998" s="2">
        <v>1</v>
      </c>
      <c r="L998">
        <v>3</v>
      </c>
      <c r="M998" s="2">
        <v>0</v>
      </c>
      <c r="N998" s="2">
        <v>0</v>
      </c>
      <c r="O998" s="2">
        <v>0</v>
      </c>
    </row>
    <row r="999" spans="1:15" x14ac:dyDescent="0.2">
      <c r="A999" s="2">
        <v>1</v>
      </c>
      <c r="B999" s="2">
        <v>1</v>
      </c>
      <c r="C999" t="s">
        <v>14</v>
      </c>
      <c r="D999" t="s">
        <v>51</v>
      </c>
      <c r="E999" t="s">
        <v>29</v>
      </c>
      <c r="F999" s="4">
        <v>41495</v>
      </c>
      <c r="G999" s="2">
        <v>998</v>
      </c>
      <c r="H999" s="18">
        <v>2545.732</v>
      </c>
      <c r="I999" s="18">
        <v>102600</v>
      </c>
      <c r="J999">
        <v>18</v>
      </c>
      <c r="K999" s="2">
        <v>3</v>
      </c>
      <c r="L999">
        <v>2</v>
      </c>
      <c r="M999" s="2">
        <v>1</v>
      </c>
      <c r="N999" s="2">
        <v>1</v>
      </c>
      <c r="O999" s="2">
        <v>0</v>
      </c>
    </row>
    <row r="1000" spans="1:15" x14ac:dyDescent="0.2">
      <c r="A1000" s="2">
        <v>1</v>
      </c>
      <c r="B1000" s="2">
        <v>0</v>
      </c>
      <c r="C1000" t="s">
        <v>14</v>
      </c>
      <c r="D1000" t="s">
        <v>51</v>
      </c>
      <c r="E1000" t="s">
        <v>30</v>
      </c>
      <c r="F1000" s="4">
        <v>42109</v>
      </c>
      <c r="G1000" s="2">
        <v>999</v>
      </c>
      <c r="H1000" s="18">
        <v>1521.0830000000001</v>
      </c>
      <c r="I1000" s="18">
        <v>93700</v>
      </c>
      <c r="J1000">
        <v>24</v>
      </c>
      <c r="K1000" s="2">
        <v>3</v>
      </c>
      <c r="L1000">
        <v>2</v>
      </c>
      <c r="M1000" s="2">
        <v>0</v>
      </c>
      <c r="N1000" s="2">
        <v>1</v>
      </c>
      <c r="O1000" s="2">
        <v>1</v>
      </c>
    </row>
    <row r="1001" spans="1:15" x14ac:dyDescent="0.2">
      <c r="A1001" s="2">
        <v>1</v>
      </c>
      <c r="B1001" s="2">
        <v>1</v>
      </c>
      <c r="C1001" t="s">
        <v>11</v>
      </c>
      <c r="D1001" t="s">
        <v>53</v>
      </c>
      <c r="E1001" t="s">
        <v>20</v>
      </c>
      <c r="F1001" s="4">
        <v>40977</v>
      </c>
      <c r="G1001" s="2">
        <v>1000</v>
      </c>
      <c r="H1001" s="18">
        <v>2464.3389999999999</v>
      </c>
      <c r="I1001" s="18">
        <v>102500</v>
      </c>
      <c r="J1001">
        <v>24</v>
      </c>
      <c r="K1001" s="2">
        <v>3</v>
      </c>
      <c r="L1001">
        <v>2</v>
      </c>
      <c r="M1001" s="2">
        <v>1</v>
      </c>
      <c r="N1001" s="2">
        <v>1</v>
      </c>
      <c r="O1001" s="2">
        <v>1</v>
      </c>
    </row>
    <row r="1002" spans="1:15" x14ac:dyDescent="0.2">
      <c r="I1002" s="12">
        <f>AVERAGE(I2:I1001)</f>
        <v>56103.9</v>
      </c>
      <c r="J1002" s="12">
        <f t="shared" ref="J1002:O1002" si="0">AVERAGE(J2:J1001)</f>
        <v>14.682</v>
      </c>
      <c r="K1002" s="12">
        <f t="shared" si="0"/>
        <v>1.419</v>
      </c>
      <c r="L1002" s="12">
        <f t="shared" si="0"/>
        <v>1.9179999999999999</v>
      </c>
      <c r="M1002" s="12">
        <f t="shared" si="0"/>
        <v>0.49399999999999999</v>
      </c>
      <c r="N1002" s="12">
        <f t="shared" si="0"/>
        <v>0.502</v>
      </c>
      <c r="O1002" s="12">
        <f t="shared" si="0"/>
        <v>0.93400000000000005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Regression</vt:lpstr>
      <vt:lpstr>Prescriptive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5) for DADM 5e, also changed variable names slightly</dc:description>
  <cp:lastModifiedBy>Khalid Said Rashid Al-Rasbi</cp:lastModifiedBy>
  <cp:lastPrinted>2009-06-26T14:26:11Z</cp:lastPrinted>
  <dcterms:created xsi:type="dcterms:W3CDTF">2007-05-15T15:24:41Z</dcterms:created>
  <dcterms:modified xsi:type="dcterms:W3CDTF">2021-10-05T18:04:59Z</dcterms:modified>
</cp:coreProperties>
</file>