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alrasbi/Downloads/"/>
    </mc:Choice>
  </mc:AlternateContent>
  <xr:revisionPtr revIDLastSave="0" documentId="13_ncr:1_{A4740749-812D-E64E-8777-ADFBAAF32EED}" xr6:coauthVersionLast="47" xr6:coauthVersionMax="47" xr10:uidLastSave="{00000000-0000-0000-0000-000000000000}"/>
  <bookViews>
    <workbookView xWindow="0" yWindow="0" windowWidth="25600" windowHeight="16000" activeTab="5" xr2:uid="{00000000-000D-0000-FFFF-FFFF00000000}"/>
  </bookViews>
  <sheets>
    <sheet name="Forecasting" sheetId="6" r:id="rId1"/>
    <sheet name="IS" sheetId="1" r:id="rId2"/>
    <sheet name="BS" sheetId="2" r:id="rId3"/>
    <sheet name="M-Score" sheetId="3" r:id="rId4"/>
    <sheet name="Benford_Fairfield" sheetId="4" r:id="rId5"/>
    <sheet name="Benford_Tesl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5" l="1"/>
  <c r="E16" i="4" a="1"/>
  <c r="E16" i="4" s="1"/>
  <c r="R4" i="5"/>
  <c r="R5" i="5"/>
  <c r="R6" i="5"/>
  <c r="R7" i="5"/>
  <c r="R8" i="5"/>
  <c r="R9" i="5"/>
  <c r="R10" i="5"/>
  <c r="R11" i="5"/>
  <c r="C3" i="4"/>
  <c r="R3" i="5"/>
  <c r="T3" i="5" s="1"/>
  <c r="Q4" i="5"/>
  <c r="Q5" i="5"/>
  <c r="Q6" i="5"/>
  <c r="Q7" i="5"/>
  <c r="Q8" i="5"/>
  <c r="Q9" i="5"/>
  <c r="Q10" i="5"/>
  <c r="Q11" i="5"/>
  <c r="Q3" i="5"/>
  <c r="I3" i="5"/>
  <c r="J3" i="5"/>
  <c r="K3" i="5"/>
  <c r="L3" i="5"/>
  <c r="M3" i="5"/>
  <c r="I4" i="5"/>
  <c r="J4" i="5"/>
  <c r="K4" i="5"/>
  <c r="L4" i="5"/>
  <c r="M4" i="5"/>
  <c r="I5" i="5"/>
  <c r="J5" i="5"/>
  <c r="K5" i="5"/>
  <c r="L5" i="5"/>
  <c r="M5" i="5"/>
  <c r="I6" i="5"/>
  <c r="J6" i="5"/>
  <c r="K6" i="5"/>
  <c r="L6" i="5"/>
  <c r="M6" i="5"/>
  <c r="I7" i="5"/>
  <c r="J7" i="5"/>
  <c r="K7" i="5"/>
  <c r="L7" i="5"/>
  <c r="M7" i="5"/>
  <c r="I8" i="5"/>
  <c r="J8" i="5"/>
  <c r="K8" i="5"/>
  <c r="L8" i="5"/>
  <c r="M8" i="5"/>
  <c r="I9" i="5"/>
  <c r="J9" i="5"/>
  <c r="K9" i="5"/>
  <c r="L9" i="5"/>
  <c r="M9" i="5"/>
  <c r="I10" i="5"/>
  <c r="J10" i="5"/>
  <c r="K10" i="5"/>
  <c r="L10" i="5"/>
  <c r="M10" i="5"/>
  <c r="I11" i="5"/>
  <c r="J11" i="5"/>
  <c r="K11" i="5"/>
  <c r="L11" i="5"/>
  <c r="M11" i="5"/>
  <c r="I12" i="5"/>
  <c r="J12" i="5"/>
  <c r="K12" i="5"/>
  <c r="L12" i="5"/>
  <c r="M12" i="5"/>
  <c r="I13" i="5"/>
  <c r="J13" i="5"/>
  <c r="K13" i="5"/>
  <c r="L13" i="5"/>
  <c r="M13" i="5"/>
  <c r="I14" i="5"/>
  <c r="J14" i="5"/>
  <c r="K14" i="5"/>
  <c r="L14" i="5"/>
  <c r="M14" i="5"/>
  <c r="I15" i="5"/>
  <c r="J15" i="5"/>
  <c r="K15" i="5"/>
  <c r="L15" i="5"/>
  <c r="M15" i="5"/>
  <c r="I16" i="5"/>
  <c r="J16" i="5"/>
  <c r="K16" i="5"/>
  <c r="L16" i="5"/>
  <c r="M16" i="5"/>
  <c r="I17" i="5"/>
  <c r="J17" i="5"/>
  <c r="K17" i="5"/>
  <c r="L17" i="5"/>
  <c r="M17" i="5"/>
  <c r="I18" i="5"/>
  <c r="J18" i="5"/>
  <c r="K18" i="5"/>
  <c r="L18" i="5"/>
  <c r="M18" i="5"/>
  <c r="I19" i="5"/>
  <c r="J19" i="5"/>
  <c r="K19" i="5"/>
  <c r="L19" i="5"/>
  <c r="M19" i="5"/>
  <c r="I20" i="5"/>
  <c r="J20" i="5"/>
  <c r="K20" i="5"/>
  <c r="L20" i="5"/>
  <c r="M20" i="5"/>
  <c r="I21" i="5"/>
  <c r="J21" i="5"/>
  <c r="K21" i="5"/>
  <c r="L21" i="5"/>
  <c r="M21" i="5"/>
  <c r="I22" i="5"/>
  <c r="J22" i="5"/>
  <c r="K22" i="5"/>
  <c r="L22" i="5"/>
  <c r="M22" i="5"/>
  <c r="I23" i="5"/>
  <c r="J23" i="5"/>
  <c r="K23" i="5"/>
  <c r="L23" i="5"/>
  <c r="M23" i="5"/>
  <c r="I24" i="5"/>
  <c r="J24" i="5"/>
  <c r="K24" i="5"/>
  <c r="L24" i="5"/>
  <c r="M24" i="5"/>
  <c r="I25" i="5"/>
  <c r="J25" i="5"/>
  <c r="K25" i="5"/>
  <c r="L25" i="5"/>
  <c r="M25" i="5"/>
  <c r="I26" i="5"/>
  <c r="J26" i="5"/>
  <c r="K26" i="5"/>
  <c r="L26" i="5"/>
  <c r="M26" i="5"/>
  <c r="I27" i="5"/>
  <c r="J27" i="5"/>
  <c r="K27" i="5"/>
  <c r="L27" i="5"/>
  <c r="M27" i="5"/>
  <c r="I28" i="5"/>
  <c r="J28" i="5"/>
  <c r="K28" i="5"/>
  <c r="L28" i="5"/>
  <c r="M28" i="5"/>
  <c r="I29" i="5"/>
  <c r="J29" i="5"/>
  <c r="K29" i="5"/>
  <c r="L29" i="5"/>
  <c r="M29" i="5"/>
  <c r="I30" i="5"/>
  <c r="J30" i="5"/>
  <c r="K30" i="5"/>
  <c r="L30" i="5"/>
  <c r="M30" i="5"/>
  <c r="I31" i="5"/>
  <c r="J31" i="5"/>
  <c r="K31" i="5"/>
  <c r="L31" i="5"/>
  <c r="M31" i="5"/>
  <c r="I32" i="5"/>
  <c r="J32" i="5"/>
  <c r="K32" i="5"/>
  <c r="L32" i="5"/>
  <c r="M32" i="5"/>
  <c r="I33" i="5"/>
  <c r="J33" i="5"/>
  <c r="K33" i="5"/>
  <c r="L33" i="5"/>
  <c r="M33" i="5"/>
  <c r="I34" i="5"/>
  <c r="J34" i="5"/>
  <c r="K34" i="5"/>
  <c r="L34" i="5"/>
  <c r="M34" i="5"/>
  <c r="I35" i="5"/>
  <c r="J35" i="5"/>
  <c r="K35" i="5"/>
  <c r="L35" i="5"/>
  <c r="M35" i="5"/>
  <c r="I36" i="5"/>
  <c r="J36" i="5"/>
  <c r="K36" i="5"/>
  <c r="L36" i="5"/>
  <c r="M36" i="5"/>
  <c r="I37" i="5"/>
  <c r="J37" i="5"/>
  <c r="K37" i="5"/>
  <c r="L37" i="5"/>
  <c r="M37" i="5"/>
  <c r="I38" i="5"/>
  <c r="J38" i="5"/>
  <c r="K38" i="5"/>
  <c r="L38" i="5"/>
  <c r="M38" i="5"/>
  <c r="I39" i="5"/>
  <c r="J39" i="5"/>
  <c r="K39" i="5"/>
  <c r="L39" i="5"/>
  <c r="M39" i="5"/>
  <c r="I40" i="5"/>
  <c r="J40" i="5"/>
  <c r="K40" i="5"/>
  <c r="L40" i="5"/>
  <c r="M40" i="5"/>
  <c r="I41" i="5"/>
  <c r="J41" i="5"/>
  <c r="K41" i="5"/>
  <c r="L41" i="5"/>
  <c r="M41" i="5"/>
  <c r="I42" i="5"/>
  <c r="J42" i="5"/>
  <c r="K42" i="5"/>
  <c r="L42" i="5"/>
  <c r="M42" i="5"/>
  <c r="I43" i="5"/>
  <c r="J43" i="5"/>
  <c r="K43" i="5"/>
  <c r="L43" i="5"/>
  <c r="M43" i="5"/>
  <c r="I44" i="5"/>
  <c r="J44" i="5"/>
  <c r="K44" i="5"/>
  <c r="L44" i="5"/>
  <c r="M44" i="5"/>
  <c r="I45" i="5"/>
  <c r="J45" i="5"/>
  <c r="K45" i="5"/>
  <c r="L45" i="5"/>
  <c r="M45" i="5"/>
  <c r="I46" i="5"/>
  <c r="J46" i="5"/>
  <c r="K46" i="5"/>
  <c r="L46" i="5"/>
  <c r="M46" i="5"/>
  <c r="I47" i="5"/>
  <c r="J47" i="5"/>
  <c r="K47" i="5"/>
  <c r="L47" i="5"/>
  <c r="M47" i="5"/>
  <c r="I48" i="5"/>
  <c r="J48" i="5"/>
  <c r="K48" i="5"/>
  <c r="L48" i="5"/>
  <c r="M48" i="5"/>
  <c r="I49" i="5"/>
  <c r="J49" i="5"/>
  <c r="K49" i="5"/>
  <c r="L49" i="5"/>
  <c r="M49" i="5"/>
  <c r="I50" i="5"/>
  <c r="J50" i="5"/>
  <c r="K50" i="5"/>
  <c r="L50" i="5"/>
  <c r="M50" i="5"/>
  <c r="I51" i="5"/>
  <c r="J51" i="5"/>
  <c r="K51" i="5"/>
  <c r="L51" i="5"/>
  <c r="M51" i="5"/>
  <c r="I52" i="5"/>
  <c r="J52" i="5"/>
  <c r="K52" i="5"/>
  <c r="L52" i="5"/>
  <c r="M52" i="5"/>
  <c r="I53" i="5"/>
  <c r="J53" i="5"/>
  <c r="K53" i="5"/>
  <c r="L53" i="5"/>
  <c r="M53" i="5"/>
  <c r="I54" i="5"/>
  <c r="J54" i="5"/>
  <c r="K54" i="5"/>
  <c r="L54" i="5"/>
  <c r="M54" i="5"/>
  <c r="I55" i="5"/>
  <c r="J55" i="5"/>
  <c r="K55" i="5"/>
  <c r="L55" i="5"/>
  <c r="M55" i="5"/>
  <c r="I56" i="5"/>
  <c r="J56" i="5"/>
  <c r="K56" i="5"/>
  <c r="L56" i="5"/>
  <c r="M56" i="5"/>
  <c r="I57" i="5"/>
  <c r="J57" i="5"/>
  <c r="K57" i="5"/>
  <c r="L57" i="5"/>
  <c r="M57" i="5"/>
  <c r="I58" i="5"/>
  <c r="J58" i="5"/>
  <c r="K58" i="5"/>
  <c r="L58" i="5"/>
  <c r="M58" i="5"/>
  <c r="I59" i="5"/>
  <c r="J59" i="5"/>
  <c r="K59" i="5"/>
  <c r="L59" i="5"/>
  <c r="M59" i="5"/>
  <c r="I60" i="5"/>
  <c r="J60" i="5"/>
  <c r="K60" i="5"/>
  <c r="L60" i="5"/>
  <c r="M60" i="5"/>
  <c r="I61" i="5"/>
  <c r="J61" i="5"/>
  <c r="K61" i="5"/>
  <c r="L61" i="5"/>
  <c r="M61" i="5"/>
  <c r="I62" i="5"/>
  <c r="J62" i="5"/>
  <c r="K62" i="5"/>
  <c r="L62" i="5"/>
  <c r="M62" i="5"/>
  <c r="I63" i="5"/>
  <c r="J63" i="5"/>
  <c r="K63" i="5"/>
  <c r="L63" i="5"/>
  <c r="M63" i="5"/>
  <c r="I64" i="5"/>
  <c r="J64" i="5"/>
  <c r="K64" i="5"/>
  <c r="L64" i="5"/>
  <c r="M64" i="5"/>
  <c r="I65" i="5"/>
  <c r="J65" i="5"/>
  <c r="K65" i="5"/>
  <c r="L65" i="5"/>
  <c r="M65" i="5"/>
  <c r="I66" i="5"/>
  <c r="J66" i="5"/>
  <c r="K66" i="5"/>
  <c r="L66" i="5"/>
  <c r="M66" i="5"/>
  <c r="I67" i="5"/>
  <c r="J67" i="5"/>
  <c r="K67" i="5"/>
  <c r="L67" i="5"/>
  <c r="M67" i="5"/>
  <c r="I68" i="5"/>
  <c r="J68" i="5"/>
  <c r="K68" i="5"/>
  <c r="L68" i="5"/>
  <c r="M68" i="5"/>
  <c r="I69" i="5"/>
  <c r="J69" i="5"/>
  <c r="K69" i="5"/>
  <c r="L69" i="5"/>
  <c r="M69" i="5"/>
  <c r="I70" i="5"/>
  <c r="J70" i="5"/>
  <c r="K70" i="5"/>
  <c r="L70" i="5"/>
  <c r="M70" i="5"/>
  <c r="I71" i="5"/>
  <c r="J71" i="5"/>
  <c r="K71" i="5"/>
  <c r="L71" i="5"/>
  <c r="M71" i="5"/>
  <c r="I72" i="5"/>
  <c r="J72" i="5"/>
  <c r="K72" i="5"/>
  <c r="L72" i="5"/>
  <c r="M72" i="5"/>
  <c r="I73" i="5"/>
  <c r="J73" i="5"/>
  <c r="K73" i="5"/>
  <c r="L73" i="5"/>
  <c r="M73" i="5"/>
  <c r="I74" i="5"/>
  <c r="J74" i="5"/>
  <c r="K74" i="5"/>
  <c r="L74" i="5"/>
  <c r="M74" i="5"/>
  <c r="I75" i="5"/>
  <c r="J75" i="5"/>
  <c r="K75" i="5"/>
  <c r="L75" i="5"/>
  <c r="M75" i="5"/>
  <c r="I76" i="5"/>
  <c r="J76" i="5"/>
  <c r="K76" i="5"/>
  <c r="L76" i="5"/>
  <c r="M76" i="5"/>
  <c r="I77" i="5"/>
  <c r="J77" i="5"/>
  <c r="K77" i="5"/>
  <c r="L77" i="5"/>
  <c r="M77" i="5"/>
  <c r="I78" i="5"/>
  <c r="J78" i="5"/>
  <c r="K78" i="5"/>
  <c r="L78" i="5"/>
  <c r="M78" i="5"/>
  <c r="I79" i="5"/>
  <c r="J79" i="5"/>
  <c r="K79" i="5"/>
  <c r="L79" i="5"/>
  <c r="M79" i="5"/>
  <c r="I80" i="5"/>
  <c r="J80" i="5"/>
  <c r="K80" i="5"/>
  <c r="L80" i="5"/>
  <c r="M80" i="5"/>
  <c r="I81" i="5"/>
  <c r="J81" i="5"/>
  <c r="K81" i="5"/>
  <c r="L81" i="5"/>
  <c r="M81" i="5"/>
  <c r="I82" i="5"/>
  <c r="J82" i="5"/>
  <c r="K82" i="5"/>
  <c r="L82" i="5"/>
  <c r="M82" i="5"/>
  <c r="I83" i="5"/>
  <c r="J83" i="5"/>
  <c r="K83" i="5"/>
  <c r="L83" i="5"/>
  <c r="M83" i="5"/>
  <c r="I84" i="5"/>
  <c r="J84" i="5"/>
  <c r="K84" i="5"/>
  <c r="L84" i="5"/>
  <c r="M84" i="5"/>
  <c r="I85" i="5"/>
  <c r="J85" i="5"/>
  <c r="K85" i="5"/>
  <c r="L85" i="5"/>
  <c r="M85" i="5"/>
  <c r="I86" i="5"/>
  <c r="J86" i="5"/>
  <c r="K86" i="5"/>
  <c r="L86" i="5"/>
  <c r="M86" i="5"/>
  <c r="I87" i="5"/>
  <c r="J87" i="5"/>
  <c r="K87" i="5"/>
  <c r="L87" i="5"/>
  <c r="M87" i="5"/>
  <c r="I88" i="5"/>
  <c r="J88" i="5"/>
  <c r="K88" i="5"/>
  <c r="L88" i="5"/>
  <c r="M88" i="5"/>
  <c r="I89" i="5"/>
  <c r="J89" i="5"/>
  <c r="K89" i="5"/>
  <c r="L89" i="5"/>
  <c r="M89" i="5"/>
  <c r="I90" i="5"/>
  <c r="J90" i="5"/>
  <c r="K90" i="5"/>
  <c r="L90" i="5"/>
  <c r="M90" i="5"/>
  <c r="I91" i="5"/>
  <c r="J91" i="5"/>
  <c r="K91" i="5"/>
  <c r="L91" i="5"/>
  <c r="M91" i="5"/>
  <c r="I92" i="5"/>
  <c r="J92" i="5"/>
  <c r="K92" i="5"/>
  <c r="L92" i="5"/>
  <c r="M92" i="5"/>
  <c r="I93" i="5"/>
  <c r="J93" i="5"/>
  <c r="K93" i="5"/>
  <c r="L93" i="5"/>
  <c r="M93" i="5"/>
  <c r="I94" i="5"/>
  <c r="J94" i="5"/>
  <c r="K94" i="5"/>
  <c r="L94" i="5"/>
  <c r="M94" i="5"/>
  <c r="I95" i="5"/>
  <c r="J95" i="5"/>
  <c r="K95" i="5"/>
  <c r="L95" i="5"/>
  <c r="M95" i="5"/>
  <c r="I96" i="5"/>
  <c r="J96" i="5"/>
  <c r="K96" i="5"/>
  <c r="L96" i="5"/>
  <c r="M96" i="5"/>
  <c r="I97" i="5"/>
  <c r="J97" i="5"/>
  <c r="K97" i="5"/>
  <c r="L97" i="5"/>
  <c r="M97" i="5"/>
  <c r="I98" i="5"/>
  <c r="J98" i="5"/>
  <c r="K98" i="5"/>
  <c r="L98" i="5"/>
  <c r="M98" i="5"/>
  <c r="I99" i="5"/>
  <c r="J99" i="5"/>
  <c r="K99" i="5"/>
  <c r="L99" i="5"/>
  <c r="M99" i="5"/>
  <c r="I100" i="5"/>
  <c r="J100" i="5"/>
  <c r="K100" i="5"/>
  <c r="L100" i="5"/>
  <c r="M100" i="5"/>
  <c r="I101" i="5"/>
  <c r="J101" i="5"/>
  <c r="K101" i="5"/>
  <c r="L101" i="5"/>
  <c r="M101" i="5"/>
  <c r="I102" i="5"/>
  <c r="J102" i="5"/>
  <c r="K102" i="5"/>
  <c r="L102" i="5"/>
  <c r="M102" i="5"/>
  <c r="I103" i="5"/>
  <c r="J103" i="5"/>
  <c r="K103" i="5"/>
  <c r="L103" i="5"/>
  <c r="M103" i="5"/>
  <c r="I104" i="5"/>
  <c r="J104" i="5"/>
  <c r="K104" i="5"/>
  <c r="L104" i="5"/>
  <c r="M104" i="5"/>
  <c r="I105" i="5"/>
  <c r="J105" i="5"/>
  <c r="K105" i="5"/>
  <c r="L105" i="5"/>
  <c r="M105" i="5"/>
  <c r="I106" i="5"/>
  <c r="J106" i="5"/>
  <c r="K106" i="5"/>
  <c r="L106" i="5"/>
  <c r="M106" i="5"/>
  <c r="I107" i="5"/>
  <c r="J107" i="5"/>
  <c r="K107" i="5"/>
  <c r="L107" i="5"/>
  <c r="M107" i="5"/>
  <c r="I108" i="5"/>
  <c r="J108" i="5"/>
  <c r="K108" i="5"/>
  <c r="L108" i="5"/>
  <c r="M108" i="5"/>
  <c r="I109" i="5"/>
  <c r="J109" i="5"/>
  <c r="K109" i="5"/>
  <c r="L109" i="5"/>
  <c r="M109" i="5"/>
  <c r="I110" i="5"/>
  <c r="J110" i="5"/>
  <c r="K110" i="5"/>
  <c r="L110" i="5"/>
  <c r="M110" i="5"/>
  <c r="I111" i="5"/>
  <c r="J111" i="5"/>
  <c r="K111" i="5"/>
  <c r="L111" i="5"/>
  <c r="M111" i="5"/>
  <c r="I112" i="5"/>
  <c r="J112" i="5"/>
  <c r="K112" i="5"/>
  <c r="L112" i="5"/>
  <c r="M112" i="5"/>
  <c r="I113" i="5"/>
  <c r="J113" i="5"/>
  <c r="K113" i="5"/>
  <c r="L113" i="5"/>
  <c r="M113" i="5"/>
  <c r="I114" i="5"/>
  <c r="J114" i="5"/>
  <c r="K114" i="5"/>
  <c r="L114" i="5"/>
  <c r="M114" i="5"/>
  <c r="I115" i="5"/>
  <c r="J115" i="5"/>
  <c r="K115" i="5"/>
  <c r="L115" i="5"/>
  <c r="M115" i="5"/>
  <c r="I116" i="5"/>
  <c r="J116" i="5"/>
  <c r="K116" i="5"/>
  <c r="L116" i="5"/>
  <c r="M116" i="5"/>
  <c r="I117" i="5"/>
  <c r="J117" i="5"/>
  <c r="K117" i="5"/>
  <c r="L117" i="5"/>
  <c r="M117" i="5"/>
  <c r="I118" i="5"/>
  <c r="J118" i="5"/>
  <c r="K118" i="5"/>
  <c r="L118" i="5"/>
  <c r="M118" i="5"/>
  <c r="I119" i="5"/>
  <c r="J119" i="5"/>
  <c r="K119" i="5"/>
  <c r="L119" i="5"/>
  <c r="M119" i="5"/>
  <c r="I120" i="5"/>
  <c r="J120" i="5"/>
  <c r="K120" i="5"/>
  <c r="L120" i="5"/>
  <c r="M120" i="5"/>
  <c r="I121" i="5"/>
  <c r="J121" i="5"/>
  <c r="K121" i="5"/>
  <c r="L121" i="5"/>
  <c r="M121" i="5"/>
  <c r="I122" i="5"/>
  <c r="J122" i="5"/>
  <c r="K122" i="5"/>
  <c r="L122" i="5"/>
  <c r="M122" i="5"/>
  <c r="I123" i="5"/>
  <c r="J123" i="5"/>
  <c r="K123" i="5"/>
  <c r="L123" i="5"/>
  <c r="M123" i="5"/>
  <c r="I124" i="5"/>
  <c r="J124" i="5"/>
  <c r="K124" i="5"/>
  <c r="L124" i="5"/>
  <c r="M124" i="5"/>
  <c r="I125" i="5"/>
  <c r="J125" i="5"/>
  <c r="K125" i="5"/>
  <c r="L125" i="5"/>
  <c r="M125" i="5"/>
  <c r="I126" i="5"/>
  <c r="J126" i="5"/>
  <c r="K126" i="5"/>
  <c r="L126" i="5"/>
  <c r="M126" i="5"/>
  <c r="I127" i="5"/>
  <c r="J127" i="5"/>
  <c r="K127" i="5"/>
  <c r="L127" i="5"/>
  <c r="M127" i="5"/>
  <c r="I128" i="5"/>
  <c r="J128" i="5"/>
  <c r="K128" i="5"/>
  <c r="L128" i="5"/>
  <c r="M128" i="5"/>
  <c r="I129" i="5"/>
  <c r="J129" i="5"/>
  <c r="K129" i="5"/>
  <c r="L129" i="5"/>
  <c r="M129" i="5"/>
  <c r="I130" i="5"/>
  <c r="J130" i="5"/>
  <c r="K130" i="5"/>
  <c r="L130" i="5"/>
  <c r="M130" i="5"/>
  <c r="I131" i="5"/>
  <c r="J131" i="5"/>
  <c r="K131" i="5"/>
  <c r="L131" i="5"/>
  <c r="M131" i="5"/>
  <c r="I132" i="5"/>
  <c r="J132" i="5"/>
  <c r="K132" i="5"/>
  <c r="L132" i="5"/>
  <c r="M132" i="5"/>
  <c r="I133" i="5"/>
  <c r="J133" i="5"/>
  <c r="K133" i="5"/>
  <c r="L133" i="5"/>
  <c r="M133" i="5"/>
  <c r="I134" i="5"/>
  <c r="J134" i="5"/>
  <c r="K134" i="5"/>
  <c r="L134" i="5"/>
  <c r="M134" i="5"/>
  <c r="I135" i="5"/>
  <c r="J135" i="5"/>
  <c r="K135" i="5"/>
  <c r="L135" i="5"/>
  <c r="M135" i="5"/>
  <c r="I136" i="5"/>
  <c r="J136" i="5"/>
  <c r="K136" i="5"/>
  <c r="L136" i="5"/>
  <c r="M136" i="5"/>
  <c r="I137" i="5"/>
  <c r="J137" i="5"/>
  <c r="K137" i="5"/>
  <c r="L137" i="5"/>
  <c r="M137" i="5"/>
  <c r="I138" i="5"/>
  <c r="J138" i="5"/>
  <c r="K138" i="5"/>
  <c r="L138" i="5"/>
  <c r="M138" i="5"/>
  <c r="I139" i="5"/>
  <c r="J139" i="5"/>
  <c r="K139" i="5"/>
  <c r="L139" i="5"/>
  <c r="M139" i="5"/>
  <c r="I140" i="5"/>
  <c r="J140" i="5"/>
  <c r="K140" i="5"/>
  <c r="L140" i="5"/>
  <c r="M140" i="5"/>
  <c r="I141" i="5"/>
  <c r="J141" i="5"/>
  <c r="K141" i="5"/>
  <c r="L141" i="5"/>
  <c r="M141" i="5"/>
  <c r="I142" i="5"/>
  <c r="J142" i="5"/>
  <c r="K142" i="5"/>
  <c r="L142" i="5"/>
  <c r="M142" i="5"/>
  <c r="I143" i="5"/>
  <c r="J143" i="5"/>
  <c r="K143" i="5"/>
  <c r="L143" i="5"/>
  <c r="M143" i="5"/>
  <c r="I144" i="5"/>
  <c r="J144" i="5"/>
  <c r="K144" i="5"/>
  <c r="L144" i="5"/>
  <c r="M144" i="5"/>
  <c r="I145" i="5"/>
  <c r="J145" i="5"/>
  <c r="K145" i="5"/>
  <c r="L145" i="5"/>
  <c r="M145" i="5"/>
  <c r="I146" i="5"/>
  <c r="J146" i="5"/>
  <c r="K146" i="5"/>
  <c r="L146" i="5"/>
  <c r="M146" i="5"/>
  <c r="I147" i="5"/>
  <c r="J147" i="5"/>
  <c r="K147" i="5"/>
  <c r="L147" i="5"/>
  <c r="M147" i="5"/>
  <c r="I148" i="5"/>
  <c r="J148" i="5"/>
  <c r="K148" i="5"/>
  <c r="L148" i="5"/>
  <c r="M148" i="5"/>
  <c r="I149" i="5"/>
  <c r="J149" i="5"/>
  <c r="K149" i="5"/>
  <c r="L149" i="5"/>
  <c r="M149" i="5"/>
  <c r="I150" i="5"/>
  <c r="J150" i="5"/>
  <c r="K150" i="5"/>
  <c r="L150" i="5"/>
  <c r="M150" i="5"/>
  <c r="I151" i="5"/>
  <c r="J151" i="5"/>
  <c r="K151" i="5"/>
  <c r="L151" i="5"/>
  <c r="M151" i="5"/>
  <c r="I152" i="5"/>
  <c r="J152" i="5"/>
  <c r="K152" i="5"/>
  <c r="L152" i="5"/>
  <c r="M152" i="5"/>
  <c r="I153" i="5"/>
  <c r="J153" i="5"/>
  <c r="K153" i="5"/>
  <c r="L153" i="5"/>
  <c r="M153" i="5"/>
  <c r="I154" i="5"/>
  <c r="J154" i="5"/>
  <c r="K154" i="5"/>
  <c r="L154" i="5"/>
  <c r="M154" i="5"/>
  <c r="I155" i="5"/>
  <c r="J155" i="5"/>
  <c r="K155" i="5"/>
  <c r="L155" i="5"/>
  <c r="M155" i="5"/>
  <c r="I156" i="5"/>
  <c r="J156" i="5"/>
  <c r="K156" i="5"/>
  <c r="L156" i="5"/>
  <c r="M156" i="5"/>
  <c r="I157" i="5"/>
  <c r="J157" i="5"/>
  <c r="K157" i="5"/>
  <c r="L157" i="5"/>
  <c r="M157" i="5"/>
  <c r="I158" i="5"/>
  <c r="J158" i="5"/>
  <c r="K158" i="5"/>
  <c r="L158" i="5"/>
  <c r="M158" i="5"/>
  <c r="I159" i="5"/>
  <c r="J159" i="5"/>
  <c r="K159" i="5"/>
  <c r="L159" i="5"/>
  <c r="M159" i="5"/>
  <c r="I160" i="5"/>
  <c r="J160" i="5"/>
  <c r="K160" i="5"/>
  <c r="L160" i="5"/>
  <c r="M160" i="5"/>
  <c r="I161" i="5"/>
  <c r="J161" i="5"/>
  <c r="K161" i="5"/>
  <c r="L161" i="5"/>
  <c r="M161" i="5"/>
  <c r="I162" i="5"/>
  <c r="J162" i="5"/>
  <c r="K162" i="5"/>
  <c r="L162" i="5"/>
  <c r="M162" i="5"/>
  <c r="I163" i="5"/>
  <c r="J163" i="5"/>
  <c r="K163" i="5"/>
  <c r="L163" i="5"/>
  <c r="M163" i="5"/>
  <c r="I164" i="5"/>
  <c r="J164" i="5"/>
  <c r="K164" i="5"/>
  <c r="L164" i="5"/>
  <c r="M164" i="5"/>
  <c r="I165" i="5"/>
  <c r="J165" i="5"/>
  <c r="K165" i="5"/>
  <c r="L165" i="5"/>
  <c r="M165" i="5"/>
  <c r="I166" i="5"/>
  <c r="J166" i="5"/>
  <c r="K166" i="5"/>
  <c r="L166" i="5"/>
  <c r="M166" i="5"/>
  <c r="I167" i="5"/>
  <c r="J167" i="5"/>
  <c r="K167" i="5"/>
  <c r="L167" i="5"/>
  <c r="M167" i="5"/>
  <c r="I168" i="5"/>
  <c r="J168" i="5"/>
  <c r="K168" i="5"/>
  <c r="L168" i="5"/>
  <c r="M168" i="5"/>
  <c r="I169" i="5"/>
  <c r="J169" i="5"/>
  <c r="K169" i="5"/>
  <c r="L169" i="5"/>
  <c r="M169" i="5"/>
  <c r="I170" i="5"/>
  <c r="J170" i="5"/>
  <c r="K170" i="5"/>
  <c r="L170" i="5"/>
  <c r="M170" i="5"/>
  <c r="I171" i="5"/>
  <c r="J171" i="5"/>
  <c r="K171" i="5"/>
  <c r="L171" i="5"/>
  <c r="M171" i="5"/>
  <c r="I172" i="5"/>
  <c r="J172" i="5"/>
  <c r="K172" i="5"/>
  <c r="L172" i="5"/>
  <c r="M172" i="5"/>
  <c r="I173" i="5"/>
  <c r="J173" i="5"/>
  <c r="K173" i="5"/>
  <c r="L173" i="5"/>
  <c r="M173" i="5"/>
  <c r="I174" i="5"/>
  <c r="J174" i="5"/>
  <c r="K174" i="5"/>
  <c r="L174" i="5"/>
  <c r="M174" i="5"/>
  <c r="I175" i="5"/>
  <c r="J175" i="5"/>
  <c r="K175" i="5"/>
  <c r="L175" i="5"/>
  <c r="M175" i="5"/>
  <c r="I176" i="5"/>
  <c r="J176" i="5"/>
  <c r="K176" i="5"/>
  <c r="L176" i="5"/>
  <c r="M176" i="5"/>
  <c r="I177" i="5"/>
  <c r="J177" i="5"/>
  <c r="K177" i="5"/>
  <c r="L177" i="5"/>
  <c r="M177" i="5"/>
  <c r="I178" i="5"/>
  <c r="J178" i="5"/>
  <c r="K178" i="5"/>
  <c r="L178" i="5"/>
  <c r="M178" i="5"/>
  <c r="I179" i="5"/>
  <c r="J179" i="5"/>
  <c r="K179" i="5"/>
  <c r="L179" i="5"/>
  <c r="M179" i="5"/>
  <c r="I180" i="5"/>
  <c r="J180" i="5"/>
  <c r="K180" i="5"/>
  <c r="L180" i="5"/>
  <c r="M180" i="5"/>
  <c r="I181" i="5"/>
  <c r="J181" i="5"/>
  <c r="K181" i="5"/>
  <c r="L181" i="5"/>
  <c r="M181" i="5"/>
  <c r="I182" i="5"/>
  <c r="J182" i="5"/>
  <c r="K182" i="5"/>
  <c r="L182" i="5"/>
  <c r="M182" i="5"/>
  <c r="I183" i="5"/>
  <c r="J183" i="5"/>
  <c r="K183" i="5"/>
  <c r="L183" i="5"/>
  <c r="M183" i="5"/>
  <c r="I184" i="5"/>
  <c r="J184" i="5"/>
  <c r="K184" i="5"/>
  <c r="L184" i="5"/>
  <c r="M184" i="5"/>
  <c r="I185" i="5"/>
  <c r="J185" i="5"/>
  <c r="K185" i="5"/>
  <c r="L185" i="5"/>
  <c r="M185" i="5"/>
  <c r="I186" i="5"/>
  <c r="J186" i="5"/>
  <c r="K186" i="5"/>
  <c r="L186" i="5"/>
  <c r="M186" i="5"/>
  <c r="I187" i="5"/>
  <c r="J187" i="5"/>
  <c r="K187" i="5"/>
  <c r="L187" i="5"/>
  <c r="M187" i="5"/>
  <c r="I188" i="5"/>
  <c r="J188" i="5"/>
  <c r="K188" i="5"/>
  <c r="L188" i="5"/>
  <c r="M188" i="5"/>
  <c r="I189" i="5"/>
  <c r="J189" i="5"/>
  <c r="K189" i="5"/>
  <c r="L189" i="5"/>
  <c r="M189" i="5"/>
  <c r="I190" i="5"/>
  <c r="J190" i="5"/>
  <c r="K190" i="5"/>
  <c r="L190" i="5"/>
  <c r="M190" i="5"/>
  <c r="I191" i="5"/>
  <c r="J191" i="5"/>
  <c r="K191" i="5"/>
  <c r="L191" i="5"/>
  <c r="M191" i="5"/>
  <c r="I192" i="5"/>
  <c r="J192" i="5"/>
  <c r="K192" i="5"/>
  <c r="L192" i="5"/>
  <c r="M192" i="5"/>
  <c r="I193" i="5"/>
  <c r="J193" i="5"/>
  <c r="K193" i="5"/>
  <c r="L193" i="5"/>
  <c r="M193" i="5"/>
  <c r="I194" i="5"/>
  <c r="J194" i="5"/>
  <c r="K194" i="5"/>
  <c r="L194" i="5"/>
  <c r="M194" i="5"/>
  <c r="I195" i="5"/>
  <c r="J195" i="5"/>
  <c r="K195" i="5"/>
  <c r="L195" i="5"/>
  <c r="M195" i="5"/>
  <c r="I196" i="5"/>
  <c r="J196" i="5"/>
  <c r="K196" i="5"/>
  <c r="L196" i="5"/>
  <c r="M196" i="5"/>
  <c r="I197" i="5"/>
  <c r="J197" i="5"/>
  <c r="K197" i="5"/>
  <c r="L197" i="5"/>
  <c r="M197" i="5"/>
  <c r="I198" i="5"/>
  <c r="J198" i="5"/>
  <c r="K198" i="5"/>
  <c r="L198" i="5"/>
  <c r="M198" i="5"/>
  <c r="I199" i="5"/>
  <c r="J199" i="5"/>
  <c r="K199" i="5"/>
  <c r="L199" i="5"/>
  <c r="M199" i="5"/>
  <c r="I200" i="5"/>
  <c r="J200" i="5"/>
  <c r="K200" i="5"/>
  <c r="L200" i="5"/>
  <c r="M200" i="5"/>
  <c r="I201" i="5"/>
  <c r="J201" i="5"/>
  <c r="K201" i="5"/>
  <c r="L201" i="5"/>
  <c r="M201" i="5"/>
  <c r="J2" i="5"/>
  <c r="K2" i="5"/>
  <c r="L2" i="5"/>
  <c r="M2" i="5"/>
  <c r="I2" i="5"/>
  <c r="E12" i="4"/>
  <c r="E13" i="4"/>
  <c r="E6" i="4"/>
  <c r="E10" i="4"/>
  <c r="E4" i="4"/>
  <c r="E5" i="4"/>
  <c r="E7" i="4"/>
  <c r="E8" i="4"/>
  <c r="E9" i="4"/>
  <c r="E11" i="4"/>
  <c r="E3" i="4"/>
  <c r="C4" i="4"/>
  <c r="C5" i="4"/>
  <c r="C6" i="4"/>
  <c r="C7" i="4"/>
  <c r="C8" i="4"/>
  <c r="C9" i="4"/>
  <c r="C10" i="4"/>
  <c r="C11" i="4"/>
  <c r="D3" i="4"/>
  <c r="L27" i="3"/>
  <c r="M27" i="3"/>
  <c r="N27" i="3"/>
  <c r="O27" i="3"/>
  <c r="K27" i="3"/>
  <c r="K26" i="3"/>
  <c r="M31" i="3"/>
  <c r="N31" i="3"/>
  <c r="O31" i="3"/>
  <c r="L31" i="3"/>
  <c r="L30" i="3"/>
  <c r="M30" i="3"/>
  <c r="N30" i="3"/>
  <c r="O30" i="3"/>
  <c r="K30" i="3"/>
  <c r="L26" i="3"/>
  <c r="M26" i="3"/>
  <c r="N26" i="3"/>
  <c r="O26" i="3"/>
  <c r="M23" i="3"/>
  <c r="N23" i="3"/>
  <c r="O23" i="3"/>
  <c r="L23" i="3"/>
  <c r="L22" i="3"/>
  <c r="M22" i="3"/>
  <c r="N22" i="3"/>
  <c r="O22" i="3"/>
  <c r="K22" i="3"/>
  <c r="M19" i="3"/>
  <c r="N19" i="3"/>
  <c r="O19" i="3"/>
  <c r="L19" i="3"/>
  <c r="L18" i="3"/>
  <c r="M18" i="3"/>
  <c r="N18" i="3"/>
  <c r="O18" i="3"/>
  <c r="K18" i="3"/>
  <c r="M15" i="3"/>
  <c r="N15" i="3"/>
  <c r="O15" i="3"/>
  <c r="L15" i="3"/>
  <c r="M12" i="3"/>
  <c r="N12" i="3"/>
  <c r="O12" i="3"/>
  <c r="L12" i="3"/>
  <c r="L11" i="3"/>
  <c r="M11" i="3"/>
  <c r="N11" i="3"/>
  <c r="O11" i="3"/>
  <c r="K11" i="3"/>
  <c r="O8" i="3"/>
  <c r="N8" i="3"/>
  <c r="M8" i="3"/>
  <c r="L8" i="3"/>
  <c r="L7" i="3"/>
  <c r="M7" i="3"/>
  <c r="N7" i="3"/>
  <c r="O7" i="3"/>
  <c r="K7" i="3"/>
  <c r="M4" i="3"/>
  <c r="N4" i="3"/>
  <c r="O4" i="3"/>
  <c r="L4" i="3"/>
  <c r="L3" i="3"/>
  <c r="M3" i="3"/>
  <c r="N3" i="3"/>
  <c r="O3" i="3"/>
  <c r="K3" i="3"/>
  <c r="D3" i="6" l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5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" i="6"/>
  <c r="S4" i="5"/>
  <c r="P4" i="5"/>
  <c r="P5" i="5"/>
  <c r="S3" i="5"/>
  <c r="D11" i="4"/>
  <c r="D10" i="4"/>
  <c r="D9" i="4"/>
  <c r="D8" i="4"/>
  <c r="D7" i="4"/>
  <c r="D6" i="4"/>
  <c r="D5" i="4"/>
  <c r="D4" i="4"/>
  <c r="T12" i="3"/>
  <c r="U12" i="3"/>
  <c r="T11" i="3"/>
  <c r="V13" i="3" s="1"/>
  <c r="U11" i="3"/>
  <c r="W13" i="3" s="1"/>
  <c r="U9" i="3"/>
  <c r="T7" i="3"/>
  <c r="T5" i="3"/>
  <c r="U5" i="3"/>
  <c r="T10" i="3"/>
  <c r="U8" i="3"/>
  <c r="T8" i="3"/>
  <c r="U10" i="3"/>
  <c r="T6" i="3"/>
  <c r="U6" i="3"/>
  <c r="T9" i="3"/>
  <c r="U7" i="3"/>
  <c r="P6" i="5"/>
  <c r="S5" i="5"/>
  <c r="S6" i="5"/>
  <c r="P7" i="5"/>
  <c r="S7" i="5"/>
  <c r="P8" i="5"/>
  <c r="S8" i="5"/>
  <c r="P9" i="5"/>
  <c r="P10" i="5"/>
  <c r="S9" i="5"/>
  <c r="S10" i="5"/>
  <c r="P11" i="5"/>
  <c r="S11" i="5"/>
  <c r="Q12" i="5"/>
  <c r="T13" i="5" s="1"/>
  <c r="T8" i="5"/>
  <c r="T11" i="5"/>
  <c r="T7" i="5"/>
  <c r="T10" i="5"/>
  <c r="T6" i="5"/>
  <c r="T9" i="5"/>
  <c r="T5" i="5"/>
  <c r="T4" i="5"/>
  <c r="T1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<sst xmlns="http://schemas.openxmlformats.org/spreadsheetml/2006/main" count="3735" uniqueCount="1017">
  <si>
    <t>TSLA_income-statement_Annual_As_Originally_Reported</t>
  </si>
  <si>
    <t>2016</t>
  </si>
  <si>
    <t>2017</t>
  </si>
  <si>
    <t>2018</t>
  </si>
  <si>
    <t>2019</t>
  </si>
  <si>
    <t>2020</t>
  </si>
  <si>
    <t>TTM</t>
  </si>
  <si>
    <t>Gross Profit</t>
  </si>
  <si>
    <t/>
  </si>
  <si>
    <t>1,599,257,000</t>
  </si>
  <si>
    <t>2,222,487,000</t>
  </si>
  <si>
    <t>4,042,021,000</t>
  </si>
  <si>
    <t>4,069,000,000</t>
  </si>
  <si>
    <t>6,630,000,000</t>
  </si>
  <si>
    <t>10,825,000,000</t>
  </si>
  <si>
    <t xml:space="preserve">    Total Revenue</t>
  </si>
  <si>
    <t>7,000,132,000</t>
  </si>
  <si>
    <t>11,758,751,000</t>
  </si>
  <si>
    <t>21,461,268,000</t>
  </si>
  <si>
    <t>24,578,000,000</t>
  </si>
  <si>
    <t>31,536,000,000</t>
  </si>
  <si>
    <t>46,848,000,000</t>
  </si>
  <si>
    <t xml:space="preserve">        Business Revenue</t>
  </si>
  <si>
    <t xml:space="preserve">    Cost of Revenue</t>
  </si>
  <si>
    <t>-5,400,875,000</t>
  </si>
  <si>
    <t>-9,536,264,000</t>
  </si>
  <si>
    <t>-17,419,247,000</t>
  </si>
  <si>
    <t>-20,509,000,000</t>
  </si>
  <si>
    <t>-24,906,000,000</t>
  </si>
  <si>
    <t>-36,023,000,000</t>
  </si>
  <si>
    <t xml:space="preserve">        Cost of Goods and Services</t>
  </si>
  <si>
    <t>Operating Income/Expenses</t>
  </si>
  <si>
    <t>-2,266,597,000</t>
  </si>
  <si>
    <t>-3,854,573,000</t>
  </si>
  <si>
    <t>-4,294,861,000</t>
  </si>
  <si>
    <t>-3,989,000,000</t>
  </si>
  <si>
    <t>-4,636,000,000</t>
  </si>
  <si>
    <t>-6,367,000,000</t>
  </si>
  <si>
    <t xml:space="preserve">    Selling, General and Administrative Expenses</t>
  </si>
  <si>
    <t>-1,432,189,000</t>
  </si>
  <si>
    <t>-2,476,500,000</t>
  </si>
  <si>
    <t>-2,834,491,000</t>
  </si>
  <si>
    <t>-2,646,000,000</t>
  </si>
  <si>
    <t>-3,145,000,000</t>
  </si>
  <si>
    <t>-3,992,000,000</t>
  </si>
  <si>
    <t xml:space="preserve">    Research and Development Expenses</t>
  </si>
  <si>
    <t>-834,408,000</t>
  </si>
  <si>
    <t>-1,378,073,000</t>
  </si>
  <si>
    <t>-1,460,370,000</t>
  </si>
  <si>
    <t>-1,343,000,000</t>
  </si>
  <si>
    <t>-1,491,000,000</t>
  </si>
  <si>
    <t>-2,375,000,000</t>
  </si>
  <si>
    <t>Total Operating Profit/Loss</t>
  </si>
  <si>
    <t>-667,340,000</t>
  </si>
  <si>
    <t>-1,632,086,000</t>
  </si>
  <si>
    <t>-252,840,000</t>
  </si>
  <si>
    <t>80,000,000</t>
  </si>
  <si>
    <t>1,994,000,000</t>
  </si>
  <si>
    <t>4,458,000,000</t>
  </si>
  <si>
    <t>Non-Operating Income/Expenses, Total</t>
  </si>
  <si>
    <t>-79,008,000</t>
  </si>
  <si>
    <t>-576,946,000</t>
  </si>
  <si>
    <t>-751,905,000</t>
  </si>
  <si>
    <t>-745,000,000</t>
  </si>
  <si>
    <t>-840,000,000</t>
  </si>
  <si>
    <t>-371,000,000</t>
  </si>
  <si>
    <t xml:space="preserve">    Total Net Finance Income/Expense</t>
  </si>
  <si>
    <t>-190,280,000</t>
  </si>
  <si>
    <t>-451,573,000</t>
  </si>
  <si>
    <t>-638,538,000</t>
  </si>
  <si>
    <t>-641,000,000</t>
  </si>
  <si>
    <t>-718,000,000</t>
  </si>
  <si>
    <t>-509,000,000</t>
  </si>
  <si>
    <t xml:space="preserve">        Net Interest Income/Expense</t>
  </si>
  <si>
    <t xml:space="preserve">            Interest Expense Net of Capitalized Interest</t>
  </si>
  <si>
    <t>-198,810,000</t>
  </si>
  <si>
    <t>-471,259,000</t>
  </si>
  <si>
    <t>-663,071,000</t>
  </si>
  <si>
    <t>-685,000,000</t>
  </si>
  <si>
    <t>-748,000,000</t>
  </si>
  <si>
    <t>-546,000,000</t>
  </si>
  <si>
    <t xml:space="preserve">            Interest Income</t>
  </si>
  <si>
    <t>8,530,000</t>
  </si>
  <si>
    <t>19,686,000</t>
  </si>
  <si>
    <t>24,533,000</t>
  </si>
  <si>
    <t>44,000,000</t>
  </si>
  <si>
    <t>30,000,000</t>
  </si>
  <si>
    <t>37,000,000</t>
  </si>
  <si>
    <t xml:space="preserve">    Irregular Income/Expenses</t>
  </si>
  <si>
    <t>-135,233,000</t>
  </si>
  <si>
    <t>-149,000,000</t>
  </si>
  <si>
    <t>0</t>
  </si>
  <si>
    <t>27,000,000</t>
  </si>
  <si>
    <t xml:space="preserve">        Restructuring and Reorganization Income/Expense</t>
  </si>
  <si>
    <t xml:space="preserve">    Other Income/Expense, Non-Operating</t>
  </si>
  <si>
    <t>111,272,000</t>
  </si>
  <si>
    <t>-125,373,000</t>
  </si>
  <si>
    <t>21,866,000</t>
  </si>
  <si>
    <t>45,000,000</t>
  </si>
  <si>
    <t>-122,000,000</t>
  </si>
  <si>
    <t>111,000,000</t>
  </si>
  <si>
    <t>Pretax Income</t>
  </si>
  <si>
    <t>-746,348,000</t>
  </si>
  <si>
    <t>-2,209,032,000</t>
  </si>
  <si>
    <t>-1,004,745,000</t>
  </si>
  <si>
    <t>-665,000,000</t>
  </si>
  <si>
    <t>1,154,000,000</t>
  </si>
  <si>
    <t>4,087,000,000</t>
  </si>
  <si>
    <t>Provision for Income Tax</t>
  </si>
  <si>
    <t>-26,698,000</t>
  </si>
  <si>
    <t>-31,546,000</t>
  </si>
  <si>
    <t>-57,837,000</t>
  </si>
  <si>
    <t>-110,000,000</t>
  </si>
  <si>
    <t>-292,000,000</t>
  </si>
  <si>
    <t>-490,000,000</t>
  </si>
  <si>
    <t>Net Income from Continuing Operations</t>
  </si>
  <si>
    <t>-773,046,000</t>
  </si>
  <si>
    <t>-2,240,578,000</t>
  </si>
  <si>
    <t>-1,062,582,000</t>
  </si>
  <si>
    <t>-775,000,000</t>
  </si>
  <si>
    <t>862,000,000</t>
  </si>
  <si>
    <t>3,597,000,000</t>
  </si>
  <si>
    <t>Net Income after Extraordinary Items and Discontinued Operations</t>
  </si>
  <si>
    <t>Net Income after Non-Controlling/Minority Interests</t>
  </si>
  <si>
    <t>-674,914,000</t>
  </si>
  <si>
    <t>-1,961,400,000</t>
  </si>
  <si>
    <t>-976,091,000</t>
  </si>
  <si>
    <t>-862,000,000</t>
  </si>
  <si>
    <t>690,000,000</t>
  </si>
  <si>
    <t>3,437,000,000</t>
  </si>
  <si>
    <t>Net Income Available to Common Stockholders</t>
  </si>
  <si>
    <t>Diluted Net Income Available to Common Stockholders</t>
  </si>
  <si>
    <t>Income Statement Supplemental Section</t>
  </si>
  <si>
    <t xml:space="preserve">    Reported Normalized and Operating Income/Expense Supplemental Section</t>
  </si>
  <si>
    <t xml:space="preserve">        Total Revenue as Reported, Supplemental</t>
  </si>
  <si>
    <t xml:space="preserve">        Operating Expense as Reported, Supplemental</t>
  </si>
  <si>
    <t>-4,430,094,000</t>
  </si>
  <si>
    <t>-4,138,000,000</t>
  </si>
  <si>
    <t>-6,340,000,000</t>
  </si>
  <si>
    <t xml:space="preserve">        Total Operating Profit/Loss as Reported, Supplemental</t>
  </si>
  <si>
    <t>-388,073,000</t>
  </si>
  <si>
    <t>-69,000,000</t>
  </si>
  <si>
    <t>4,485,000,000</t>
  </si>
  <si>
    <t xml:space="preserve">        Reported Effective Tax Rate</t>
  </si>
  <si>
    <t>-0.04</t>
  </si>
  <si>
    <t>0.01</t>
  </si>
  <si>
    <t>-0.06</t>
  </si>
  <si>
    <t>0.17</t>
  </si>
  <si>
    <t>0.25</t>
  </si>
  <si>
    <t xml:space="preserve">        Reported Normalized Income</t>
  </si>
  <si>
    <t>-413,609,000</t>
  </si>
  <si>
    <t>-1,436,894,000</t>
  </si>
  <si>
    <t>-227,067,000</t>
  </si>
  <si>
    <t>Basic EPS</t>
  </si>
  <si>
    <t>-0.94</t>
  </si>
  <si>
    <t>-2.37</t>
  </si>
  <si>
    <t>-1.14</t>
  </si>
  <si>
    <t>-0.98</t>
  </si>
  <si>
    <t>0.74</t>
  </si>
  <si>
    <t>3.56</t>
  </si>
  <si>
    <t>Diluted EPS</t>
  </si>
  <si>
    <t>0.64</t>
  </si>
  <si>
    <t>3.08</t>
  </si>
  <si>
    <t>Basic WASO</t>
  </si>
  <si>
    <t>721,060,000</t>
  </si>
  <si>
    <t>828,790,000</t>
  </si>
  <si>
    <t>852,625,000</t>
  </si>
  <si>
    <t>885,000,000</t>
  </si>
  <si>
    <t>933,000,000</t>
  </si>
  <si>
    <t>970,500,000</t>
  </si>
  <si>
    <t>Diluted WASO</t>
  </si>
  <si>
    <t>1,083,000,000</t>
  </si>
  <si>
    <t>1,136,250,000</t>
  </si>
  <si>
    <t>Fiscal year ends in Dec 31 | USD</t>
  </si>
  <si>
    <t>TSLA_balance-sheet_Annual_As_Originally_Reported</t>
  </si>
  <si>
    <t>Total Assets</t>
  </si>
  <si>
    <t>22,664,076,000</t>
  </si>
  <si>
    <t>28,655,372,000</t>
  </si>
  <si>
    <t>29,739,614,000</t>
  </si>
  <si>
    <t>34,309,000,000</t>
  </si>
  <si>
    <t>52,148,000,000</t>
  </si>
  <si>
    <t xml:space="preserve">    Total Current Assets</t>
  </si>
  <si>
    <t>6,259,796,000</t>
  </si>
  <si>
    <t>6,570,520,000</t>
  </si>
  <si>
    <t>8,306,308,000</t>
  </si>
  <si>
    <t>12,103,000,000</t>
  </si>
  <si>
    <t>26,717,000,000</t>
  </si>
  <si>
    <t xml:space="preserve">        Cash, Cash Equivalents and Short Term Investments</t>
  </si>
  <si>
    <t>3,393,216,000</t>
  </si>
  <si>
    <t>3,367,914,000</t>
  </si>
  <si>
    <t>3,685,618,000</t>
  </si>
  <si>
    <t>6,268,000,000</t>
  </si>
  <si>
    <t>19,384,000,000</t>
  </si>
  <si>
    <t xml:space="preserve">            Cash and Cash Equivalents</t>
  </si>
  <si>
    <t xml:space="preserve">            Short Term Investments</t>
  </si>
  <si>
    <t xml:space="preserve">                Other Short Term Investments</t>
  </si>
  <si>
    <t xml:space="preserve">        Inventories</t>
  </si>
  <si>
    <t>2,067,454,000</t>
  </si>
  <si>
    <t>2,263,537,000</t>
  </si>
  <si>
    <t>3,113,446,000</t>
  </si>
  <si>
    <t>3,552,000,000</t>
  </si>
  <si>
    <t>4,101,000,000</t>
  </si>
  <si>
    <t xml:space="preserve">            Raw Materials, Consumables and Supplies</t>
  </si>
  <si>
    <t>680,339,000</t>
  </si>
  <si>
    <t>821,396,000</t>
  </si>
  <si>
    <t>931,828,000</t>
  </si>
  <si>
    <t>1,428,000,000</t>
  </si>
  <si>
    <t>1,508,000,000</t>
  </si>
  <si>
    <t xml:space="preserve">            Work-in-Process</t>
  </si>
  <si>
    <t>233,746,000</t>
  </si>
  <si>
    <t>243,181,000</t>
  </si>
  <si>
    <t>296,991,000</t>
  </si>
  <si>
    <t>362,000,000</t>
  </si>
  <si>
    <t>493,000,000</t>
  </si>
  <si>
    <t xml:space="preserve">            Finished Goods and Merchandise</t>
  </si>
  <si>
    <t>1,016,731,000</t>
  </si>
  <si>
    <t>1,013,909,000</t>
  </si>
  <si>
    <t>1,581,763,000</t>
  </si>
  <si>
    <t>1,356,000,000</t>
  </si>
  <si>
    <t>1,666,000,000</t>
  </si>
  <si>
    <t xml:space="preserve">            Other Inventories</t>
  </si>
  <si>
    <t>136,638,000</t>
  </si>
  <si>
    <t>185,051,000</t>
  </si>
  <si>
    <t>302,864,000</t>
  </si>
  <si>
    <t>406,000,000</t>
  </si>
  <si>
    <t>434,000,000</t>
  </si>
  <si>
    <t xml:space="preserve">        Trade and Other Receivables, Current</t>
  </si>
  <si>
    <t>499,142,000</t>
  </si>
  <si>
    <t>515,381,000</t>
  </si>
  <si>
    <t>949,022,000</t>
  </si>
  <si>
    <t>1,324,000,000</t>
  </si>
  <si>
    <t>1,886,000,000</t>
  </si>
  <si>
    <t xml:space="preserve">            Trade/Accounts Receivable, Current</t>
  </si>
  <si>
    <t xml:space="preserve">        Prepayments and Deposits, Current</t>
  </si>
  <si>
    <t>194,465,000</t>
  </si>
  <si>
    <t>268,365,000</t>
  </si>
  <si>
    <t>365,671,000</t>
  </si>
  <si>
    <t>713,000,000</t>
  </si>
  <si>
    <t>1,346,000,000</t>
  </si>
  <si>
    <t xml:space="preserve">        Cash Restricted or Pledged, Current</t>
  </si>
  <si>
    <t>105,519,000</t>
  </si>
  <si>
    <t>155,323,000</t>
  </si>
  <si>
    <t>192,551,000</t>
  </si>
  <si>
    <t>246,000,000</t>
  </si>
  <si>
    <t xml:space="preserve">    Total Non-Current Assets</t>
  </si>
  <si>
    <t>16,404,280,000</t>
  </si>
  <si>
    <t>22,084,852,000</t>
  </si>
  <si>
    <t>21,433,306,000</t>
  </si>
  <si>
    <t>22,206,000,000</t>
  </si>
  <si>
    <t>25,431,000,000</t>
  </si>
  <si>
    <t xml:space="preserve">        Net Property, Plant and Equipment</t>
  </si>
  <si>
    <t>15,036,917,000</t>
  </si>
  <si>
    <t>20,491,616,000</t>
  </si>
  <si>
    <t>19,691,231,000</t>
  </si>
  <si>
    <t>20,199,000,000</t>
  </si>
  <si>
    <t>23,375,000,000</t>
  </si>
  <si>
    <t xml:space="preserve">            Gross Property, Plant and Equipment</t>
  </si>
  <si>
    <t>16,054,559,000</t>
  </si>
  <si>
    <t>22,435,520,000</t>
  </si>
  <si>
    <t>22,885,847,000</t>
  </si>
  <si>
    <t>31,925,000,000</t>
  </si>
  <si>
    <t>29,447,000,000</t>
  </si>
  <si>
    <t xml:space="preserve">                Properties</t>
  </si>
  <si>
    <t>1,584,747,000</t>
  </si>
  <si>
    <t>3,306,998,000</t>
  </si>
  <si>
    <t>5,007,977,000</t>
  </si>
  <si>
    <t>4,111,000,000</t>
  </si>
  <si>
    <t>5,083,000,000</t>
  </si>
  <si>
    <t xml:space="preserve">                    Land and Improvements</t>
  </si>
  <si>
    <t>1,079,452,000</t>
  </si>
  <si>
    <t>2,517,247,000</t>
  </si>
  <si>
    <t>4,047,006,000</t>
  </si>
  <si>
    <t>3,024,000,000</t>
  </si>
  <si>
    <t>3,662,000,000</t>
  </si>
  <si>
    <t xml:space="preserve">                    Leasehold and Improvements</t>
  </si>
  <si>
    <t>505,295,000</t>
  </si>
  <si>
    <t>789,751,000</t>
  </si>
  <si>
    <t>960,971,000</t>
  </si>
  <si>
    <t>1,087,000,000</t>
  </si>
  <si>
    <t>1,421,000,000</t>
  </si>
  <si>
    <t xml:space="preserve">                    Buildings and Improvements</t>
  </si>
  <si>
    <t xml:space="preserve">                Machinery, Furniture and Equipment</t>
  </si>
  <si>
    <t>5,564,102,000</t>
  </si>
  <si>
    <t>8,763,382,000</t>
  </si>
  <si>
    <t>8,906,145,000</t>
  </si>
  <si>
    <t>10,209,000,000</t>
  </si>
  <si>
    <t>12,440,000,000</t>
  </si>
  <si>
    <t xml:space="preserve">                    Plant and Machinery</t>
  </si>
  <si>
    <t>2,154,367,000</t>
  </si>
  <si>
    <t>4,251,711,000</t>
  </si>
  <si>
    <t>6,328,966,000</t>
  </si>
  <si>
    <t>7,167,000,000</t>
  </si>
  <si>
    <t>8,493,000,000</t>
  </si>
  <si>
    <t xml:space="preserve">                    Furniture, Fixtures and Office Equipment</t>
  </si>
  <si>
    <t>275,655,000</t>
  </si>
  <si>
    <t>395,067,000</t>
  </si>
  <si>
    <t>487,421,000</t>
  </si>
  <si>
    <t>595,000,000</t>
  </si>
  <si>
    <t>856,000,000</t>
  </si>
  <si>
    <t xml:space="preserve">                    Flight, Fleet, Vehicle and Related Equipment</t>
  </si>
  <si>
    <t>3,134,080,000</t>
  </si>
  <si>
    <t>4,116,604,000</t>
  </si>
  <si>
    <t>2,089,758,000</t>
  </si>
  <si>
    <t>2,447,000,000</t>
  </si>
  <si>
    <t>3,091,000,000</t>
  </si>
  <si>
    <t xml:space="preserve">                Utility Plant</t>
  </si>
  <si>
    <t>12,774,000</t>
  </si>
  <si>
    <t>74,709,000</t>
  </si>
  <si>
    <t>99,380,000</t>
  </si>
  <si>
    <t>14,130,000,000</t>
  </si>
  <si>
    <t>6,861,000,000</t>
  </si>
  <si>
    <t xml:space="preserve">                    Electric Utility Plant</t>
  </si>
  <si>
    <t xml:space="preserve">                Construction in Progress and Advance Payments</t>
  </si>
  <si>
    <t>2,608,245,000</t>
  </si>
  <si>
    <t>2,785,435,000</t>
  </si>
  <si>
    <t>875,070,000</t>
  </si>
  <si>
    <t>764,000,000</t>
  </si>
  <si>
    <t>1,694,000,000</t>
  </si>
  <si>
    <t xml:space="preserve">                Leased Property, Plant and Equipment</t>
  </si>
  <si>
    <t>5,052,976,000</t>
  </si>
  <si>
    <t>6,009,977,000</t>
  </si>
  <si>
    <t>6,430,729,000</t>
  </si>
  <si>
    <t>1,218,000,000</t>
  </si>
  <si>
    <t>1,558,000,000</t>
  </si>
  <si>
    <t xml:space="preserve">                Other Property, Plant and Equipment</t>
  </si>
  <si>
    <t>1,231,715,000</t>
  </si>
  <si>
    <t>1,495,019,000</t>
  </si>
  <si>
    <t>1,566,546,000</t>
  </si>
  <si>
    <t>1,493,000,000</t>
  </si>
  <si>
    <t>1,811,000,000</t>
  </si>
  <si>
    <t xml:space="preserve">            Accumulated Depreciation and Impairment</t>
  </si>
  <si>
    <t>-1,017,642,000</t>
  </si>
  <si>
    <t>-1,943,904,000</t>
  </si>
  <si>
    <t>-3,194,616,000</t>
  </si>
  <si>
    <t>-11,726,000,000</t>
  </si>
  <si>
    <t>-6,072,000,000</t>
  </si>
  <si>
    <t xml:space="preserve">                Accumulated Depreciation</t>
  </si>
  <si>
    <t xml:space="preserve">                    Accumulated Depreciation of Utility Plant</t>
  </si>
  <si>
    <t>-20,157,000</t>
  </si>
  <si>
    <t>-220,110,000</t>
  </si>
  <si>
    <t>-495,518,000</t>
  </si>
  <si>
    <t>-7,992,000,000</t>
  </si>
  <si>
    <t>-955,000,000</t>
  </si>
  <si>
    <t xml:space="preserve">                    Accumulated Depreciation of Other Property, Plant and Equipment</t>
  </si>
  <si>
    <t>-997,485,000</t>
  </si>
  <si>
    <t>-1,723,794,000</t>
  </si>
  <si>
    <t>-2,699,098,000</t>
  </si>
  <si>
    <t>-3,734,000,000</t>
  </si>
  <si>
    <t>-5,117,000,000</t>
  </si>
  <si>
    <t xml:space="preserve">        Net Intangible Assets</t>
  </si>
  <si>
    <t>376,145,000</t>
  </si>
  <si>
    <t>421,739,000</t>
  </si>
  <si>
    <t>350,651,000</t>
  </si>
  <si>
    <t>537,000,000</t>
  </si>
  <si>
    <t>520,000,000</t>
  </si>
  <si>
    <t xml:space="preserve">            Gross Goodwill and Other Intangible Assets</t>
  </si>
  <si>
    <t>383,189,000</t>
  </si>
  <si>
    <t>468,394,000</t>
  </si>
  <si>
    <t>476,625,000</t>
  </si>
  <si>
    <t>650,000,000</t>
  </si>
  <si>
    <t>682,000,000</t>
  </si>
  <si>
    <t xml:space="preserve">                Goodwill</t>
  </si>
  <si>
    <t>60,237,000</t>
  </si>
  <si>
    <t>68,159,000</t>
  </si>
  <si>
    <t>198,000,000</t>
  </si>
  <si>
    <t>207,000,000</t>
  </si>
  <si>
    <t xml:space="preserve">                Intangibles other than Goodwill</t>
  </si>
  <si>
    <t>408,157,000</t>
  </si>
  <si>
    <t>408,466,000</t>
  </si>
  <si>
    <t>452,000,000</t>
  </si>
  <si>
    <t>475,000,000</t>
  </si>
  <si>
    <t xml:space="preserve">                    Trademarks and Patents</t>
  </si>
  <si>
    <t>43,500,000</t>
  </si>
  <si>
    <t>45,536,000</t>
  </si>
  <si>
    <t>45,445,000</t>
  </si>
  <si>
    <t>4,000,000</t>
  </si>
  <si>
    <t>3,000,000</t>
  </si>
  <si>
    <t xml:space="preserve">                    Software and Technology</t>
  </si>
  <si>
    <t>113,361,000</t>
  </si>
  <si>
    <t>127,736,000</t>
  </si>
  <si>
    <t>153,636,000</t>
  </si>
  <si>
    <t>292,000,000</t>
  </si>
  <si>
    <t>305,000,000</t>
  </si>
  <si>
    <t xml:space="preserve">                    Licenses and Rights</t>
  </si>
  <si>
    <t>5,000,000</t>
  </si>
  <si>
    <t>15,000,000</t>
  </si>
  <si>
    <t xml:space="preserve">                    Research and Development</t>
  </si>
  <si>
    <t>86,832,000</t>
  </si>
  <si>
    <t>60,290,000</t>
  </si>
  <si>
    <t xml:space="preserve">                    Other Intangible Assets</t>
  </si>
  <si>
    <t>139,496,000</t>
  </si>
  <si>
    <t>148,053,000</t>
  </si>
  <si>
    <t>149,095,000</t>
  </si>
  <si>
    <t>151,000,000</t>
  </si>
  <si>
    <t>152,000,000</t>
  </si>
  <si>
    <t xml:space="preserve">            Accumulated Amortization and Impairment</t>
  </si>
  <si>
    <t>-7,044,000</t>
  </si>
  <si>
    <t>-46,655,000</t>
  </si>
  <si>
    <t>-125,974,000</t>
  </si>
  <si>
    <t>-113,000,000</t>
  </si>
  <si>
    <t>-162,000,000</t>
  </si>
  <si>
    <t xml:space="preserve">                Accumulated Amortization of Intangible Assets</t>
  </si>
  <si>
    <t xml:space="preserve">                    Accumulated Amortization of Intangibles other than Goodwill</t>
  </si>
  <si>
    <t xml:space="preserve">                        Accumulated Amortization of Trademarks and Patents</t>
  </si>
  <si>
    <t>-967,000</t>
  </si>
  <si>
    <t>-10,924,000</t>
  </si>
  <si>
    <t>-44,056,000</t>
  </si>
  <si>
    <t>-1,000,000</t>
  </si>
  <si>
    <t xml:space="preserve">                        Accumulated Amortization of Software and Technology</t>
  </si>
  <si>
    <t>-1,740,000</t>
  </si>
  <si>
    <t>-19,317,000</t>
  </si>
  <si>
    <t>-40,705,000</t>
  </si>
  <si>
    <t>-72,000,000</t>
  </si>
  <si>
    <t>-111,000,000</t>
  </si>
  <si>
    <t xml:space="preserve">                        Accumulated Amortization of Other Intangible Assets</t>
  </si>
  <si>
    <t>-4,337,000</t>
  </si>
  <si>
    <t>-16,414,000</t>
  </si>
  <si>
    <t>-27,949,000</t>
  </si>
  <si>
    <t>-40,000,000</t>
  </si>
  <si>
    <t>-50,000,000</t>
  </si>
  <si>
    <t xml:space="preserve">                        Accumulated Amortization of Research and Development</t>
  </si>
  <si>
    <t>-13,264,000</t>
  </si>
  <si>
    <t xml:space="preserve">        Other Non-Current Assets</t>
  </si>
  <si>
    <t>216,751,000</t>
  </si>
  <si>
    <t>273,123,000</t>
  </si>
  <si>
    <t>571,657,000</t>
  </si>
  <si>
    <t>808,000,000</t>
  </si>
  <si>
    <t>1,536,000,000</t>
  </si>
  <si>
    <t xml:space="preserve">        Trade and Other Receivables, Non-Current</t>
  </si>
  <si>
    <t>506,302,000</t>
  </si>
  <si>
    <t>456,652,000</t>
  </si>
  <si>
    <t>421,548,000</t>
  </si>
  <si>
    <t>393,000,000</t>
  </si>
  <si>
    <t xml:space="preserve">            Notes Receivable, Non-Current</t>
  </si>
  <si>
    <t xml:space="preserve">        Cash Restricted or Pledged, Non-Current</t>
  </si>
  <si>
    <t>268,165,000</t>
  </si>
  <si>
    <t>441,722,000</t>
  </si>
  <si>
    <t>398,219,000</t>
  </si>
  <si>
    <t>269,000,000</t>
  </si>
  <si>
    <t xml:space="preserve">        Deferred Costs/Assets, Non-Current</t>
  </si>
  <si>
    <t>Total Liabilities</t>
  </si>
  <si>
    <t>17,125,990,000</t>
  </si>
  <si>
    <t>23,420,784,000</t>
  </si>
  <si>
    <t>23,981,974,000</t>
  </si>
  <si>
    <t>26,842,000,000</t>
  </si>
  <si>
    <t>29,073,000,000</t>
  </si>
  <si>
    <t xml:space="preserve">    Total Current Liabilities</t>
  </si>
  <si>
    <t>5,827,005,000</t>
  </si>
  <si>
    <t>7,674,670,000</t>
  </si>
  <si>
    <t>9,992,136,000</t>
  </si>
  <si>
    <t>10,667,000,000</t>
  </si>
  <si>
    <t>14,248,000,000</t>
  </si>
  <si>
    <t xml:space="preserve">        Payables and Accrued Expenses, Current</t>
  </si>
  <si>
    <t>3,018,338,000</t>
  </si>
  <si>
    <t>3,833,251,000</t>
  </si>
  <si>
    <t>4,874,784,000</t>
  </si>
  <si>
    <t>5,916,000,000</t>
  </si>
  <si>
    <t>8,962,000,000</t>
  </si>
  <si>
    <t xml:space="preserve">            Trade and Other Payables, Current</t>
  </si>
  <si>
    <t>2,013,238,000</t>
  </si>
  <si>
    <t>2,576,057,000</t>
  </si>
  <si>
    <t>3,831,031,000</t>
  </si>
  <si>
    <t>4,468,000,000</t>
  </si>
  <si>
    <t>6,905,000,000</t>
  </si>
  <si>
    <t xml:space="preserve">                Trade/Accounts Payable, Current</t>
  </si>
  <si>
    <t>1,860,341,000</t>
  </si>
  <si>
    <t>2,390,250,000</t>
  </si>
  <si>
    <t>3,404,451,000</t>
  </si>
  <si>
    <t>3,771,000,000</t>
  </si>
  <si>
    <t>6,051,000,000</t>
  </si>
  <si>
    <t xml:space="preserve">                Interest Payable, Current</t>
  </si>
  <si>
    <t>77,917,000</t>
  </si>
  <si>
    <t>86,000,000</t>
  </si>
  <si>
    <t>77,000,000</t>
  </si>
  <si>
    <t xml:space="preserve">                Taxes Payable, Current</t>
  </si>
  <si>
    <t>152,897,000</t>
  </si>
  <si>
    <t>185,807,000</t>
  </si>
  <si>
    <t>348,663,000</t>
  </si>
  <si>
    <t>611,000,000</t>
  </si>
  <si>
    <t>777,000,000</t>
  </si>
  <si>
    <t xml:space="preserve">            Accrued Expenses, Current</t>
  </si>
  <si>
    <t>1,005,100,000</t>
  </si>
  <si>
    <t>1,257,194,000</t>
  </si>
  <si>
    <t>1,043,753,000</t>
  </si>
  <si>
    <t>1,448,000,000</t>
  </si>
  <si>
    <t>2,057,000,000</t>
  </si>
  <si>
    <t xml:space="preserve">        Financial Liabilities, Current</t>
  </si>
  <si>
    <t>1,202,178,000</t>
  </si>
  <si>
    <t>963,862,000</t>
  </si>
  <si>
    <t>2,711,199,000</t>
  </si>
  <si>
    <t>2,070,000,000</t>
  </si>
  <si>
    <t>2,418,000,000</t>
  </si>
  <si>
    <t xml:space="preserve">            Current Debt and Capital Lease Obligation</t>
  </si>
  <si>
    <t xml:space="preserve">                Current Portion of Long Term Debt and Capital Lease</t>
  </si>
  <si>
    <t>2,529,372,000</t>
  </si>
  <si>
    <t>1,626,000,000</t>
  </si>
  <si>
    <t xml:space="preserve">                    Current Portion of Long Term Debt</t>
  </si>
  <si>
    <t>1,150,147,000</t>
  </si>
  <si>
    <t>896,549,000</t>
  </si>
  <si>
    <t>2,040,158,000</t>
  </si>
  <si>
    <t>955,000,000</t>
  </si>
  <si>
    <t>1,758,000,000</t>
  </si>
  <si>
    <t xml:space="preserve">                        Convertible Loans/Debentures, Current Portion of LT Debt</t>
  </si>
  <si>
    <t>912,625,000</t>
  </si>
  <si>
    <t>112,000,000</t>
  </si>
  <si>
    <t xml:space="preserve">                        Bank/Institutional Loans, Current Portion of LT Debt</t>
  </si>
  <si>
    <t>65,261,000</t>
  </si>
  <si>
    <t>178,000,000</t>
  </si>
  <si>
    <t xml:space="preserve">                        Other Current Portion of LT Debt</t>
  </si>
  <si>
    <t>1,062,272,000</t>
  </si>
  <si>
    <t>636,000,000</t>
  </si>
  <si>
    <t>1,576,000,000</t>
  </si>
  <si>
    <t xml:space="preserve">                    Capital Lease Obligations, Current</t>
  </si>
  <si>
    <t>52,031,000</t>
  </si>
  <si>
    <t>67,313,000</t>
  </si>
  <si>
    <t>489,214,000</t>
  </si>
  <si>
    <t>671,000,000</t>
  </si>
  <si>
    <t>660,000,000</t>
  </si>
  <si>
    <t xml:space="preserve">                Current Debt</t>
  </si>
  <si>
    <t>181,827,000</t>
  </si>
  <si>
    <t>444,000,000</t>
  </si>
  <si>
    <t xml:space="preserve">                    Other Loans, Current Debt</t>
  </si>
  <si>
    <t xml:space="preserve">                    Bank/Credit Facilities, Current Debt</t>
  </si>
  <si>
    <t xml:space="preserve">        Provisions, Current</t>
  </si>
  <si>
    <t>107,800,000</t>
  </si>
  <si>
    <t>272,000,000</t>
  </si>
  <si>
    <t>417,000,000</t>
  </si>
  <si>
    <t xml:space="preserve">            Other Provisions, Current</t>
  </si>
  <si>
    <t xml:space="preserve">            Provision for Asset Retirement Obligation/Site Restoration and Rehabilitation, Current</t>
  </si>
  <si>
    <t xml:space="preserve">            Provision for Employee Entitlements, Current</t>
  </si>
  <si>
    <t xml:space="preserve">        Deferred Liabilities, Current</t>
  </si>
  <si>
    <t>1,426,985,000</t>
  </si>
  <si>
    <t>1,869,172,000</t>
  </si>
  <si>
    <t>1,422,893,000</t>
  </si>
  <si>
    <t>1,889,000,000</t>
  </si>
  <si>
    <t>2,210,000,000</t>
  </si>
  <si>
    <t xml:space="preserve">            Deferred Income/Customer Advances/Billings in Excess of Cost, Current</t>
  </si>
  <si>
    <t xml:space="preserve">        Other Current Liabilities</t>
  </si>
  <si>
    <t>179,504,000</t>
  </si>
  <si>
    <t>1,008,385,000</t>
  </si>
  <si>
    <t>875,460,000</t>
  </si>
  <si>
    <t>241,000,000</t>
  </si>
  <si>
    <t xml:space="preserve">    Total Non-Current Liabilities</t>
  </si>
  <si>
    <t>11,298,985,000</t>
  </si>
  <si>
    <t>15,746,114,000</t>
  </si>
  <si>
    <t>13,989,838,000</t>
  </si>
  <si>
    <t>16,175,000,000</t>
  </si>
  <si>
    <t>14,825,000,000</t>
  </si>
  <si>
    <t xml:space="preserve">        Financial Liabilities, Non-Current</t>
  </si>
  <si>
    <t>7,385,937,000</t>
  </si>
  <si>
    <t>11,152,086,000</t>
  </si>
  <si>
    <t>11,116,072,000</t>
  </si>
  <si>
    <t>12,627,000,000</t>
  </si>
  <si>
    <t>10,861,000,000</t>
  </si>
  <si>
    <t xml:space="preserve">            Long Term Debt and Capital Lease Obligation</t>
  </si>
  <si>
    <t xml:space="preserve">                Long Term Debt</t>
  </si>
  <si>
    <t>5,978,284,000</t>
  </si>
  <si>
    <t>9,418,389,000</t>
  </si>
  <si>
    <t>8,410,490,000</t>
  </si>
  <si>
    <t>10,402,000,000</t>
  </si>
  <si>
    <t>8,513,000,000</t>
  </si>
  <si>
    <t xml:space="preserve">                    Notes Payables, Non-Current</t>
  </si>
  <si>
    <t>3,856,258,000</t>
  </si>
  <si>
    <t>4,119,000,000</t>
  </si>
  <si>
    <t>5,186,000,000</t>
  </si>
  <si>
    <t xml:space="preserve">                    Convertible Debentures/Loans, Non-Current</t>
  </si>
  <si>
    <t>19,071,000</t>
  </si>
  <si>
    <t>2,589,000</t>
  </si>
  <si>
    <t>2,206,621,000</t>
  </si>
  <si>
    <t>3,589,000,000</t>
  </si>
  <si>
    <t>51,000,000</t>
  </si>
  <si>
    <t xml:space="preserve">                    Bank/Institutional Loans, Non-Current</t>
  </si>
  <si>
    <t>1,752,743,000</t>
  </si>
  <si>
    <t>1,821,000,000</t>
  </si>
  <si>
    <t>1,995,000,000</t>
  </si>
  <si>
    <t xml:space="preserve">                    Other Loans, Non-Current</t>
  </si>
  <si>
    <t>5,860,049,000</t>
  </si>
  <si>
    <t>9,415,700,000</t>
  </si>
  <si>
    <t>594,868,000</t>
  </si>
  <si>
    <t>873,000,000</t>
  </si>
  <si>
    <t>1,281,000,000</t>
  </si>
  <si>
    <t xml:space="preserve">                    Borrowings from Associates and Related Parties, Non-Current</t>
  </si>
  <si>
    <t>99,164,000</t>
  </si>
  <si>
    <t>100,000</t>
  </si>
  <si>
    <t xml:space="preserve">                Capital Lease Obligations, Non-Current</t>
  </si>
  <si>
    <t>1,407,653,000</t>
  </si>
  <si>
    <t>1,733,697,000</t>
  </si>
  <si>
    <t>2,705,582,000</t>
  </si>
  <si>
    <t>2,225,000,000</t>
  </si>
  <si>
    <t>2,348,000,000</t>
  </si>
  <si>
    <t xml:space="preserve">            Derivative and Hedging Liabilities, Non-Current</t>
  </si>
  <si>
    <t xml:space="preserve">        Provisions, Non-Current</t>
  </si>
  <si>
    <t>84,143,000</t>
  </si>
  <si>
    <t>545,000,000</t>
  </si>
  <si>
    <t>500,000,000</t>
  </si>
  <si>
    <t xml:space="preserve">            Other Provisions, Non-Current</t>
  </si>
  <si>
    <t xml:space="preserve">            Provision for Asset Retirement Obligation/Site Restoration and Rehabilitation, Non-Current</t>
  </si>
  <si>
    <t xml:space="preserve">        Tax Liabilities, Non-Current</t>
  </si>
  <si>
    <t xml:space="preserve">            Deferred Tax Liabilities, Non-Current</t>
  </si>
  <si>
    <t xml:space="preserve">        Deferred Liabilities, Non-Current</t>
  </si>
  <si>
    <t>888,756,000</t>
  </si>
  <si>
    <t>1,224,619,000</t>
  </si>
  <si>
    <t>1,050,125,000</t>
  </si>
  <si>
    <t>1,207,000,000</t>
  </si>
  <si>
    <t>1,284,000,000</t>
  </si>
  <si>
    <t xml:space="preserve">            Deferred Income/Customer Advances/Billings in Excess of Cost, Non-Current</t>
  </si>
  <si>
    <t>851,790,000</t>
  </si>
  <si>
    <t>1,177,799,000</t>
  </si>
  <si>
    <t>990,873,000</t>
  </si>
  <si>
    <t xml:space="preserve">            Other Deferred Liabilities, Non-Current</t>
  </si>
  <si>
    <t>36,966,000</t>
  </si>
  <si>
    <t>46,820,000</t>
  </si>
  <si>
    <t>59,252,000</t>
  </si>
  <si>
    <t xml:space="preserve">        Payables and Accrued Expenses, Non-Current</t>
  </si>
  <si>
    <t>149,858,000</t>
  </si>
  <si>
    <t>276,289,000</t>
  </si>
  <si>
    <t>547,125,000</t>
  </si>
  <si>
    <t>745,000,000</t>
  </si>
  <si>
    <t>989,000,000</t>
  </si>
  <si>
    <t xml:space="preserve">            Accrued Expenses, Non-Current</t>
  </si>
  <si>
    <t xml:space="preserve">        Other Non-Current Liabilities</t>
  </si>
  <si>
    <t>2,507,395,000</t>
  </si>
  <si>
    <t>2,695,386,000</t>
  </si>
  <si>
    <t>636,409,000</t>
  </si>
  <si>
    <t>408,000,000</t>
  </si>
  <si>
    <t>436,000,000</t>
  </si>
  <si>
    <t xml:space="preserve">        Preferred Securities Outside Stock Equity</t>
  </si>
  <si>
    <t>367,039,000</t>
  </si>
  <si>
    <t>397,734,000</t>
  </si>
  <si>
    <t>555,964,000</t>
  </si>
  <si>
    <t>643,000,000</t>
  </si>
  <si>
    <t>604,000,000</t>
  </si>
  <si>
    <t>Total Equity</t>
  </si>
  <si>
    <t>5,538,086,000</t>
  </si>
  <si>
    <t>5,234,588,000</t>
  </si>
  <si>
    <t>5,757,640,000</t>
  </si>
  <si>
    <t>7,467,000,000</t>
  </si>
  <si>
    <t>23,075,000,000</t>
  </si>
  <si>
    <t xml:space="preserve">    Equity Attributable to Parent Stockholders</t>
  </si>
  <si>
    <t>4,752,911,000</t>
  </si>
  <si>
    <t>4,237,242,000</t>
  </si>
  <si>
    <t>4,923,243,000</t>
  </si>
  <si>
    <t>6,618,000,000</t>
  </si>
  <si>
    <t>22,225,000,000</t>
  </si>
  <si>
    <t xml:space="preserve">        Paid in Capital</t>
  </si>
  <si>
    <t>7,773,888,000</t>
  </si>
  <si>
    <t>9,178,193,000</t>
  </si>
  <si>
    <t>10,249,293,000</t>
  </si>
  <si>
    <t>12,737,000,000</t>
  </si>
  <si>
    <t>27,261,000,000</t>
  </si>
  <si>
    <t xml:space="preserve">            Capital Stock</t>
  </si>
  <si>
    <t xml:space="preserve">                Common Stock</t>
  </si>
  <si>
    <t>161,000</t>
  </si>
  <si>
    <t>169,000</t>
  </si>
  <si>
    <t>173,000</t>
  </si>
  <si>
    <t>1,000,000</t>
  </si>
  <si>
    <t xml:space="preserve">                    Common Stock, with Par Value</t>
  </si>
  <si>
    <t xml:space="preserve">                Preferred Stock</t>
  </si>
  <si>
    <t xml:space="preserve">                Additional Paid in Capital/Share Premium</t>
  </si>
  <si>
    <t>7,773,727,000</t>
  </si>
  <si>
    <t>9,178,024,000</t>
  </si>
  <si>
    <t>10,249,120,000</t>
  </si>
  <si>
    <t>27,260,000,000</t>
  </si>
  <si>
    <t xml:space="preserve">        Retained Earnings/Accumulated Deficit</t>
  </si>
  <si>
    <t>-2,997,237,000</t>
  </si>
  <si>
    <t>-4,974,299,000</t>
  </si>
  <si>
    <t>-5,317,832,000</t>
  </si>
  <si>
    <t>-6,083,000,000</t>
  </si>
  <si>
    <t>-5,399,000,000</t>
  </si>
  <si>
    <t xml:space="preserve">        Reserves/Accumulated Comprehensive Income/Losses</t>
  </si>
  <si>
    <t>-23,740,000</t>
  </si>
  <si>
    <t>33,348,000</t>
  </si>
  <si>
    <t>-8,218,000</t>
  </si>
  <si>
    <t>-36,000,000</t>
  </si>
  <si>
    <t>363,000,000</t>
  </si>
  <si>
    <t xml:space="preserve">    Non-Controlling/Minority Interests</t>
  </si>
  <si>
    <t>785,175,000</t>
  </si>
  <si>
    <t>997,346,000</t>
  </si>
  <si>
    <t>834,397,000</t>
  </si>
  <si>
    <t>849,000,000</t>
  </si>
  <si>
    <t>850,000,000</t>
  </si>
  <si>
    <t>Debt Maturity Schedule Total</t>
  </si>
  <si>
    <t>8,198,241,000</t>
  </si>
  <si>
    <t>10,167,380,000</t>
  </si>
  <si>
    <t>10,632,475,000</t>
  </si>
  <si>
    <t>11,801,000,000</t>
  </si>
  <si>
    <t>10,220,000,000</t>
  </si>
  <si>
    <t xml:space="preserve">    Debt due in Year 1</t>
  </si>
  <si>
    <t>1,074,553,000</t>
  </si>
  <si>
    <t>2,506,499,000</t>
  </si>
  <si>
    <t>2,583,160,000</t>
  </si>
  <si>
    <t>1,414,000,000</t>
  </si>
  <si>
    <t>1,818,000,000</t>
  </si>
  <si>
    <t xml:space="preserve">    Debt due in Year 2</t>
  </si>
  <si>
    <t>1,333,675,000</t>
  </si>
  <si>
    <t>2,173,097,000</t>
  </si>
  <si>
    <t>2,485,372,000</t>
  </si>
  <si>
    <t>2,291,000,000</t>
  </si>
  <si>
    <t>1,935,000,000</t>
  </si>
  <si>
    <t xml:space="preserve">    Debt due in Year 3</t>
  </si>
  <si>
    <t>1,817,434,000</t>
  </si>
  <si>
    <t>413,430,000</t>
  </si>
  <si>
    <t>2,260,528,000</t>
  </si>
  <si>
    <t>2,037,000,000</t>
  </si>
  <si>
    <t>2,406,000,000</t>
  </si>
  <si>
    <t xml:space="preserve">    Debt due in Year 4</t>
  </si>
  <si>
    <t>1,229,656,000</t>
  </si>
  <si>
    <t>1,798,676,000</t>
  </si>
  <si>
    <t>1,629,556,000</t>
  </si>
  <si>
    <t>1,785,000,000</t>
  </si>
  <si>
    <t>1,851,000,000</t>
  </si>
  <si>
    <t xml:space="preserve">    Debt due in Year 5</t>
  </si>
  <si>
    <t>1,634,897,000</t>
  </si>
  <si>
    <t>1,582,240,000</t>
  </si>
  <si>
    <t>302,345,000</t>
  </si>
  <si>
    <t>2,398,000,000</t>
  </si>
  <si>
    <t>1,979,000,000</t>
  </si>
  <si>
    <t xml:space="preserve">    Debt due Beyond</t>
  </si>
  <si>
    <t>1,108,026,000</t>
  </si>
  <si>
    <t>3,323,080,000</t>
  </si>
  <si>
    <t>3,309,121,000</t>
  </si>
  <si>
    <t>2,567,000,000</t>
  </si>
  <si>
    <t>580,000,000</t>
  </si>
  <si>
    <t xml:space="preserve">    Debt - Interests Charges and Other Adjustments</t>
  </si>
  <si>
    <t>-1,629,642,000</t>
  </si>
  <si>
    <t>-1,937,607,000</t>
  </si>
  <si>
    <t>-691,000,000</t>
  </si>
  <si>
    <t>-349,000,000</t>
  </si>
  <si>
    <t>Capital Lease Obligation Maturity Schedule Total</t>
  </si>
  <si>
    <t>112,981,000</t>
  </si>
  <si>
    <t>686,034,000</t>
  </si>
  <si>
    <t>1,338,896,000</t>
  </si>
  <si>
    <t>1,618,000,000</t>
  </si>
  <si>
    <t>1,468,000,000</t>
  </si>
  <si>
    <t xml:space="preserve">    Capital Lease due in Year 1</t>
  </si>
  <si>
    <t>38,712,000</t>
  </si>
  <si>
    <t>127,180,000</t>
  </si>
  <si>
    <t>416,952,000</t>
  </si>
  <si>
    <t>474,000,000</t>
  </si>
  <si>
    <t>462,000,000</t>
  </si>
  <si>
    <t xml:space="preserve">    Capital Lease due in Year 2</t>
  </si>
  <si>
    <t>33,730,000</t>
  </si>
  <si>
    <t>137,313,000</t>
  </si>
  <si>
    <t>503,545,000</t>
  </si>
  <si>
    <t>478,000,000</t>
  </si>
  <si>
    <t>446,000,000</t>
  </si>
  <si>
    <t xml:space="preserve">    Capital Lease due in Year 3</t>
  </si>
  <si>
    <t>23,793,000</t>
  </si>
  <si>
    <t>167,281,000</t>
  </si>
  <si>
    <t>506,197,000</t>
  </si>
  <si>
    <t>600,000,000</t>
  </si>
  <si>
    <t>412,000,000</t>
  </si>
  <si>
    <t xml:space="preserve">    Capital Lease due in Year 4</t>
  </si>
  <si>
    <t>7,333,000</t>
  </si>
  <si>
    <t>138,042,000</t>
  </si>
  <si>
    <t>23,828,000</t>
  </si>
  <si>
    <t>224,000,000</t>
  </si>
  <si>
    <t>299,000,000</t>
  </si>
  <si>
    <t xml:space="preserve">    Capital Lease due in Year 5</t>
  </si>
  <si>
    <t>2,746,000</t>
  </si>
  <si>
    <t>133,772,000</t>
  </si>
  <si>
    <t>4,776,000</t>
  </si>
  <si>
    <t>9,000,000</t>
  </si>
  <si>
    <t xml:space="preserve">    Capital Lease due Beyond</t>
  </si>
  <si>
    <t>16,259,000</t>
  </si>
  <si>
    <t>81,627,000</t>
  </si>
  <si>
    <t>5,938,000</t>
  </si>
  <si>
    <t>13,000,000</t>
  </si>
  <si>
    <t>7,000,000</t>
  </si>
  <si>
    <t xml:space="preserve">    Capital Lease - Interests Charges and Other Adjustments</t>
  </si>
  <si>
    <t>-9,592,000</t>
  </si>
  <si>
    <t>-99,181,000</t>
  </si>
  <si>
    <t>-122,340,000</t>
  </si>
  <si>
    <t>-176,000,000</t>
  </si>
  <si>
    <t>-167,000,000</t>
  </si>
  <si>
    <t>Operating Lease Obligation Maturity Schedule Total</t>
  </si>
  <si>
    <t>925,977,000</t>
  </si>
  <si>
    <t>1,317,226,000</t>
  </si>
  <si>
    <t>1,628,154,000</t>
  </si>
  <si>
    <t>1,184,000,000</t>
  </si>
  <si>
    <t>1,540,000,000</t>
  </si>
  <si>
    <t xml:space="preserve">    Operating Lease due in Year 1</t>
  </si>
  <si>
    <t>165,457,000</t>
  </si>
  <si>
    <t>224,630,000</t>
  </si>
  <si>
    <t>275,654,000</t>
  </si>
  <si>
    <t>296,000,000</t>
  </si>
  <si>
    <t>366,000,000</t>
  </si>
  <si>
    <t xml:space="preserve">    Operating Lease due in Year 2</t>
  </si>
  <si>
    <t>150,925,000</t>
  </si>
  <si>
    <t>204,335,000</t>
  </si>
  <si>
    <t>256,931,000</t>
  </si>
  <si>
    <t>262,000,000</t>
  </si>
  <si>
    <t>327,000,000</t>
  </si>
  <si>
    <t xml:space="preserve">    Operating Lease due in Year 3</t>
  </si>
  <si>
    <t>125,148,000</t>
  </si>
  <si>
    <t>175,612,000</t>
  </si>
  <si>
    <t>230,406,000</t>
  </si>
  <si>
    <t>210,000,000</t>
  </si>
  <si>
    <t>279,000,000</t>
  </si>
  <si>
    <t xml:space="preserve">    Operating Lease due in Year 4</t>
  </si>
  <si>
    <t>102,804,000</t>
  </si>
  <si>
    <t>156,552,000</t>
  </si>
  <si>
    <t>182,911,000</t>
  </si>
  <si>
    <t>174,000,000</t>
  </si>
  <si>
    <t>245,000,000</t>
  </si>
  <si>
    <t xml:space="preserve">    Operating Lease due in Year 5</t>
  </si>
  <si>
    <t>88,950,000</t>
  </si>
  <si>
    <t>130,802,000</t>
  </si>
  <si>
    <t>157,662,000</t>
  </si>
  <si>
    <t>146,000,000</t>
  </si>
  <si>
    <t>204,000,000</t>
  </si>
  <si>
    <t xml:space="preserve">    Operating Lease due Beyond</t>
  </si>
  <si>
    <t>292,693,000</t>
  </si>
  <si>
    <t>425,295,000</t>
  </si>
  <si>
    <t>524,590,000</t>
  </si>
  <si>
    <t>372,000,000</t>
  </si>
  <si>
    <t>425,000,000</t>
  </si>
  <si>
    <t xml:space="preserve">    Operating Lease - Interests Charges and Other Adjustments</t>
  </si>
  <si>
    <t>-276,000,000</t>
  </si>
  <si>
    <t>-306,000,000</t>
  </si>
  <si>
    <t>Other Contractual Obligations Maturity Schedule Total</t>
  </si>
  <si>
    <t>2,950,799,000</t>
  </si>
  <si>
    <t>17,525,445,000</t>
  </si>
  <si>
    <t>18,088,100,000</t>
  </si>
  <si>
    <t>16,292,000,000</t>
  </si>
  <si>
    <t>18,318,000,000</t>
  </si>
  <si>
    <t xml:space="preserve">    Other Contractual Obligations due in Year 1</t>
  </si>
  <si>
    <t>2,755,762,000</t>
  </si>
  <si>
    <t>2,761,819,000</t>
  </si>
  <si>
    <t>4,860,431,000</t>
  </si>
  <si>
    <t>5,729,000,000</t>
  </si>
  <si>
    <t>10,483,000,000</t>
  </si>
  <si>
    <t xml:space="preserve">    Other Contractual Obligations due in Year 2</t>
  </si>
  <si>
    <t>92,625,000</t>
  </si>
  <si>
    <t>2,279,682,000</t>
  </si>
  <si>
    <t>3,255,968,000</t>
  </si>
  <si>
    <t>2,946,000,000</t>
  </si>
  <si>
    <t>2,743,000,000</t>
  </si>
  <si>
    <t xml:space="preserve">    Other Contractual Obligations due in Year 3</t>
  </si>
  <si>
    <t>79,239,000</t>
  </si>
  <si>
    <t>3,484,953,000</t>
  </si>
  <si>
    <t>3,391,637,000</t>
  </si>
  <si>
    <t>3,645,000,000</t>
  </si>
  <si>
    <t>2,280,000,000</t>
  </si>
  <si>
    <t xml:space="preserve">    Other Contractual Obligations due in Year 4</t>
  </si>
  <si>
    <t>3,871,000</t>
  </si>
  <si>
    <t>3,433,787,000</t>
  </si>
  <si>
    <t>3,985,336,000</t>
  </si>
  <si>
    <t>3,948,000,000</t>
  </si>
  <si>
    <t>1,877,000,000</t>
  </si>
  <si>
    <t xml:space="preserve">    Other Contractual Obligations due in Year 5</t>
  </si>
  <si>
    <t>3,831,000</t>
  </si>
  <si>
    <t>3,435,956,000</t>
  </si>
  <si>
    <t>2,570,730,000</t>
  </si>
  <si>
    <t>24,000,000</t>
  </si>
  <si>
    <t>865,000,000</t>
  </si>
  <si>
    <t xml:space="preserve">    Other Contractual Obligations due Beyond</t>
  </si>
  <si>
    <t>15,471,000</t>
  </si>
  <si>
    <t>2,129,248,000</t>
  </si>
  <si>
    <t>23,998,000</t>
  </si>
  <si>
    <t>70,000,000</t>
  </si>
  <si>
    <t>Total Lease Liability</t>
  </si>
  <si>
    <t>1,038,958,000</t>
  </si>
  <si>
    <t>2,003,260,000</t>
  </si>
  <si>
    <t>2,967,050,000</t>
  </si>
  <si>
    <t>2,802,000,000</t>
  </si>
  <si>
    <t>3,008,000,000</t>
  </si>
  <si>
    <t xml:space="preserve">    Total Lease Liability - Due in year 1</t>
  </si>
  <si>
    <t>204,169,000</t>
  </si>
  <si>
    <t>351,810,000</t>
  </si>
  <si>
    <t>692,606,000</t>
  </si>
  <si>
    <t>770,000,000</t>
  </si>
  <si>
    <t>828,000,000</t>
  </si>
  <si>
    <t xml:space="preserve">    Total Lease Liability - Due in year 2</t>
  </si>
  <si>
    <t>184,655,000</t>
  </si>
  <si>
    <t>341,648,000</t>
  </si>
  <si>
    <t>760,476,000</t>
  </si>
  <si>
    <t>740,000,000</t>
  </si>
  <si>
    <t>773,000,000</t>
  </si>
  <si>
    <t xml:space="preserve">    Total Lease Liability - Due in year 3</t>
  </si>
  <si>
    <t>148,941,000</t>
  </si>
  <si>
    <t>342,893,000</t>
  </si>
  <si>
    <t>736,603,000</t>
  </si>
  <si>
    <t>810,000,000</t>
  </si>
  <si>
    <t>691,000,000</t>
  </si>
  <si>
    <t xml:space="preserve">    Total Lease Liability - Due in year 4</t>
  </si>
  <si>
    <t>110,137,000</t>
  </si>
  <si>
    <t>294,594,000</t>
  </si>
  <si>
    <t>206,739,000</t>
  </si>
  <si>
    <t>398,000,000</t>
  </si>
  <si>
    <t>544,000,000</t>
  </si>
  <si>
    <t xml:space="preserve">    Total Lease Liability - Due in year 5</t>
  </si>
  <si>
    <t>91,696,000</t>
  </si>
  <si>
    <t>264,574,000</t>
  </si>
  <si>
    <t>162,438,000</t>
  </si>
  <si>
    <t>213,000,000</t>
  </si>
  <si>
    <t xml:space="preserve">    Total Lease Liability - Beyond</t>
  </si>
  <si>
    <t>308,952,000</t>
  </si>
  <si>
    <t>506,922,000</t>
  </si>
  <si>
    <t>530,528,000</t>
  </si>
  <si>
    <t>385,000,000</t>
  </si>
  <si>
    <t>432,000,000</t>
  </si>
  <si>
    <t xml:space="preserve">    Total Lease Liability - Interest Charges and Other Adjustments</t>
  </si>
  <si>
    <t>-452,000,000</t>
  </si>
  <si>
    <t>-473,000,000</t>
  </si>
  <si>
    <t>Total Contractual Obligations</t>
  </si>
  <si>
    <t>12,187,998,000</t>
  </si>
  <si>
    <t>29,696,085,000</t>
  </si>
  <si>
    <t>31,687,625,000</t>
  </si>
  <si>
    <t>30,895,000,000</t>
  </si>
  <si>
    <t>31,546,000,000</t>
  </si>
  <si>
    <t xml:space="preserve">    Total Contractual Obligations due in year 1</t>
  </si>
  <si>
    <t>4,034,484,000</t>
  </si>
  <si>
    <t>5,620,128,000</t>
  </si>
  <si>
    <t>8,136,197,000</t>
  </si>
  <si>
    <t>7,913,000,000</t>
  </si>
  <si>
    <t>13,129,000,000</t>
  </si>
  <si>
    <t xml:space="preserve">    Total Contractual Obligations due in year 2</t>
  </si>
  <si>
    <t>1,610,955,000</t>
  </si>
  <si>
    <t>4,794,427,000</t>
  </si>
  <si>
    <t>6,501,816,000</t>
  </si>
  <si>
    <t>5,977,000,000</t>
  </si>
  <si>
    <t>5,451,000,000</t>
  </si>
  <si>
    <t xml:space="preserve">    Total Contractual Obligations due in year 3</t>
  </si>
  <si>
    <t>2,045,614,000</t>
  </si>
  <si>
    <t>4,241,276,000</t>
  </si>
  <si>
    <t>6,388,768,000</t>
  </si>
  <si>
    <t>6,492,000,000</t>
  </si>
  <si>
    <t>5,377,000,000</t>
  </si>
  <si>
    <t xml:space="preserve">    Total Contractual Obligations due in year 4</t>
  </si>
  <si>
    <t>1,343,664,000</t>
  </si>
  <si>
    <t>5,527,057,000</t>
  </si>
  <si>
    <t>5,821,631,000</t>
  </si>
  <si>
    <t>6,131,000,000</t>
  </si>
  <si>
    <t>4,272,000,000</t>
  </si>
  <si>
    <t xml:space="preserve">    Total Contractual Obligations due in year 5</t>
  </si>
  <si>
    <t>1,730,424,000</t>
  </si>
  <si>
    <t>5,282,770,000</t>
  </si>
  <si>
    <t>3,035,513,000</t>
  </si>
  <si>
    <t>2,573,000,000</t>
  </si>
  <si>
    <t>3,057,000,000</t>
  </si>
  <si>
    <t xml:space="preserve">    Total Contractual Obligations due Beyond</t>
  </si>
  <si>
    <t>1,432,449,000</t>
  </si>
  <si>
    <t>5,959,250,000</t>
  </si>
  <si>
    <t>3,863,647,000</t>
  </si>
  <si>
    <t>2,952,000,000</t>
  </si>
  <si>
    <t>1,082,000,000</t>
  </si>
  <si>
    <t xml:space="preserve">    Total Contractual Obligations - Interests Charges and Other Adjustments</t>
  </si>
  <si>
    <t>-1,728,823,000</t>
  </si>
  <si>
    <t>-2,059,947,000</t>
  </si>
  <si>
    <t>-1,143,000,000</t>
  </si>
  <si>
    <t>-822,000,000</t>
  </si>
  <si>
    <t>DSRi</t>
  </si>
  <si>
    <t>Index</t>
  </si>
  <si>
    <t>Weight</t>
  </si>
  <si>
    <t>Barnes Value</t>
  </si>
  <si>
    <t>Weight x Value</t>
  </si>
  <si>
    <t>DR</t>
  </si>
  <si>
    <t>Intercept</t>
  </si>
  <si>
    <t>DSRI</t>
  </si>
  <si>
    <t>GMi</t>
  </si>
  <si>
    <t>GMI</t>
  </si>
  <si>
    <t xml:space="preserve">GM </t>
  </si>
  <si>
    <t>AQI</t>
  </si>
  <si>
    <t>SGI</t>
  </si>
  <si>
    <t>DEPI</t>
  </si>
  <si>
    <t>AQi</t>
  </si>
  <si>
    <t>SGAI</t>
  </si>
  <si>
    <t xml:space="preserve">AQ </t>
  </si>
  <si>
    <t>TATA</t>
  </si>
  <si>
    <t>LVGI</t>
  </si>
  <si>
    <t>M-Score</t>
  </si>
  <si>
    <t>SGi</t>
  </si>
  <si>
    <t>DEPi</t>
  </si>
  <si>
    <t xml:space="preserve">DR </t>
  </si>
  <si>
    <t>SG&amp;Ai</t>
  </si>
  <si>
    <t>SG&amp;R</t>
  </si>
  <si>
    <t>Accruals</t>
  </si>
  <si>
    <t>LEVi</t>
  </si>
  <si>
    <t>Leverage</t>
  </si>
  <si>
    <t>Leading digit</t>
  </si>
  <si>
    <t>Count</t>
  </si>
  <si>
    <t>Actual Distribution (Fairfield)</t>
  </si>
  <si>
    <t>Expected Distribution (Benford's law)</t>
  </si>
  <si>
    <t>Cumulative difference</t>
  </si>
  <si>
    <t>Total</t>
  </si>
  <si>
    <t>KS</t>
  </si>
  <si>
    <t>Cut-off</t>
  </si>
  <si>
    <t>Actual Distribution</t>
  </si>
  <si>
    <t>Expected Distribution</t>
  </si>
  <si>
    <t>Balance Sheet</t>
  </si>
  <si>
    <t>Ratio</t>
  </si>
  <si>
    <t>2021 Estimate</t>
  </si>
  <si>
    <t>Year</t>
  </si>
  <si>
    <t>3-Year MA</t>
  </si>
  <si>
    <t>Cash and Short-Term Investments</t>
  </si>
  <si>
    <t>Receivables - Total</t>
  </si>
  <si>
    <t>Inventories - Total</t>
  </si>
  <si>
    <t>Current Assets - Other - Total</t>
  </si>
  <si>
    <t>Current Assets - Total</t>
  </si>
  <si>
    <t>Property, Plant and Equipment - Total (Gross)</t>
  </si>
  <si>
    <t>Depreciation, Depletion and Amortization (Accumulated)</t>
  </si>
  <si>
    <t>Property, Plant and Equipment - Total (Net)</t>
  </si>
  <si>
    <t>Assets - Other</t>
  </si>
  <si>
    <t>Goodwill</t>
  </si>
  <si>
    <t>Assets - Total</t>
  </si>
  <si>
    <t>Accounts Payable - Trade</t>
  </si>
  <si>
    <t>Debt in Current Liabilities - Total</t>
  </si>
  <si>
    <t>Income Taxes Payable</t>
  </si>
  <si>
    <t>Current Liabilities - Total</t>
  </si>
  <si>
    <t>Long-Term Debt - Total</t>
  </si>
  <si>
    <t>Liabilities - Other - Total</t>
  </si>
  <si>
    <t>Liabilities - Total</t>
  </si>
  <si>
    <t>Preferred/Preference Stock (Capital) - Total</t>
  </si>
  <si>
    <t>Retained Earnings</t>
  </si>
  <si>
    <t>Treasury Stock - Total (All Capital)</t>
  </si>
  <si>
    <t>Common/Ordinary Equity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</si>
</sst>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#.##"/>
    <numFmt numFmtId="165" formatCode="0.000"/>
    <numFmt numFmtId="166" formatCode="#,##0.000"/>
    <numFmt numFmtId="167" formatCode="0.0000"/>
    <numFmt numFmtId="168" formatCode="0.0%"/>
    <numFmt numFmtId="169" formatCode="0.0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6"/>
      <color rgb="FF000000"/>
      <name val="Times New Roman"/>
      <family val="1"/>
    </font>
    <font>
      <b/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ont="0" applyFill="0" applyBorder="0" applyAlignment="0" applyProtection="0"/>
    <xf numFmtId="43" fontId="1" fillId="0" borderId="0" applyNumberFormat="0" applyFont="0" applyFill="0" applyBorder="0" applyAlignment="0" applyProtection="0"/>
    <xf numFmtId="9" fontId="1" fillId="0" borderId="0" applyNumberFormat="0" applyFont="0" applyFill="0" applyBorder="0" applyAlignment="0" applyProtection="0"/>
  </cellStyleXfs>
  <cellXfs count="6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/>
    <xf numFmtId="164" fontId="0" fillId="2" borderId="0" xfId="0" applyNumberFormat="1" applyFont="1" applyFill="1" applyBorder="1" applyAlignment="1">
      <alignment horizontal="right"/>
    </xf>
    <xf numFmtId="0" fontId="8" fillId="0" borderId="0" xfId="0" applyFont="1" applyFill="1"/>
    <xf numFmtId="0" fontId="9" fillId="3" borderId="0" xfId="0" applyFont="1" applyFill="1" applyAlignment="1">
      <alignment horizontal="center"/>
    </xf>
    <xf numFmtId="0" fontId="0" fillId="0" borderId="0" xfId="0"/>
    <xf numFmtId="0" fontId="10" fillId="0" borderId="0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8" fillId="0" borderId="0" xfId="0" applyFont="1" applyFill="1" applyAlignment="1">
      <alignment horizontal="right"/>
    </xf>
    <xf numFmtId="2" fontId="8" fillId="0" borderId="0" xfId="0" applyNumberFormat="1" applyFont="1" applyFill="1"/>
    <xf numFmtId="165" fontId="12" fillId="0" borderId="0" xfId="0" applyNumberFormat="1" applyFont="1" applyFill="1" applyBorder="1" applyAlignment="1">
      <alignment vertical="top" shrinkToFit="1"/>
    </xf>
    <xf numFmtId="0" fontId="8" fillId="0" borderId="1" xfId="0" applyFont="1" applyFill="1" applyBorder="1"/>
    <xf numFmtId="0" fontId="4" fillId="0" borderId="0" xfId="0" applyFont="1" applyFill="1" applyBorder="1" applyAlignment="1">
      <alignment vertical="top" wrapText="1"/>
    </xf>
    <xf numFmtId="165" fontId="13" fillId="0" borderId="0" xfId="0" applyNumberFormat="1" applyFont="1" applyFill="1" applyBorder="1" applyAlignment="1">
      <alignment vertical="top" shrinkToFit="1"/>
    </xf>
    <xf numFmtId="0" fontId="14" fillId="0" borderId="0" xfId="0" applyFont="1" applyFill="1" applyBorder="1" applyAlignment="1">
      <alignment wrapText="1"/>
    </xf>
    <xf numFmtId="165" fontId="13" fillId="3" borderId="0" xfId="0" applyNumberFormat="1" applyFont="1" applyFill="1" applyBorder="1" applyAlignment="1">
      <alignment vertical="top" shrinkToFit="1"/>
    </xf>
    <xf numFmtId="166" fontId="8" fillId="0" borderId="0" xfId="0" applyNumberFormat="1" applyFont="1" applyFill="1"/>
    <xf numFmtId="165" fontId="8" fillId="0" borderId="0" xfId="0" applyNumberFormat="1" applyFont="1" applyFill="1"/>
    <xf numFmtId="0" fontId="4" fillId="0" borderId="2" xfId="0" applyFont="1" applyFill="1" applyBorder="1" applyAlignment="1">
      <alignment vertical="top" wrapText="1"/>
    </xf>
    <xf numFmtId="165" fontId="13" fillId="0" borderId="2" xfId="0" applyNumberFormat="1" applyFont="1" applyFill="1" applyBorder="1" applyAlignment="1">
      <alignment vertical="top" shrinkToFit="1"/>
    </xf>
    <xf numFmtId="0" fontId="4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wrapText="1"/>
    </xf>
    <xf numFmtId="0" fontId="0" fillId="0" borderId="1" xfId="0" applyBorder="1"/>
    <xf numFmtId="1" fontId="8" fillId="0" borderId="0" xfId="0" applyNumberFormat="1" applyFont="1" applyFill="1"/>
    <xf numFmtId="167" fontId="8" fillId="0" borderId="0" xfId="0" applyNumberFormat="1" applyFont="1" applyFill="1"/>
    <xf numFmtId="0" fontId="2" fillId="0" borderId="1" xfId="0" applyNumberFormat="1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/>
    <xf numFmtId="10" fontId="15" fillId="0" borderId="0" xfId="0" applyNumberFormat="1" applyFont="1" applyBorder="1" applyAlignment="1">
      <alignment horizontal="center" vertical="top" wrapText="1" readingOrder="1"/>
    </xf>
    <xf numFmtId="168" fontId="16" fillId="0" borderId="0" xfId="2" applyNumberFormat="1" applyFont="1" applyFill="1" applyBorder="1"/>
    <xf numFmtId="10" fontId="16" fillId="0" borderId="0" xfId="2" applyNumberFormat="1" applyFont="1" applyFill="1" applyBorder="1"/>
    <xf numFmtId="10" fontId="0" fillId="0" borderId="0" xfId="0" applyNumberFormat="1"/>
    <xf numFmtId="10" fontId="17" fillId="0" borderId="0" xfId="0" applyNumberFormat="1" applyFont="1" applyBorder="1" applyAlignment="1">
      <alignment horizontal="center" vertical="top" wrapText="1" readingOrder="1"/>
    </xf>
    <xf numFmtId="0" fontId="0" fillId="0" borderId="2" xfId="0" applyFont="1" applyBorder="1"/>
    <xf numFmtId="10" fontId="15" fillId="0" borderId="2" xfId="0" applyNumberFormat="1" applyFont="1" applyBorder="1" applyAlignment="1">
      <alignment horizontal="center" vertical="top" wrapText="1" readingOrder="1"/>
    </xf>
    <xf numFmtId="0" fontId="16" fillId="0" borderId="1" xfId="0" applyFont="1" applyBorder="1" applyAlignment="1">
      <alignment horizontal="right"/>
    </xf>
    <xf numFmtId="168" fontId="16" fillId="0" borderId="1" xfId="2" applyNumberFormat="1" applyFont="1" applyFill="1" applyBorder="1"/>
    <xf numFmtId="0" fontId="2" fillId="0" borderId="0" xfId="0" applyFont="1" applyBorder="1"/>
    <xf numFmtId="0" fontId="5" fillId="0" borderId="0" xfId="0" applyFont="1"/>
    <xf numFmtId="0" fontId="5" fillId="0" borderId="0" xfId="0" applyFont="1" applyAlignment="1">
      <alignment wrapText="1"/>
    </xf>
    <xf numFmtId="1" fontId="18" fillId="3" borderId="0" xfId="0" applyNumberFormat="1" applyFont="1" applyFill="1" applyAlignment="1">
      <alignment horizontal="center"/>
    </xf>
    <xf numFmtId="0" fontId="6" fillId="0" borderId="0" xfId="0" applyFont="1"/>
    <xf numFmtId="1" fontId="18" fillId="0" borderId="0" xfId="0" applyNumberFormat="1" applyFont="1" applyAlignment="1">
      <alignment horizontal="center"/>
    </xf>
    <xf numFmtId="168" fontId="5" fillId="0" borderId="0" xfId="2" applyNumberFormat="1" applyFont="1" applyFill="1"/>
    <xf numFmtId="0" fontId="5" fillId="0" borderId="2" xfId="0" applyFont="1" applyBorder="1"/>
    <xf numFmtId="168" fontId="5" fillId="0" borderId="2" xfId="2" applyNumberFormat="1" applyFont="1" applyFill="1" applyBorder="1"/>
    <xf numFmtId="0" fontId="5" fillId="0" borderId="0" xfId="0" applyFont="1" applyAlignment="1">
      <alignment horizontal="right"/>
    </xf>
    <xf numFmtId="0" fontId="8" fillId="0" borderId="0" xfId="0" applyFont="1"/>
    <xf numFmtId="1" fontId="2" fillId="0" borderId="0" xfId="0" applyNumberFormat="1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43" fontId="3" fillId="0" borderId="0" xfId="1" applyFont="1"/>
    <xf numFmtId="43" fontId="3" fillId="3" borderId="0" xfId="1" applyFont="1" applyFill="1"/>
    <xf numFmtId="43" fontId="3" fillId="3" borderId="0" xfId="1" applyFont="1" applyFill="1" applyBorder="1"/>
    <xf numFmtId="169" fontId="0" fillId="0" borderId="0" xfId="0" applyNumberFormat="1"/>
    <xf numFmtId="169" fontId="0" fillId="3" borderId="0" xfId="0" applyNumberFormat="1" applyFill="1"/>
    <xf numFmtId="169" fontId="7" fillId="3" borderId="0" xfId="0" applyNumberFormat="1" applyFont="1" applyFill="1"/>
    <xf numFmtId="43" fontId="3" fillId="0" borderId="2" xfId="1" applyFont="1" applyBorder="1"/>
    <xf numFmtId="169" fontId="7" fillId="2" borderId="0" xfId="0" applyNumberFormat="1" applyFont="1" applyFill="1"/>
    <xf numFmtId="0" fontId="11" fillId="0" borderId="1" xfId="0" applyFont="1" applyFill="1" applyBorder="1" applyAlignment="1">
      <alignment horizontal="center" vertical="top" wrapText="1"/>
    </xf>
    <xf numFmtId="10" fontId="15" fillId="0" borderId="1" xfId="0" applyNumberFormat="1" applyFont="1" applyBorder="1" applyAlignment="1">
      <alignment horizontal="center" vertical="top" wrapText="1" readingOrder="1"/>
    </xf>
  </cellXfs>
  <cellStyles count="3">
    <cellStyle name="Comma" xfId="1" builtinId="3"/>
    <cellStyle name="Normal" xfId="0" builtinId="0"/>
    <cellStyle name="Percent" xfId="2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</dxf>
  </dxfs>
  <tableStyles count="1" defaultTableStyle="TableStyleMedium2" defaultPivotStyle="PivotStyleLight16">
    <tableStyle name="Invisible" pivot="0" table="0" count="0" xr9:uid="{884B791C-0B9E-4957-8EA9-681E815610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F7" sqref="F7"/>
    </sheetView>
  </sheetViews>
  <sheetFormatPr baseColWidth="10" defaultColWidth="9.1640625" defaultRowHeight="13" x14ac:dyDescent="0.15"/>
  <cols>
    <col min="1" max="1" width="48.5" style="7" customWidth="1"/>
    <col min="2" max="3" width="9.1640625" style="7"/>
    <col min="4" max="4" width="13.83203125" style="30" customWidth="1"/>
    <col min="5" max="9" width="9.1640625" style="7"/>
    <col min="10" max="10" width="11.5" style="7" customWidth="1"/>
    <col min="11" max="11" width="9.83203125" style="7" customWidth="1"/>
    <col min="12" max="16384" width="9.1640625" style="7"/>
  </cols>
  <sheetData>
    <row r="1" spans="1:11" x14ac:dyDescent="0.15">
      <c r="A1" s="53" t="s">
        <v>990</v>
      </c>
      <c r="B1" s="53">
        <v>2020</v>
      </c>
      <c r="C1" s="54" t="s">
        <v>991</v>
      </c>
      <c r="D1" s="53" t="s">
        <v>992</v>
      </c>
      <c r="I1" s="7" t="s">
        <v>993</v>
      </c>
      <c r="J1" s="7" t="s">
        <v>175</v>
      </c>
      <c r="K1" s="7" t="s">
        <v>994</v>
      </c>
    </row>
    <row r="2" spans="1:11" x14ac:dyDescent="0.15">
      <c r="A2" s="42" t="s">
        <v>995</v>
      </c>
      <c r="B2" s="55">
        <v>48.393999999999998</v>
      </c>
      <c r="C2" s="56">
        <f>B2/$B$12</f>
        <v>0.15822375089093632</v>
      </c>
      <c r="D2" s="57">
        <f>C2*$K$24</f>
        <v>49.607616067552421</v>
      </c>
      <c r="I2" s="7">
        <v>1999</v>
      </c>
      <c r="J2" s="58">
        <v>236.85187314608444</v>
      </c>
      <c r="K2" s="59"/>
    </row>
    <row r="3" spans="1:11" x14ac:dyDescent="0.15">
      <c r="A3" s="42" t="s">
        <v>996</v>
      </c>
      <c r="B3" s="55">
        <v>10.497</v>
      </c>
      <c r="C3" s="56">
        <f t="shared" ref="C3:C23" si="0">B3/$B$12</f>
        <v>3.4319847772495735E-2</v>
      </c>
      <c r="D3" s="57">
        <f t="shared" ref="D3:D23" si="1">C3*$K$24</f>
        <v>10.760241886620197</v>
      </c>
      <c r="I3" s="7">
        <v>2000</v>
      </c>
      <c r="J3" s="58">
        <v>197.11331518679884</v>
      </c>
      <c r="K3" s="59"/>
    </row>
    <row r="4" spans="1:11" x14ac:dyDescent="0.15">
      <c r="A4" s="42" t="s">
        <v>997</v>
      </c>
      <c r="B4" s="55">
        <v>8.8059999999999992</v>
      </c>
      <c r="C4" s="56">
        <f t="shared" si="0"/>
        <v>2.8791138371401105E-2</v>
      </c>
      <c r="D4" s="57">
        <f t="shared" si="1"/>
        <v>9.0268352913763401</v>
      </c>
      <c r="I4" s="7">
        <v>2001</v>
      </c>
      <c r="J4" s="58">
        <v>266.07384269785854</v>
      </c>
      <c r="K4" s="59"/>
    </row>
    <row r="5" spans="1:11" ht="15" x14ac:dyDescent="0.2">
      <c r="A5" s="42" t="s">
        <v>998</v>
      </c>
      <c r="B5" s="55">
        <v>3.5030000000000001</v>
      </c>
      <c r="C5" s="56">
        <f t="shared" si="0"/>
        <v>1.1453027221782658E-2</v>
      </c>
      <c r="D5" s="57">
        <f t="shared" si="1"/>
        <v>3.5908476068239064</v>
      </c>
      <c r="I5" s="7">
        <v>2002</v>
      </c>
      <c r="J5" s="58">
        <v>194.33104730500284</v>
      </c>
      <c r="K5" s="60">
        <f>AVERAGE((J2:J4))</f>
        <v>233.34634367691396</v>
      </c>
    </row>
    <row r="6" spans="1:11" ht="15" x14ac:dyDescent="0.2">
      <c r="A6" s="48" t="s">
        <v>999</v>
      </c>
      <c r="B6" s="61">
        <v>71.2</v>
      </c>
      <c r="C6" s="56">
        <f t="shared" si="0"/>
        <v>0.23278776425661582</v>
      </c>
      <c r="D6" s="57">
        <f t="shared" si="1"/>
        <v>72.985540852372864</v>
      </c>
      <c r="I6" s="7">
        <v>2003</v>
      </c>
      <c r="J6" s="58">
        <v>454.8645625288147</v>
      </c>
      <c r="K6" s="60">
        <f t="shared" ref="K6:K24" si="2">AVERAGE((J3:J5))</f>
        <v>219.17273506322007</v>
      </c>
    </row>
    <row r="7" spans="1:11" ht="15" x14ac:dyDescent="0.2">
      <c r="A7" s="42" t="s">
        <v>1000</v>
      </c>
      <c r="B7" s="55">
        <v>129.822</v>
      </c>
      <c r="C7" s="56">
        <f t="shared" si="0"/>
        <v>0.42445186982194349</v>
      </c>
      <c r="D7" s="57">
        <f t="shared" si="1"/>
        <v>133.07765287270715</v>
      </c>
      <c r="I7" s="7">
        <v>2004</v>
      </c>
      <c r="J7" s="58">
        <v>371.92460032825608</v>
      </c>
      <c r="K7" s="60">
        <f t="shared" si="2"/>
        <v>305.0898175105587</v>
      </c>
    </row>
    <row r="8" spans="1:11" ht="15" x14ac:dyDescent="0.2">
      <c r="A8" s="42" t="s">
        <v>1001</v>
      </c>
      <c r="B8" s="55">
        <v>14.46</v>
      </c>
      <c r="C8" s="56">
        <f t="shared" si="0"/>
        <v>4.7276840886947537E-2</v>
      </c>
      <c r="D8" s="57">
        <f t="shared" si="1"/>
        <v>14.822625291085837</v>
      </c>
      <c r="I8" s="7">
        <v>2005</v>
      </c>
      <c r="J8" s="58">
        <v>277.5221500001054</v>
      </c>
      <c r="K8" s="60">
        <f t="shared" si="2"/>
        <v>340.37340338735788</v>
      </c>
    </row>
    <row r="9" spans="1:11" ht="15" x14ac:dyDescent="0.2">
      <c r="A9" s="42" t="s">
        <v>1002</v>
      </c>
      <c r="B9" s="55">
        <v>115.36199999999999</v>
      </c>
      <c r="C9" s="56">
        <f t="shared" si="0"/>
        <v>0.37717502893499594</v>
      </c>
      <c r="D9" s="57">
        <f t="shared" si="1"/>
        <v>118.25502758162131</v>
      </c>
      <c r="I9" s="7">
        <v>2006</v>
      </c>
      <c r="J9" s="58">
        <v>303.6776604030386</v>
      </c>
      <c r="K9" s="60">
        <f t="shared" si="2"/>
        <v>368.1037709523921</v>
      </c>
    </row>
    <row r="10" spans="1:11" ht="15" x14ac:dyDescent="0.2">
      <c r="A10" s="42" t="s">
        <v>1003</v>
      </c>
      <c r="B10" s="55">
        <v>15.14</v>
      </c>
      <c r="C10" s="56">
        <f t="shared" si="0"/>
        <v>4.9500094815241064E-2</v>
      </c>
      <c r="D10" s="57">
        <f t="shared" si="1"/>
        <v>15.519678209338837</v>
      </c>
      <c r="I10" s="7">
        <v>2007</v>
      </c>
      <c r="J10" s="58">
        <v>249.35989864142036</v>
      </c>
      <c r="K10" s="60">
        <f t="shared" si="2"/>
        <v>317.70813691046669</v>
      </c>
    </row>
    <row r="11" spans="1:11" ht="15" x14ac:dyDescent="0.2">
      <c r="A11" s="42" t="s">
        <v>1004</v>
      </c>
      <c r="B11" s="55">
        <v>2.2109999999999999</v>
      </c>
      <c r="C11" s="56">
        <f t="shared" si="0"/>
        <v>7.2288447580249656E-3</v>
      </c>
      <c r="D11" s="57">
        <f t="shared" si="1"/>
        <v>2.2664470621432078</v>
      </c>
      <c r="I11" s="7">
        <v>2008</v>
      </c>
      <c r="J11" s="58">
        <v>456.46186839928737</v>
      </c>
      <c r="K11" s="60">
        <f t="shared" si="2"/>
        <v>276.85323634818815</v>
      </c>
    </row>
    <row r="12" spans="1:11" ht="15" x14ac:dyDescent="0.2">
      <c r="A12" s="48" t="s">
        <v>1005</v>
      </c>
      <c r="B12" s="61">
        <v>305.858</v>
      </c>
      <c r="C12" s="56">
        <f t="shared" si="0"/>
        <v>1</v>
      </c>
      <c r="D12" s="57">
        <f t="shared" si="1"/>
        <v>313.52825216327329</v>
      </c>
      <c r="I12" s="7">
        <v>2009</v>
      </c>
      <c r="J12" s="58">
        <v>395.84027850518572</v>
      </c>
      <c r="K12" s="60">
        <f t="shared" si="2"/>
        <v>336.49980914791541</v>
      </c>
    </row>
    <row r="13" spans="1:11" ht="15" x14ac:dyDescent="0.2">
      <c r="A13" s="42" t="s">
        <v>1006</v>
      </c>
      <c r="B13" s="55">
        <v>20.170000000000002</v>
      </c>
      <c r="C13" s="56">
        <f t="shared" si="0"/>
        <v>6.5945634902471087E-2</v>
      </c>
      <c r="D13" s="57">
        <f t="shared" si="1"/>
        <v>20.67581964876911</v>
      </c>
      <c r="I13" s="7">
        <v>2010</v>
      </c>
      <c r="J13" s="58">
        <v>409.38297514807556</v>
      </c>
      <c r="K13" s="60">
        <f t="shared" si="2"/>
        <v>367.22068184863116</v>
      </c>
    </row>
    <row r="14" spans="1:11" ht="15" x14ac:dyDescent="0.2">
      <c r="A14" s="42" t="s">
        <v>1007</v>
      </c>
      <c r="B14" s="55">
        <v>37.335999999999999</v>
      </c>
      <c r="C14" s="56">
        <f t="shared" si="0"/>
        <v>0.12206971862759843</v>
      </c>
      <c r="D14" s="57">
        <f t="shared" si="1"/>
        <v>38.272305523373497</v>
      </c>
      <c r="I14" s="7">
        <v>2011</v>
      </c>
      <c r="J14" s="58">
        <v>249.28012106454395</v>
      </c>
      <c r="K14" s="60">
        <f t="shared" si="2"/>
        <v>420.56170735084953</v>
      </c>
    </row>
    <row r="15" spans="1:11" ht="15" x14ac:dyDescent="0.2">
      <c r="A15" s="42" t="s">
        <v>1008</v>
      </c>
      <c r="B15" s="55">
        <v>1.6220000000000001</v>
      </c>
      <c r="C15" s="56">
        <f t="shared" si="0"/>
        <v>5.3031145171942538E-3</v>
      </c>
      <c r="D15" s="57">
        <f t="shared" si="1"/>
        <v>1.6626762255975953</v>
      </c>
      <c r="I15" s="7">
        <v>2012</v>
      </c>
      <c r="J15" s="58">
        <v>247.11757146657982</v>
      </c>
      <c r="K15" s="60">
        <f t="shared" si="2"/>
        <v>351.50112490593506</v>
      </c>
    </row>
    <row r="16" spans="1:11" ht="15" x14ac:dyDescent="0.2">
      <c r="A16" s="48" t="s">
        <v>1009</v>
      </c>
      <c r="B16" s="61">
        <v>91.441999999999993</v>
      </c>
      <c r="C16" s="56">
        <f t="shared" si="0"/>
        <v>0.29896880251620028</v>
      </c>
      <c r="D16" s="57">
        <f t="shared" si="1"/>
        <v>93.735166104251093</v>
      </c>
      <c r="I16" s="7">
        <v>2013</v>
      </c>
      <c r="J16" s="58">
        <v>454.62466561949179</v>
      </c>
      <c r="K16" s="60">
        <f t="shared" si="2"/>
        <v>301.92688922639974</v>
      </c>
    </row>
    <row r="17" spans="1:11" ht="15" x14ac:dyDescent="0.2">
      <c r="A17" s="42" t="s">
        <v>1010</v>
      </c>
      <c r="B17" s="55">
        <v>120.93600000000001</v>
      </c>
      <c r="C17" s="56">
        <f t="shared" si="0"/>
        <v>0.39539917216486081</v>
      </c>
      <c r="D17" s="57">
        <f t="shared" si="1"/>
        <v>123.968811355654</v>
      </c>
      <c r="I17" s="7">
        <v>2014</v>
      </c>
      <c r="J17" s="58">
        <v>315.22550119986516</v>
      </c>
      <c r="K17" s="60">
        <f t="shared" si="2"/>
        <v>317.00745271687185</v>
      </c>
    </row>
    <row r="18" spans="1:11" ht="15" x14ac:dyDescent="0.2">
      <c r="A18" s="42" t="s">
        <v>1011</v>
      </c>
      <c r="B18" s="55">
        <v>19.803000000000001</v>
      </c>
      <c r="C18" s="56">
        <f t="shared" si="0"/>
        <v>6.4745731679406782E-2</v>
      </c>
      <c r="D18" s="57">
        <f t="shared" si="1"/>
        <v>20.299616088476682</v>
      </c>
      <c r="I18" s="7">
        <v>2015</v>
      </c>
      <c r="J18" s="58">
        <v>340.63623766616564</v>
      </c>
      <c r="K18" s="60">
        <f t="shared" si="2"/>
        <v>338.98924609531224</v>
      </c>
    </row>
    <row r="19" spans="1:11" ht="15" x14ac:dyDescent="0.2">
      <c r="A19" s="48" t="s">
        <v>1012</v>
      </c>
      <c r="B19" s="61">
        <v>232.18100000000001</v>
      </c>
      <c r="C19" s="56">
        <f t="shared" si="0"/>
        <v>0.75911370636046793</v>
      </c>
      <c r="D19" s="57">
        <f t="shared" si="1"/>
        <v>238.00359354838179</v>
      </c>
      <c r="I19" s="7">
        <v>2016</v>
      </c>
      <c r="J19" s="58">
        <v>287.00462591971979</v>
      </c>
      <c r="K19" s="60">
        <f t="shared" si="2"/>
        <v>370.16213482850753</v>
      </c>
    </row>
    <row r="20" spans="1:11" ht="15" x14ac:dyDescent="0.2">
      <c r="A20" s="42" t="s">
        <v>1013</v>
      </c>
      <c r="B20" s="55">
        <v>46.743000000000002</v>
      </c>
      <c r="C20" s="56">
        <f t="shared" si="0"/>
        <v>0.1528258211326825</v>
      </c>
      <c r="D20" s="57">
        <f t="shared" si="1"/>
        <v>47.915212585146982</v>
      </c>
      <c r="I20" s="7">
        <v>2017</v>
      </c>
      <c r="J20" s="58">
        <v>350.71471192450559</v>
      </c>
      <c r="K20" s="60">
        <f t="shared" si="2"/>
        <v>314.28878826191686</v>
      </c>
    </row>
    <row r="21" spans="1:11" ht="15" x14ac:dyDescent="0.2">
      <c r="A21" s="42" t="s">
        <v>1014</v>
      </c>
      <c r="B21" s="55">
        <v>-73.272000000000006</v>
      </c>
      <c r="C21" s="56">
        <f t="shared" si="0"/>
        <v>-0.23956214975576903</v>
      </c>
      <c r="D21" s="57">
        <f t="shared" si="1"/>
        <v>-75.109502097402597</v>
      </c>
      <c r="I21" s="7">
        <v>2018</v>
      </c>
      <c r="J21" s="58">
        <v>370.16250699573806</v>
      </c>
      <c r="K21" s="60">
        <f t="shared" si="2"/>
        <v>326.11852517013034</v>
      </c>
    </row>
    <row r="22" spans="1:11" ht="15" x14ac:dyDescent="0.2">
      <c r="A22" s="42" t="s">
        <v>1015</v>
      </c>
      <c r="B22" s="55">
        <v>0</v>
      </c>
      <c r="C22" s="56">
        <f t="shared" si="0"/>
        <v>0</v>
      </c>
      <c r="D22" s="57">
        <f t="shared" si="1"/>
        <v>0</v>
      </c>
      <c r="I22" s="7">
        <v>2019</v>
      </c>
      <c r="J22" s="58">
        <v>264.56224949408175</v>
      </c>
      <c r="K22" s="60">
        <f t="shared" si="2"/>
        <v>335.96061494665446</v>
      </c>
    </row>
    <row r="23" spans="1:11" ht="15" x14ac:dyDescent="0.2">
      <c r="A23" s="48" t="s">
        <v>1016</v>
      </c>
      <c r="B23" s="61">
        <v>26.934000000000001</v>
      </c>
      <c r="C23" s="56">
        <f t="shared" si="0"/>
        <v>8.8060472506849591E-2</v>
      </c>
      <c r="D23" s="57">
        <f t="shared" si="1"/>
        <v>27.609446029744532</v>
      </c>
      <c r="I23" s="7">
        <v>2020</v>
      </c>
      <c r="J23" s="58">
        <v>305.86</v>
      </c>
      <c r="K23" s="60">
        <f t="shared" si="2"/>
        <v>328.4798228047751</v>
      </c>
    </row>
    <row r="24" spans="1:11" ht="15" x14ac:dyDescent="0.2">
      <c r="I24" s="7">
        <v>2021</v>
      </c>
      <c r="J24" s="58"/>
      <c r="K24" s="62">
        <f t="shared" si="2"/>
        <v>313.52825216327329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zoomScaleNormal="100" workbookViewId="0">
      <selection sqref="A1:F1"/>
    </sheetView>
  </sheetViews>
  <sheetFormatPr baseColWidth="10" defaultColWidth="8.83203125" defaultRowHeight="13" x14ac:dyDescent="0.15"/>
  <cols>
    <col min="1" max="1" width="73" bestFit="1" customWidth="1"/>
    <col min="2" max="3" width="14" bestFit="1" customWidth="1"/>
    <col min="4" max="7" width="1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  <row r="3" spans="1:7" x14ac:dyDescent="0.15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</row>
    <row r="4" spans="1:7" x14ac:dyDescent="0.15">
      <c r="A4" t="s">
        <v>22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15">
      <c r="A5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x14ac:dyDescent="0.15">
      <c r="A6" s="3" t="s">
        <v>30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</row>
    <row r="7" spans="1:7" x14ac:dyDescent="0.15">
      <c r="A7" s="3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</row>
    <row r="8" spans="1:7" x14ac:dyDescent="0.15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43</v>
      </c>
      <c r="G8" s="4" t="s">
        <v>44</v>
      </c>
    </row>
    <row r="9" spans="1:7" x14ac:dyDescent="0.15">
      <c r="A9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</row>
    <row r="10" spans="1:7" x14ac:dyDescent="0.15">
      <c r="A10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</row>
    <row r="11" spans="1:7" x14ac:dyDescent="0.15">
      <c r="A1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 spans="1:7" x14ac:dyDescent="0.15">
      <c r="A1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</row>
    <row r="13" spans="1:7" x14ac:dyDescent="0.15">
      <c r="A13" t="s">
        <v>73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</row>
    <row r="14" spans="1:7" x14ac:dyDescent="0.15">
      <c r="A14" t="s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</row>
    <row r="15" spans="1:7" x14ac:dyDescent="0.15">
      <c r="A15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  <c r="G15" s="2" t="s">
        <v>87</v>
      </c>
    </row>
    <row r="16" spans="1:7" x14ac:dyDescent="0.15">
      <c r="A16" t="s">
        <v>88</v>
      </c>
      <c r="B16" t="s">
        <v>8</v>
      </c>
      <c r="C16" t="s">
        <v>8</v>
      </c>
      <c r="D16" s="2" t="s">
        <v>89</v>
      </c>
      <c r="E16" s="2" t="s">
        <v>90</v>
      </c>
      <c r="F16" s="2" t="s">
        <v>91</v>
      </c>
      <c r="G16" s="2" t="s">
        <v>92</v>
      </c>
    </row>
    <row r="17" spans="1:7" x14ac:dyDescent="0.15">
      <c r="A17" t="s">
        <v>93</v>
      </c>
      <c r="B17" t="s">
        <v>8</v>
      </c>
      <c r="C17" t="s">
        <v>8</v>
      </c>
      <c r="D17" s="2" t="s">
        <v>89</v>
      </c>
      <c r="E17" s="2" t="s">
        <v>90</v>
      </c>
      <c r="F17" s="2" t="s">
        <v>91</v>
      </c>
      <c r="G17" s="2" t="s">
        <v>92</v>
      </c>
    </row>
    <row r="18" spans="1:7" x14ac:dyDescent="0.15">
      <c r="A18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  <c r="G18" s="2" t="s">
        <v>100</v>
      </c>
    </row>
    <row r="19" spans="1:7" x14ac:dyDescent="0.15">
      <c r="A19" t="s">
        <v>101</v>
      </c>
      <c r="B19" s="2" t="s">
        <v>102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107</v>
      </c>
    </row>
    <row r="20" spans="1:7" x14ac:dyDescent="0.15">
      <c r="A20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114</v>
      </c>
    </row>
    <row r="21" spans="1:7" x14ac:dyDescent="0.15">
      <c r="A21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</row>
    <row r="22" spans="1:7" x14ac:dyDescent="0.15">
      <c r="A22" t="s">
        <v>122</v>
      </c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121</v>
      </c>
    </row>
    <row r="23" spans="1:7" x14ac:dyDescent="0.15">
      <c r="A23" t="s">
        <v>123</v>
      </c>
      <c r="B23" s="2" t="s">
        <v>124</v>
      </c>
      <c r="C23" s="2" t="s">
        <v>125</v>
      </c>
      <c r="D23" s="2" t="s">
        <v>126</v>
      </c>
      <c r="E23" s="2" t="s">
        <v>127</v>
      </c>
      <c r="F23" s="2" t="s">
        <v>128</v>
      </c>
      <c r="G23" s="2" t="s">
        <v>129</v>
      </c>
    </row>
    <row r="24" spans="1:7" x14ac:dyDescent="0.15">
      <c r="A24" t="s">
        <v>130</v>
      </c>
      <c r="B24" s="2" t="s">
        <v>124</v>
      </c>
      <c r="C24" s="2" t="s">
        <v>125</v>
      </c>
      <c r="D24" s="2" t="s">
        <v>126</v>
      </c>
      <c r="E24" s="2" t="s">
        <v>127</v>
      </c>
      <c r="F24" s="2" t="s">
        <v>128</v>
      </c>
      <c r="G24" s="2" t="s">
        <v>129</v>
      </c>
    </row>
    <row r="25" spans="1:7" x14ac:dyDescent="0.15">
      <c r="A25" t="s">
        <v>131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128</v>
      </c>
      <c r="G25" s="2" t="s">
        <v>129</v>
      </c>
    </row>
    <row r="26" spans="1:7" x14ac:dyDescent="0.15">
      <c r="A26" t="s">
        <v>132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15">
      <c r="A27" t="s">
        <v>133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15">
      <c r="A28" t="s">
        <v>134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</row>
    <row r="29" spans="1:7" x14ac:dyDescent="0.15">
      <c r="A29" t="s">
        <v>135</v>
      </c>
      <c r="B29" s="2" t="s">
        <v>32</v>
      </c>
      <c r="C29" s="2" t="s">
        <v>33</v>
      </c>
      <c r="D29" s="2" t="s">
        <v>136</v>
      </c>
      <c r="E29" s="2" t="s">
        <v>137</v>
      </c>
      <c r="F29" s="2" t="s">
        <v>36</v>
      </c>
      <c r="G29" s="2" t="s">
        <v>138</v>
      </c>
    </row>
    <row r="30" spans="1:7" x14ac:dyDescent="0.15">
      <c r="A30" t="s">
        <v>139</v>
      </c>
      <c r="B30" s="2" t="s">
        <v>53</v>
      </c>
      <c r="C30" s="2" t="s">
        <v>54</v>
      </c>
      <c r="D30" s="2" t="s">
        <v>140</v>
      </c>
      <c r="E30" s="2" t="s">
        <v>141</v>
      </c>
      <c r="F30" s="2" t="s">
        <v>57</v>
      </c>
      <c r="G30" s="2" t="s">
        <v>142</v>
      </c>
    </row>
    <row r="31" spans="1:7" x14ac:dyDescent="0.15">
      <c r="A31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  <c r="F31" s="2" t="s">
        <v>148</v>
      </c>
      <c r="G31" t="s">
        <v>8</v>
      </c>
    </row>
    <row r="32" spans="1:7" x14ac:dyDescent="0.15">
      <c r="A32" t="s">
        <v>149</v>
      </c>
      <c r="B32" s="2" t="s">
        <v>150</v>
      </c>
      <c r="C32" s="2" t="s">
        <v>151</v>
      </c>
      <c r="D32" s="2" t="s">
        <v>152</v>
      </c>
      <c r="E32" t="s">
        <v>8</v>
      </c>
      <c r="F32" t="s">
        <v>8</v>
      </c>
      <c r="G32" t="s">
        <v>8</v>
      </c>
    </row>
    <row r="33" spans="1:7" x14ac:dyDescent="0.15">
      <c r="A33" t="s">
        <v>153</v>
      </c>
      <c r="B33" s="2" t="s">
        <v>154</v>
      </c>
      <c r="C33" s="2" t="s">
        <v>155</v>
      </c>
      <c r="D33" s="2" t="s">
        <v>156</v>
      </c>
      <c r="E33" s="2" t="s">
        <v>157</v>
      </c>
      <c r="F33" s="2" t="s">
        <v>158</v>
      </c>
      <c r="G33" s="2" t="s">
        <v>159</v>
      </c>
    </row>
    <row r="34" spans="1:7" x14ac:dyDescent="0.15">
      <c r="A34" t="s">
        <v>160</v>
      </c>
      <c r="B34" s="2" t="s">
        <v>154</v>
      </c>
      <c r="C34" s="2" t="s">
        <v>155</v>
      </c>
      <c r="D34" s="2" t="s">
        <v>156</v>
      </c>
      <c r="E34" s="2" t="s">
        <v>157</v>
      </c>
      <c r="F34" s="2" t="s">
        <v>161</v>
      </c>
      <c r="G34" s="2" t="s">
        <v>162</v>
      </c>
    </row>
    <row r="35" spans="1:7" x14ac:dyDescent="0.15">
      <c r="A35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168</v>
      </c>
      <c r="G35" s="2" t="s">
        <v>169</v>
      </c>
    </row>
    <row r="36" spans="1:7" x14ac:dyDescent="0.15">
      <c r="A36" t="s">
        <v>170</v>
      </c>
      <c r="B36" s="2" t="s">
        <v>164</v>
      </c>
      <c r="C36" s="2" t="s">
        <v>165</v>
      </c>
      <c r="D36" s="2" t="s">
        <v>166</v>
      </c>
      <c r="E36" s="2" t="s">
        <v>167</v>
      </c>
      <c r="F36" s="2" t="s">
        <v>171</v>
      </c>
      <c r="G36" s="2" t="s">
        <v>172</v>
      </c>
    </row>
    <row r="37" spans="1:7" x14ac:dyDescent="0.15">
      <c r="A37" t="s">
        <v>173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5"/>
  <sheetViews>
    <sheetView workbookViewId="0">
      <selection activeCell="A30" sqref="A30"/>
    </sheetView>
  </sheetViews>
  <sheetFormatPr baseColWidth="10" defaultColWidth="8.83203125" defaultRowHeight="13" x14ac:dyDescent="0.15"/>
  <cols>
    <col min="1" max="1" width="102" bestFit="1" customWidth="1"/>
    <col min="2" max="4" width="14" bestFit="1" customWidth="1"/>
    <col min="5" max="5" width="15" bestFit="1" customWidth="1"/>
    <col min="6" max="6" width="14" bestFit="1" customWidth="1"/>
  </cols>
  <sheetData>
    <row r="1" spans="1:6" x14ac:dyDescent="0.15">
      <c r="A1" s="1" t="s">
        <v>174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 t="s">
        <v>175</v>
      </c>
      <c r="B2" s="4" t="s">
        <v>176</v>
      </c>
      <c r="C2" s="4" t="s">
        <v>177</v>
      </c>
      <c r="D2" s="4" t="s">
        <v>178</v>
      </c>
      <c r="E2" s="4" t="s">
        <v>179</v>
      </c>
      <c r="F2" s="4" t="s">
        <v>180</v>
      </c>
    </row>
    <row r="3" spans="1:6" x14ac:dyDescent="0.15">
      <c r="A3" s="3" t="s">
        <v>181</v>
      </c>
      <c r="B3" s="4" t="s">
        <v>182</v>
      </c>
      <c r="C3" s="4" t="s">
        <v>183</v>
      </c>
      <c r="D3" s="4" t="s">
        <v>184</v>
      </c>
      <c r="E3" s="4" t="s">
        <v>185</v>
      </c>
      <c r="F3" s="4" t="s">
        <v>186</v>
      </c>
    </row>
    <row r="4" spans="1:6" x14ac:dyDescent="0.15">
      <c r="A4" s="3" t="s">
        <v>187</v>
      </c>
      <c r="B4" s="4" t="s">
        <v>188</v>
      </c>
      <c r="C4" s="4" t="s">
        <v>189</v>
      </c>
      <c r="D4" s="4" t="s">
        <v>190</v>
      </c>
      <c r="E4" s="4" t="s">
        <v>191</v>
      </c>
      <c r="F4" s="4" t="s">
        <v>192</v>
      </c>
    </row>
    <row r="5" spans="1:6" x14ac:dyDescent="0.15">
      <c r="A5" t="s">
        <v>193</v>
      </c>
      <c r="B5" s="2" t="s">
        <v>188</v>
      </c>
      <c r="C5" s="2" t="s">
        <v>189</v>
      </c>
      <c r="D5" s="2" t="s">
        <v>190</v>
      </c>
      <c r="E5" s="2" t="s">
        <v>191</v>
      </c>
      <c r="F5" s="2" t="s">
        <v>192</v>
      </c>
    </row>
    <row r="6" spans="1:6" x14ac:dyDescent="0.15">
      <c r="A6" t="s">
        <v>194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 x14ac:dyDescent="0.15">
      <c r="A7" t="s">
        <v>195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15">
      <c r="A8" t="s">
        <v>196</v>
      </c>
      <c r="B8" s="2" t="s">
        <v>197</v>
      </c>
      <c r="C8" s="2" t="s">
        <v>198</v>
      </c>
      <c r="D8" s="2" t="s">
        <v>199</v>
      </c>
      <c r="E8" s="2" t="s">
        <v>200</v>
      </c>
      <c r="F8" s="2" t="s">
        <v>201</v>
      </c>
    </row>
    <row r="9" spans="1:6" x14ac:dyDescent="0.15">
      <c r="A9" t="s">
        <v>202</v>
      </c>
      <c r="B9" s="2" t="s">
        <v>203</v>
      </c>
      <c r="C9" s="2" t="s">
        <v>204</v>
      </c>
      <c r="D9" s="2" t="s">
        <v>205</v>
      </c>
      <c r="E9" s="2" t="s">
        <v>206</v>
      </c>
      <c r="F9" s="2" t="s">
        <v>207</v>
      </c>
    </row>
    <row r="10" spans="1:6" x14ac:dyDescent="0.15">
      <c r="A10" t="s">
        <v>208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</row>
    <row r="11" spans="1:6" x14ac:dyDescent="0.15">
      <c r="A11" t="s">
        <v>214</v>
      </c>
      <c r="B11" s="2" t="s">
        <v>215</v>
      </c>
      <c r="C11" s="2" t="s">
        <v>216</v>
      </c>
      <c r="D11" s="2" t="s">
        <v>217</v>
      </c>
      <c r="E11" s="2" t="s">
        <v>218</v>
      </c>
      <c r="F11" s="2" t="s">
        <v>219</v>
      </c>
    </row>
    <row r="12" spans="1:6" x14ac:dyDescent="0.15">
      <c r="A12" t="s">
        <v>220</v>
      </c>
      <c r="B12" s="2" t="s">
        <v>221</v>
      </c>
      <c r="C12" s="2" t="s">
        <v>222</v>
      </c>
      <c r="D12" s="2" t="s">
        <v>223</v>
      </c>
      <c r="E12" s="2" t="s">
        <v>224</v>
      </c>
      <c r="F12" s="2" t="s">
        <v>225</v>
      </c>
    </row>
    <row r="13" spans="1:6" x14ac:dyDescent="0.15">
      <c r="A13" t="s">
        <v>226</v>
      </c>
      <c r="B13" s="2" t="s">
        <v>227</v>
      </c>
      <c r="C13" s="2" t="s">
        <v>228</v>
      </c>
      <c r="D13" s="2" t="s">
        <v>229</v>
      </c>
      <c r="E13" s="2" t="s">
        <v>230</v>
      </c>
      <c r="F13" s="2" t="s">
        <v>231</v>
      </c>
    </row>
    <row r="14" spans="1:6" x14ac:dyDescent="0.15">
      <c r="A14" s="3" t="s">
        <v>232</v>
      </c>
      <c r="B14" s="4" t="s">
        <v>227</v>
      </c>
      <c r="C14" s="4" t="s">
        <v>228</v>
      </c>
      <c r="D14" s="4" t="s">
        <v>229</v>
      </c>
      <c r="E14" s="4" t="s">
        <v>230</v>
      </c>
      <c r="F14" s="4" t="s">
        <v>231</v>
      </c>
    </row>
    <row r="15" spans="1:6" x14ac:dyDescent="0.15">
      <c r="A15" t="s">
        <v>233</v>
      </c>
      <c r="B15" s="2" t="s">
        <v>234</v>
      </c>
      <c r="C15" s="2" t="s">
        <v>235</v>
      </c>
      <c r="D15" s="2" t="s">
        <v>236</v>
      </c>
      <c r="E15" s="2" t="s">
        <v>237</v>
      </c>
      <c r="F15" s="2" t="s">
        <v>238</v>
      </c>
    </row>
    <row r="16" spans="1:6" x14ac:dyDescent="0.15">
      <c r="A16" t="s">
        <v>239</v>
      </c>
      <c r="B16" s="2" t="s">
        <v>240</v>
      </c>
      <c r="C16" s="2" t="s">
        <v>241</v>
      </c>
      <c r="D16" s="2" t="s">
        <v>242</v>
      </c>
      <c r="E16" s="2" t="s">
        <v>243</v>
      </c>
      <c r="F16" t="s">
        <v>8</v>
      </c>
    </row>
    <row r="17" spans="1:6" x14ac:dyDescent="0.15">
      <c r="A17" t="s">
        <v>244</v>
      </c>
      <c r="B17" s="2" t="s">
        <v>245</v>
      </c>
      <c r="C17" s="2" t="s">
        <v>246</v>
      </c>
      <c r="D17" s="2" t="s">
        <v>247</v>
      </c>
      <c r="E17" s="2" t="s">
        <v>248</v>
      </c>
      <c r="F17" s="2" t="s">
        <v>249</v>
      </c>
    </row>
    <row r="18" spans="1:6" x14ac:dyDescent="0.15">
      <c r="A18" t="s">
        <v>250</v>
      </c>
      <c r="B18" s="2" t="s">
        <v>251</v>
      </c>
      <c r="C18" s="2" t="s">
        <v>252</v>
      </c>
      <c r="D18" s="2" t="s">
        <v>253</v>
      </c>
      <c r="E18" s="2" t="s">
        <v>254</v>
      </c>
      <c r="F18" s="2" t="s">
        <v>255</v>
      </c>
    </row>
    <row r="19" spans="1:6" x14ac:dyDescent="0.15">
      <c r="A19" s="3" t="s">
        <v>256</v>
      </c>
      <c r="B19" s="4" t="s">
        <v>257</v>
      </c>
      <c r="C19" s="4" t="s">
        <v>258</v>
      </c>
      <c r="D19" s="4" t="s">
        <v>259</v>
      </c>
      <c r="E19" s="4" t="s">
        <v>260</v>
      </c>
      <c r="F19" s="4" t="s">
        <v>261</v>
      </c>
    </row>
    <row r="20" spans="1:6" x14ac:dyDescent="0.15">
      <c r="A20" t="s">
        <v>262</v>
      </c>
      <c r="B20" s="2" t="s">
        <v>263</v>
      </c>
      <c r="C20" s="2" t="s">
        <v>264</v>
      </c>
      <c r="D20" s="2" t="s">
        <v>265</v>
      </c>
      <c r="E20" s="2" t="s">
        <v>266</v>
      </c>
      <c r="F20" s="2" t="s">
        <v>267</v>
      </c>
    </row>
    <row r="21" spans="1:6" x14ac:dyDescent="0.15">
      <c r="A21" t="s">
        <v>268</v>
      </c>
      <c r="B21" s="2" t="s">
        <v>269</v>
      </c>
      <c r="C21" s="2" t="s">
        <v>270</v>
      </c>
      <c r="D21" s="2" t="s">
        <v>271</v>
      </c>
      <c r="E21" s="2" t="s">
        <v>272</v>
      </c>
      <c r="F21" s="2" t="s">
        <v>273</v>
      </c>
    </row>
    <row r="22" spans="1:6" x14ac:dyDescent="0.15">
      <c r="A22" t="s">
        <v>274</v>
      </c>
      <c r="B22" s="2" t="s">
        <v>275</v>
      </c>
      <c r="C22" s="2" t="s">
        <v>276</v>
      </c>
      <c r="D22" s="2" t="s">
        <v>277</v>
      </c>
      <c r="E22" s="2" t="s">
        <v>278</v>
      </c>
      <c r="F22" s="2" t="s">
        <v>279</v>
      </c>
    </row>
    <row r="23" spans="1:6" x14ac:dyDescent="0.15">
      <c r="A23" t="s">
        <v>280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15">
      <c r="A24" t="s">
        <v>281</v>
      </c>
      <c r="B24" s="2" t="s">
        <v>282</v>
      </c>
      <c r="C24" s="2" t="s">
        <v>283</v>
      </c>
      <c r="D24" s="2" t="s">
        <v>284</v>
      </c>
      <c r="E24" s="2" t="s">
        <v>285</v>
      </c>
      <c r="F24" s="2" t="s">
        <v>286</v>
      </c>
    </row>
    <row r="25" spans="1:6" x14ac:dyDescent="0.15">
      <c r="A25" t="s">
        <v>287</v>
      </c>
      <c r="B25" s="2" t="s">
        <v>288</v>
      </c>
      <c r="C25" s="2" t="s">
        <v>289</v>
      </c>
      <c r="D25" s="2" t="s">
        <v>290</v>
      </c>
      <c r="E25" s="2" t="s">
        <v>291</v>
      </c>
      <c r="F25" s="2" t="s">
        <v>292</v>
      </c>
    </row>
    <row r="26" spans="1:6" x14ac:dyDescent="0.15">
      <c r="A26" t="s">
        <v>293</v>
      </c>
      <c r="B26" s="2" t="s">
        <v>294</v>
      </c>
      <c r="C26" s="2" t="s">
        <v>295</v>
      </c>
      <c r="D26" s="2" t="s">
        <v>296</v>
      </c>
      <c r="E26" s="2" t="s">
        <v>297</v>
      </c>
      <c r="F26" s="2" t="s">
        <v>298</v>
      </c>
    </row>
    <row r="27" spans="1:6" x14ac:dyDescent="0.15">
      <c r="A27" t="s">
        <v>299</v>
      </c>
      <c r="B27" s="2" t="s">
        <v>300</v>
      </c>
      <c r="C27" s="2" t="s">
        <v>301</v>
      </c>
      <c r="D27" s="2" t="s">
        <v>302</v>
      </c>
      <c r="E27" s="2" t="s">
        <v>303</v>
      </c>
      <c r="F27" s="2" t="s">
        <v>304</v>
      </c>
    </row>
    <row r="28" spans="1:6" x14ac:dyDescent="0.15">
      <c r="A28" t="s">
        <v>305</v>
      </c>
      <c r="B28" s="2" t="s">
        <v>306</v>
      </c>
      <c r="C28" s="2" t="s">
        <v>307</v>
      </c>
      <c r="D28" s="2" t="s">
        <v>308</v>
      </c>
      <c r="E28" s="2" t="s">
        <v>309</v>
      </c>
      <c r="F28" s="2" t="s">
        <v>310</v>
      </c>
    </row>
    <row r="29" spans="1:6" x14ac:dyDescent="0.15">
      <c r="A29" t="s">
        <v>311</v>
      </c>
      <c r="B29" s="2" t="s">
        <v>306</v>
      </c>
      <c r="C29" s="2" t="s">
        <v>307</v>
      </c>
      <c r="D29" s="2" t="s">
        <v>308</v>
      </c>
      <c r="E29" s="2" t="s">
        <v>309</v>
      </c>
      <c r="F29" s="2" t="s">
        <v>310</v>
      </c>
    </row>
    <row r="30" spans="1:6" x14ac:dyDescent="0.15">
      <c r="A30" t="s">
        <v>312</v>
      </c>
      <c r="B30" s="2" t="s">
        <v>313</v>
      </c>
      <c r="C30" s="2" t="s">
        <v>314</v>
      </c>
      <c r="D30" s="2" t="s">
        <v>315</v>
      </c>
      <c r="E30" s="2" t="s">
        <v>316</v>
      </c>
      <c r="F30" s="2" t="s">
        <v>317</v>
      </c>
    </row>
    <row r="31" spans="1:6" x14ac:dyDescent="0.15">
      <c r="A31" t="s">
        <v>318</v>
      </c>
      <c r="B31" s="2" t="s">
        <v>319</v>
      </c>
      <c r="C31" s="2" t="s">
        <v>320</v>
      </c>
      <c r="D31" s="2" t="s">
        <v>321</v>
      </c>
      <c r="E31" s="2" t="s">
        <v>322</v>
      </c>
      <c r="F31" s="2" t="s">
        <v>323</v>
      </c>
    </row>
    <row r="32" spans="1:6" x14ac:dyDescent="0.15">
      <c r="A32" t="s">
        <v>324</v>
      </c>
      <c r="B32" s="2" t="s">
        <v>325</v>
      </c>
      <c r="C32" s="2" t="s">
        <v>326</v>
      </c>
      <c r="D32" s="2" t="s">
        <v>327</v>
      </c>
      <c r="E32" s="2" t="s">
        <v>328</v>
      </c>
      <c r="F32" s="2" t="s">
        <v>329</v>
      </c>
    </row>
    <row r="33" spans="1:6" x14ac:dyDescent="0.15">
      <c r="A33" t="s">
        <v>330</v>
      </c>
      <c r="B33" s="2" t="s">
        <v>331</v>
      </c>
      <c r="C33" s="2" t="s">
        <v>332</v>
      </c>
      <c r="D33" s="2" t="s">
        <v>333</v>
      </c>
      <c r="E33" s="2" t="s">
        <v>334</v>
      </c>
      <c r="F33" s="2" t="s">
        <v>335</v>
      </c>
    </row>
    <row r="34" spans="1:6" x14ac:dyDescent="0.15">
      <c r="A34" s="3" t="s">
        <v>336</v>
      </c>
      <c r="B34" s="4" t="s">
        <v>331</v>
      </c>
      <c r="C34" s="4" t="s">
        <v>332</v>
      </c>
      <c r="D34" s="4" t="s">
        <v>333</v>
      </c>
      <c r="E34" s="4" t="s">
        <v>334</v>
      </c>
      <c r="F34" s="4" t="s">
        <v>335</v>
      </c>
    </row>
    <row r="35" spans="1:6" x14ac:dyDescent="0.15">
      <c r="A35" t="s">
        <v>337</v>
      </c>
      <c r="B35" s="2" t="s">
        <v>338</v>
      </c>
      <c r="C35" s="2" t="s">
        <v>339</v>
      </c>
      <c r="D35" s="2" t="s">
        <v>340</v>
      </c>
      <c r="E35" s="2" t="s">
        <v>341</v>
      </c>
      <c r="F35" s="2" t="s">
        <v>342</v>
      </c>
    </row>
    <row r="36" spans="1:6" x14ac:dyDescent="0.15">
      <c r="A36" t="s">
        <v>343</v>
      </c>
      <c r="B36" s="2" t="s">
        <v>344</v>
      </c>
      <c r="C36" s="2" t="s">
        <v>345</v>
      </c>
      <c r="D36" s="2" t="s">
        <v>346</v>
      </c>
      <c r="E36" s="2" t="s">
        <v>347</v>
      </c>
      <c r="F36" s="2" t="s">
        <v>348</v>
      </c>
    </row>
    <row r="37" spans="1:6" x14ac:dyDescent="0.15">
      <c r="A37" t="s">
        <v>349</v>
      </c>
      <c r="B37" s="2" t="s">
        <v>350</v>
      </c>
      <c r="C37" s="2" t="s">
        <v>351</v>
      </c>
      <c r="D37" s="2" t="s">
        <v>352</v>
      </c>
      <c r="E37" s="2" t="s">
        <v>353</v>
      </c>
      <c r="F37" s="2" t="s">
        <v>354</v>
      </c>
    </row>
    <row r="38" spans="1:6" x14ac:dyDescent="0.15">
      <c r="A38" t="s">
        <v>355</v>
      </c>
      <c r="B38" s="2" t="s">
        <v>356</v>
      </c>
      <c r="C38" s="2" t="s">
        <v>357</v>
      </c>
      <c r="D38" s="2" t="s">
        <v>358</v>
      </c>
      <c r="E38" s="2" t="s">
        <v>359</v>
      </c>
      <c r="F38" s="2" t="s">
        <v>360</v>
      </c>
    </row>
    <row r="39" spans="1:6" x14ac:dyDescent="0.15">
      <c r="A39" t="s">
        <v>361</v>
      </c>
      <c r="B39" t="s">
        <v>8</v>
      </c>
      <c r="C39" s="2" t="s">
        <v>362</v>
      </c>
      <c r="D39" s="2" t="s">
        <v>363</v>
      </c>
      <c r="E39" s="2" t="s">
        <v>364</v>
      </c>
      <c r="F39" s="2" t="s">
        <v>365</v>
      </c>
    </row>
    <row r="40" spans="1:6" x14ac:dyDescent="0.15">
      <c r="A40" t="s">
        <v>366</v>
      </c>
      <c r="B40" s="2" t="s">
        <v>356</v>
      </c>
      <c r="C40" s="2" t="s">
        <v>367</v>
      </c>
      <c r="D40" s="2" t="s">
        <v>368</v>
      </c>
      <c r="E40" s="2" t="s">
        <v>369</v>
      </c>
      <c r="F40" s="2" t="s">
        <v>370</v>
      </c>
    </row>
    <row r="41" spans="1:6" x14ac:dyDescent="0.15">
      <c r="A41" t="s">
        <v>371</v>
      </c>
      <c r="B41" s="2" t="s">
        <v>372</v>
      </c>
      <c r="C41" s="2" t="s">
        <v>373</v>
      </c>
      <c r="D41" s="2" t="s">
        <v>374</v>
      </c>
      <c r="E41" s="2" t="s">
        <v>375</v>
      </c>
      <c r="F41" s="2" t="s">
        <v>376</v>
      </c>
    </row>
    <row r="42" spans="1:6" x14ac:dyDescent="0.15">
      <c r="A42" t="s">
        <v>377</v>
      </c>
      <c r="B42" s="2" t="s">
        <v>378</v>
      </c>
      <c r="C42" s="2" t="s">
        <v>379</v>
      </c>
      <c r="D42" s="2" t="s">
        <v>380</v>
      </c>
      <c r="E42" s="2" t="s">
        <v>381</v>
      </c>
      <c r="F42" s="2" t="s">
        <v>382</v>
      </c>
    </row>
    <row r="43" spans="1:6" x14ac:dyDescent="0.15">
      <c r="A43" t="s">
        <v>383</v>
      </c>
      <c r="B43" t="s">
        <v>8</v>
      </c>
      <c r="C43" t="s">
        <v>8</v>
      </c>
      <c r="D43" t="s">
        <v>8</v>
      </c>
      <c r="E43" s="2" t="s">
        <v>384</v>
      </c>
      <c r="F43" s="2" t="s">
        <v>385</v>
      </c>
    </row>
    <row r="44" spans="1:6" x14ac:dyDescent="0.15">
      <c r="A44" t="s">
        <v>386</v>
      </c>
      <c r="B44" s="2" t="s">
        <v>387</v>
      </c>
      <c r="C44" s="2" t="s">
        <v>387</v>
      </c>
      <c r="D44" s="2" t="s">
        <v>388</v>
      </c>
      <c r="E44" s="2" t="s">
        <v>91</v>
      </c>
      <c r="F44" s="2" t="s">
        <v>91</v>
      </c>
    </row>
    <row r="45" spans="1:6" x14ac:dyDescent="0.15">
      <c r="A45" t="s">
        <v>389</v>
      </c>
      <c r="B45" s="2" t="s">
        <v>390</v>
      </c>
      <c r="C45" s="2" t="s">
        <v>391</v>
      </c>
      <c r="D45" s="2" t="s">
        <v>392</v>
      </c>
      <c r="E45" s="2" t="s">
        <v>393</v>
      </c>
      <c r="F45" s="2" t="s">
        <v>394</v>
      </c>
    </row>
    <row r="46" spans="1:6" x14ac:dyDescent="0.15">
      <c r="A46" t="s">
        <v>395</v>
      </c>
      <c r="B46" s="2" t="s">
        <v>396</v>
      </c>
      <c r="C46" s="2" t="s">
        <v>397</v>
      </c>
      <c r="D46" s="2" t="s">
        <v>398</v>
      </c>
      <c r="E46" s="2" t="s">
        <v>399</v>
      </c>
      <c r="F46" s="2" t="s">
        <v>400</v>
      </c>
    </row>
    <row r="47" spans="1:6" x14ac:dyDescent="0.15">
      <c r="A47" t="s">
        <v>401</v>
      </c>
      <c r="B47" s="2" t="s">
        <v>396</v>
      </c>
      <c r="C47" s="2" t="s">
        <v>397</v>
      </c>
      <c r="D47" s="2" t="s">
        <v>398</v>
      </c>
      <c r="E47" s="2" t="s">
        <v>399</v>
      </c>
      <c r="F47" s="2" t="s">
        <v>400</v>
      </c>
    </row>
    <row r="48" spans="1:6" x14ac:dyDescent="0.15">
      <c r="A48" t="s">
        <v>402</v>
      </c>
      <c r="B48" s="2" t="s">
        <v>396</v>
      </c>
      <c r="C48" s="2" t="s">
        <v>397</v>
      </c>
      <c r="D48" s="2" t="s">
        <v>398</v>
      </c>
      <c r="E48" s="2" t="s">
        <v>399</v>
      </c>
      <c r="F48" s="2" t="s">
        <v>400</v>
      </c>
    </row>
    <row r="49" spans="1:6" x14ac:dyDescent="0.15">
      <c r="A49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407</v>
      </c>
    </row>
    <row r="50" spans="1:6" x14ac:dyDescent="0.15">
      <c r="A50" t="s">
        <v>408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413</v>
      </c>
    </row>
    <row r="51" spans="1:6" x14ac:dyDescent="0.15">
      <c r="A51" t="s">
        <v>414</v>
      </c>
      <c r="B51" s="2" t="s">
        <v>415</v>
      </c>
      <c r="C51" s="2" t="s">
        <v>416</v>
      </c>
      <c r="D51" s="2" t="s">
        <v>417</v>
      </c>
      <c r="E51" s="2" t="s">
        <v>418</v>
      </c>
      <c r="F51" s="2" t="s">
        <v>419</v>
      </c>
    </row>
    <row r="52" spans="1:6" x14ac:dyDescent="0.15">
      <c r="A52" t="s">
        <v>420</v>
      </c>
      <c r="B52" s="2" t="s">
        <v>91</v>
      </c>
      <c r="C52" s="2" t="s">
        <v>91</v>
      </c>
      <c r="D52" s="2" t="s">
        <v>421</v>
      </c>
      <c r="E52" t="s">
        <v>8</v>
      </c>
      <c r="F52" t="s">
        <v>8</v>
      </c>
    </row>
    <row r="53" spans="1:6" x14ac:dyDescent="0.15">
      <c r="A53" t="s">
        <v>422</v>
      </c>
      <c r="B53" s="2" t="s">
        <v>423</v>
      </c>
      <c r="C53" s="2" t="s">
        <v>424</v>
      </c>
      <c r="D53" s="2" t="s">
        <v>425</v>
      </c>
      <c r="E53" s="2" t="s">
        <v>426</v>
      </c>
      <c r="F53" s="2" t="s">
        <v>427</v>
      </c>
    </row>
    <row r="54" spans="1:6" x14ac:dyDescent="0.15">
      <c r="A54" t="s">
        <v>428</v>
      </c>
      <c r="B54" s="2" t="s">
        <v>429</v>
      </c>
      <c r="C54" s="2" t="s">
        <v>430</v>
      </c>
      <c r="D54" s="2" t="s">
        <v>431</v>
      </c>
      <c r="E54" s="2" t="s">
        <v>432</v>
      </c>
      <c r="F54" t="s">
        <v>8</v>
      </c>
    </row>
    <row r="55" spans="1:6" x14ac:dyDescent="0.15">
      <c r="A55" t="s">
        <v>433</v>
      </c>
      <c r="B55" s="2" t="s">
        <v>429</v>
      </c>
      <c r="C55" s="2" t="s">
        <v>430</v>
      </c>
      <c r="D55" s="2" t="s">
        <v>431</v>
      </c>
      <c r="E55" s="2" t="s">
        <v>432</v>
      </c>
      <c r="F55" t="s">
        <v>8</v>
      </c>
    </row>
    <row r="56" spans="1:6" x14ac:dyDescent="0.15">
      <c r="A56" t="s">
        <v>434</v>
      </c>
      <c r="B56" s="2" t="s">
        <v>435</v>
      </c>
      <c r="C56" s="2" t="s">
        <v>436</v>
      </c>
      <c r="D56" s="2" t="s">
        <v>437</v>
      </c>
      <c r="E56" s="2" t="s">
        <v>438</v>
      </c>
      <c r="F56" t="s">
        <v>8</v>
      </c>
    </row>
    <row r="57" spans="1:6" x14ac:dyDescent="0.15">
      <c r="A57" t="s">
        <v>439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</row>
    <row r="58" spans="1:6" x14ac:dyDescent="0.15">
      <c r="A58" t="s">
        <v>440</v>
      </c>
      <c r="B58" s="2" t="s">
        <v>441</v>
      </c>
      <c r="C58" s="2" t="s">
        <v>442</v>
      </c>
      <c r="D58" s="2" t="s">
        <v>443</v>
      </c>
      <c r="E58" s="2" t="s">
        <v>444</v>
      </c>
      <c r="F58" s="2" t="s">
        <v>445</v>
      </c>
    </row>
    <row r="59" spans="1:6" x14ac:dyDescent="0.15">
      <c r="A59" s="3" t="s">
        <v>446</v>
      </c>
      <c r="B59" s="4" t="s">
        <v>447</v>
      </c>
      <c r="C59" s="4" t="s">
        <v>448</v>
      </c>
      <c r="D59" s="4" t="s">
        <v>449</v>
      </c>
      <c r="E59" s="4" t="s">
        <v>450</v>
      </c>
      <c r="F59" s="4" t="s">
        <v>451</v>
      </c>
    </row>
    <row r="60" spans="1:6" x14ac:dyDescent="0.15">
      <c r="A60" t="s">
        <v>452</v>
      </c>
      <c r="B60" s="2" t="s">
        <v>453</v>
      </c>
      <c r="C60" s="2" t="s">
        <v>454</v>
      </c>
      <c r="D60" s="2" t="s">
        <v>455</v>
      </c>
      <c r="E60" s="2" t="s">
        <v>456</v>
      </c>
      <c r="F60" s="2" t="s">
        <v>457</v>
      </c>
    </row>
    <row r="61" spans="1:6" x14ac:dyDescent="0.15">
      <c r="A61" t="s">
        <v>458</v>
      </c>
      <c r="B61" s="2" t="s">
        <v>459</v>
      </c>
      <c r="C61" s="2" t="s">
        <v>460</v>
      </c>
      <c r="D61" s="2" t="s">
        <v>461</v>
      </c>
      <c r="E61" s="2" t="s">
        <v>462</v>
      </c>
      <c r="F61" s="2" t="s">
        <v>463</v>
      </c>
    </row>
    <row r="62" spans="1:6" x14ac:dyDescent="0.15">
      <c r="A62" t="s">
        <v>464</v>
      </c>
      <c r="B62" s="2" t="s">
        <v>465</v>
      </c>
      <c r="C62" s="2" t="s">
        <v>466</v>
      </c>
      <c r="D62" s="2" t="s">
        <v>467</v>
      </c>
      <c r="E62" s="2" t="s">
        <v>468</v>
      </c>
      <c r="F62" s="2" t="s">
        <v>469</v>
      </c>
    </row>
    <row r="63" spans="1:6" x14ac:dyDescent="0.15">
      <c r="A63" t="s">
        <v>470</v>
      </c>
      <c r="B63" t="s">
        <v>8</v>
      </c>
      <c r="C63" t="s">
        <v>8</v>
      </c>
      <c r="D63" s="2" t="s">
        <v>471</v>
      </c>
      <c r="E63" s="2" t="s">
        <v>472</v>
      </c>
      <c r="F63" s="2" t="s">
        <v>473</v>
      </c>
    </row>
    <row r="64" spans="1:6" x14ac:dyDescent="0.15">
      <c r="A64" t="s">
        <v>474</v>
      </c>
      <c r="B64" s="2" t="s">
        <v>475</v>
      </c>
      <c r="C64" s="2" t="s">
        <v>476</v>
      </c>
      <c r="D64" s="2" t="s">
        <v>477</v>
      </c>
      <c r="E64" s="2" t="s">
        <v>478</v>
      </c>
      <c r="F64" s="2" t="s">
        <v>479</v>
      </c>
    </row>
    <row r="65" spans="1:6" x14ac:dyDescent="0.15">
      <c r="A65" t="s">
        <v>480</v>
      </c>
      <c r="B65" s="2" t="s">
        <v>481</v>
      </c>
      <c r="C65" s="2" t="s">
        <v>482</v>
      </c>
      <c r="D65" s="2" t="s">
        <v>483</v>
      </c>
      <c r="E65" s="2" t="s">
        <v>484</v>
      </c>
      <c r="F65" s="2" t="s">
        <v>485</v>
      </c>
    </row>
    <row r="66" spans="1:6" x14ac:dyDescent="0.15">
      <c r="A66" t="s">
        <v>486</v>
      </c>
      <c r="B66" s="2" t="s">
        <v>487</v>
      </c>
      <c r="C66" s="2" t="s">
        <v>488</v>
      </c>
      <c r="D66" s="2" t="s">
        <v>489</v>
      </c>
      <c r="E66" s="2" t="s">
        <v>490</v>
      </c>
      <c r="F66" s="2" t="s">
        <v>491</v>
      </c>
    </row>
    <row r="67" spans="1:6" x14ac:dyDescent="0.15">
      <c r="A67" t="s">
        <v>492</v>
      </c>
      <c r="B67" s="2" t="s">
        <v>487</v>
      </c>
      <c r="C67" s="2" t="s">
        <v>488</v>
      </c>
      <c r="D67" s="2" t="s">
        <v>489</v>
      </c>
      <c r="E67" s="2" t="s">
        <v>490</v>
      </c>
      <c r="F67" s="2" t="s">
        <v>491</v>
      </c>
    </row>
    <row r="68" spans="1:6" x14ac:dyDescent="0.15">
      <c r="A68" t="s">
        <v>493</v>
      </c>
      <c r="B68" s="2" t="s">
        <v>487</v>
      </c>
      <c r="C68" s="2" t="s">
        <v>488</v>
      </c>
      <c r="D68" s="2" t="s">
        <v>494</v>
      </c>
      <c r="E68" s="2" t="s">
        <v>495</v>
      </c>
      <c r="F68" s="2" t="s">
        <v>491</v>
      </c>
    </row>
    <row r="69" spans="1:6" x14ac:dyDescent="0.15">
      <c r="A69" t="s">
        <v>496</v>
      </c>
      <c r="B69" s="2" t="s">
        <v>497</v>
      </c>
      <c r="C69" s="2" t="s">
        <v>498</v>
      </c>
      <c r="D69" s="2" t="s">
        <v>499</v>
      </c>
      <c r="E69" s="2" t="s">
        <v>500</v>
      </c>
      <c r="F69" s="2" t="s">
        <v>501</v>
      </c>
    </row>
    <row r="70" spans="1:6" x14ac:dyDescent="0.15">
      <c r="A70" t="s">
        <v>502</v>
      </c>
      <c r="B70" t="s">
        <v>8</v>
      </c>
      <c r="C70" t="s">
        <v>8</v>
      </c>
      <c r="D70" s="2" t="s">
        <v>503</v>
      </c>
      <c r="E70" s="2" t="s">
        <v>504</v>
      </c>
      <c r="F70" s="2" t="s">
        <v>375</v>
      </c>
    </row>
    <row r="71" spans="1:6" x14ac:dyDescent="0.15">
      <c r="A71" t="s">
        <v>505</v>
      </c>
      <c r="B71" t="s">
        <v>8</v>
      </c>
      <c r="C71" t="s">
        <v>8</v>
      </c>
      <c r="D71" s="2" t="s">
        <v>506</v>
      </c>
      <c r="E71" s="2" t="s">
        <v>365</v>
      </c>
      <c r="F71" s="2" t="s">
        <v>507</v>
      </c>
    </row>
    <row r="72" spans="1:6" x14ac:dyDescent="0.15">
      <c r="A72" t="s">
        <v>508</v>
      </c>
      <c r="B72" s="2" t="s">
        <v>497</v>
      </c>
      <c r="C72" s="2" t="s">
        <v>498</v>
      </c>
      <c r="D72" s="2" t="s">
        <v>509</v>
      </c>
      <c r="E72" s="2" t="s">
        <v>510</v>
      </c>
      <c r="F72" s="2" t="s">
        <v>511</v>
      </c>
    </row>
    <row r="73" spans="1:6" x14ac:dyDescent="0.15">
      <c r="A73" t="s">
        <v>512</v>
      </c>
      <c r="B73" s="2" t="s">
        <v>513</v>
      </c>
      <c r="C73" s="2" t="s">
        <v>514</v>
      </c>
      <c r="D73" s="2" t="s">
        <v>515</v>
      </c>
      <c r="E73" s="2" t="s">
        <v>516</v>
      </c>
      <c r="F73" s="2" t="s">
        <v>517</v>
      </c>
    </row>
    <row r="74" spans="1:6" x14ac:dyDescent="0.15">
      <c r="A74" t="s">
        <v>518</v>
      </c>
      <c r="B74" t="s">
        <v>8</v>
      </c>
      <c r="C74" t="s">
        <v>8</v>
      </c>
      <c r="D74" s="2" t="s">
        <v>519</v>
      </c>
      <c r="E74" s="2" t="s">
        <v>520</v>
      </c>
      <c r="F74" t="s">
        <v>8</v>
      </c>
    </row>
    <row r="75" spans="1:6" x14ac:dyDescent="0.15">
      <c r="A75" t="s">
        <v>521</v>
      </c>
      <c r="B75" t="s">
        <v>8</v>
      </c>
      <c r="C75" t="s">
        <v>8</v>
      </c>
      <c r="D75" t="s">
        <v>8</v>
      </c>
      <c r="E75" s="2" t="s">
        <v>520</v>
      </c>
      <c r="F75" t="s">
        <v>8</v>
      </c>
    </row>
    <row r="76" spans="1:6" x14ac:dyDescent="0.15">
      <c r="A76" t="s">
        <v>522</v>
      </c>
      <c r="B76" t="s">
        <v>8</v>
      </c>
      <c r="C76" t="s">
        <v>8</v>
      </c>
      <c r="D76" s="2" t="s">
        <v>519</v>
      </c>
      <c r="E76" t="s">
        <v>8</v>
      </c>
      <c r="F76" t="s">
        <v>8</v>
      </c>
    </row>
    <row r="77" spans="1:6" x14ac:dyDescent="0.15">
      <c r="A77" t="s">
        <v>523</v>
      </c>
      <c r="B77" t="s">
        <v>8</v>
      </c>
      <c r="C77" t="s">
        <v>8</v>
      </c>
      <c r="D77" s="2" t="s">
        <v>524</v>
      </c>
      <c r="E77" s="2" t="s">
        <v>525</v>
      </c>
      <c r="F77" s="2" t="s">
        <v>526</v>
      </c>
    </row>
    <row r="78" spans="1:6" x14ac:dyDescent="0.15">
      <c r="A78" t="s">
        <v>527</v>
      </c>
      <c r="B78" t="s">
        <v>8</v>
      </c>
      <c r="C78" t="s">
        <v>8</v>
      </c>
      <c r="D78" s="2" t="s">
        <v>524</v>
      </c>
      <c r="E78" s="2" t="s">
        <v>525</v>
      </c>
      <c r="F78" s="2" t="s">
        <v>526</v>
      </c>
    </row>
    <row r="79" spans="1:6" x14ac:dyDescent="0.15">
      <c r="A79" t="s">
        <v>528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</row>
    <row r="80" spans="1:6" x14ac:dyDescent="0.15">
      <c r="A80" t="s">
        <v>529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</row>
    <row r="81" spans="1:6" x14ac:dyDescent="0.15">
      <c r="A81" t="s">
        <v>530</v>
      </c>
      <c r="B81" s="2" t="s">
        <v>531</v>
      </c>
      <c r="C81" s="2" t="s">
        <v>532</v>
      </c>
      <c r="D81" s="2" t="s">
        <v>533</v>
      </c>
      <c r="E81" s="2" t="s">
        <v>534</v>
      </c>
      <c r="F81" s="2" t="s">
        <v>535</v>
      </c>
    </row>
    <row r="82" spans="1:6" x14ac:dyDescent="0.15">
      <c r="A82" t="s">
        <v>536</v>
      </c>
      <c r="B82" s="2" t="s">
        <v>531</v>
      </c>
      <c r="C82" s="2" t="s">
        <v>532</v>
      </c>
      <c r="D82" s="2" t="s">
        <v>533</v>
      </c>
      <c r="E82" s="2" t="s">
        <v>534</v>
      </c>
      <c r="F82" s="2" t="s">
        <v>535</v>
      </c>
    </row>
    <row r="83" spans="1:6" x14ac:dyDescent="0.15">
      <c r="A83" t="s">
        <v>537</v>
      </c>
      <c r="B83" s="2" t="s">
        <v>538</v>
      </c>
      <c r="C83" s="2" t="s">
        <v>539</v>
      </c>
      <c r="D83" s="2" t="s">
        <v>540</v>
      </c>
      <c r="E83" s="2" t="s">
        <v>354</v>
      </c>
      <c r="F83" s="2" t="s">
        <v>541</v>
      </c>
    </row>
    <row r="84" spans="1:6" x14ac:dyDescent="0.15">
      <c r="A84" t="s">
        <v>542</v>
      </c>
      <c r="B84" s="2" t="s">
        <v>543</v>
      </c>
      <c r="C84" s="2" t="s">
        <v>544</v>
      </c>
      <c r="D84" s="2" t="s">
        <v>545</v>
      </c>
      <c r="E84" s="2" t="s">
        <v>546</v>
      </c>
      <c r="F84" s="2" t="s">
        <v>547</v>
      </c>
    </row>
    <row r="85" spans="1:6" x14ac:dyDescent="0.15">
      <c r="A85" t="s">
        <v>548</v>
      </c>
      <c r="B85" s="2" t="s">
        <v>549</v>
      </c>
      <c r="C85" s="2" t="s">
        <v>550</v>
      </c>
      <c r="D85" s="2" t="s">
        <v>551</v>
      </c>
      <c r="E85" s="2" t="s">
        <v>552</v>
      </c>
      <c r="F85" s="2" t="s">
        <v>553</v>
      </c>
    </row>
    <row r="86" spans="1:6" x14ac:dyDescent="0.15">
      <c r="A86" s="3" t="s">
        <v>554</v>
      </c>
      <c r="B86" s="4" t="s">
        <v>549</v>
      </c>
      <c r="C86" s="4" t="s">
        <v>550</v>
      </c>
      <c r="D86" s="4" t="s">
        <v>551</v>
      </c>
      <c r="E86" s="4" t="s">
        <v>552</v>
      </c>
      <c r="F86" s="4" t="s">
        <v>553</v>
      </c>
    </row>
    <row r="87" spans="1:6" x14ac:dyDescent="0.15">
      <c r="A87" t="s">
        <v>555</v>
      </c>
      <c r="B87" s="2" t="s">
        <v>556</v>
      </c>
      <c r="C87" s="2" t="s">
        <v>557</v>
      </c>
      <c r="D87" s="2" t="s">
        <v>558</v>
      </c>
      <c r="E87" s="2" t="s">
        <v>559</v>
      </c>
      <c r="F87" s="2" t="s">
        <v>560</v>
      </c>
    </row>
    <row r="88" spans="1:6" x14ac:dyDescent="0.15">
      <c r="A88" t="s">
        <v>561</v>
      </c>
      <c r="B88" t="s">
        <v>8</v>
      </c>
      <c r="C88" t="s">
        <v>8</v>
      </c>
      <c r="D88" s="2" t="s">
        <v>562</v>
      </c>
      <c r="E88" s="2" t="s">
        <v>563</v>
      </c>
      <c r="F88" s="2" t="s">
        <v>564</v>
      </c>
    </row>
    <row r="89" spans="1:6" x14ac:dyDescent="0.15">
      <c r="A89" t="s">
        <v>565</v>
      </c>
      <c r="B89" s="2" t="s">
        <v>566</v>
      </c>
      <c r="C89" s="2" t="s">
        <v>567</v>
      </c>
      <c r="D89" s="2" t="s">
        <v>568</v>
      </c>
      <c r="E89" s="2" t="s">
        <v>569</v>
      </c>
      <c r="F89" s="2" t="s">
        <v>570</v>
      </c>
    </row>
    <row r="90" spans="1:6" x14ac:dyDescent="0.15">
      <c r="A90" t="s">
        <v>571</v>
      </c>
      <c r="B90" t="s">
        <v>8</v>
      </c>
      <c r="C90" t="s">
        <v>8</v>
      </c>
      <c r="D90" s="2" t="s">
        <v>572</v>
      </c>
      <c r="E90" s="2" t="s">
        <v>573</v>
      </c>
      <c r="F90" s="2" t="s">
        <v>574</v>
      </c>
    </row>
    <row r="91" spans="1:6" x14ac:dyDescent="0.15">
      <c r="A91" t="s">
        <v>575</v>
      </c>
      <c r="B91" s="2" t="s">
        <v>576</v>
      </c>
      <c r="C91" s="2" t="s">
        <v>577</v>
      </c>
      <c r="D91" s="2" t="s">
        <v>578</v>
      </c>
      <c r="E91" s="2" t="s">
        <v>579</v>
      </c>
      <c r="F91" s="2" t="s">
        <v>580</v>
      </c>
    </row>
    <row r="92" spans="1:6" x14ac:dyDescent="0.15">
      <c r="A92" t="s">
        <v>581</v>
      </c>
      <c r="B92" s="2" t="s">
        <v>582</v>
      </c>
      <c r="C92" s="2" t="s">
        <v>583</v>
      </c>
      <c r="D92" t="s">
        <v>8</v>
      </c>
      <c r="E92" t="s">
        <v>8</v>
      </c>
      <c r="F92" t="s">
        <v>8</v>
      </c>
    </row>
    <row r="93" spans="1:6" x14ac:dyDescent="0.15">
      <c r="A93" t="s">
        <v>584</v>
      </c>
      <c r="B93" s="2" t="s">
        <v>585</v>
      </c>
      <c r="C93" s="2" t="s">
        <v>586</v>
      </c>
      <c r="D93" s="2" t="s">
        <v>587</v>
      </c>
      <c r="E93" s="2" t="s">
        <v>588</v>
      </c>
      <c r="F93" s="2" t="s">
        <v>589</v>
      </c>
    </row>
    <row r="94" spans="1:6" x14ac:dyDescent="0.15">
      <c r="A94" t="s">
        <v>590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</row>
    <row r="95" spans="1:6" x14ac:dyDescent="0.15">
      <c r="A95" t="s">
        <v>591</v>
      </c>
      <c r="B95" t="s">
        <v>8</v>
      </c>
      <c r="C95" t="s">
        <v>8</v>
      </c>
      <c r="D95" s="2" t="s">
        <v>592</v>
      </c>
      <c r="E95" s="2" t="s">
        <v>593</v>
      </c>
      <c r="F95" s="2" t="s">
        <v>594</v>
      </c>
    </row>
    <row r="96" spans="1:6" x14ac:dyDescent="0.15">
      <c r="A96" t="s">
        <v>595</v>
      </c>
      <c r="B96" t="s">
        <v>8</v>
      </c>
      <c r="C96" t="s">
        <v>8</v>
      </c>
      <c r="D96" s="2" t="s">
        <v>592</v>
      </c>
      <c r="E96" s="2" t="s">
        <v>593</v>
      </c>
      <c r="F96" s="2" t="s">
        <v>594</v>
      </c>
    </row>
    <row r="97" spans="1:6" x14ac:dyDescent="0.15">
      <c r="A97" t="s">
        <v>596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</row>
    <row r="98" spans="1:6" x14ac:dyDescent="0.15">
      <c r="A98" t="s">
        <v>597</v>
      </c>
      <c r="B98" t="s">
        <v>8</v>
      </c>
      <c r="C98" t="s">
        <v>8</v>
      </c>
      <c r="D98" t="s">
        <v>8</v>
      </c>
      <c r="E98" t="s">
        <v>8</v>
      </c>
      <c r="F98" s="2" t="s">
        <v>393</v>
      </c>
    </row>
    <row r="99" spans="1:6" x14ac:dyDescent="0.15">
      <c r="A99" t="s">
        <v>598</v>
      </c>
      <c r="B99" t="s">
        <v>8</v>
      </c>
      <c r="C99" t="s">
        <v>8</v>
      </c>
      <c r="D99" t="s">
        <v>8</v>
      </c>
      <c r="E99" t="s">
        <v>8</v>
      </c>
      <c r="F99" s="2" t="s">
        <v>393</v>
      </c>
    </row>
    <row r="100" spans="1:6" x14ac:dyDescent="0.15">
      <c r="A100" t="s">
        <v>599</v>
      </c>
      <c r="B100" s="2" t="s">
        <v>600</v>
      </c>
      <c r="C100" s="2" t="s">
        <v>601</v>
      </c>
      <c r="D100" s="2" t="s">
        <v>602</v>
      </c>
      <c r="E100" s="2" t="s">
        <v>603</v>
      </c>
      <c r="F100" s="2" t="s">
        <v>604</v>
      </c>
    </row>
    <row r="101" spans="1:6" x14ac:dyDescent="0.15">
      <c r="A101" t="s">
        <v>605</v>
      </c>
      <c r="B101" s="2" t="s">
        <v>606</v>
      </c>
      <c r="C101" s="2" t="s">
        <v>607</v>
      </c>
      <c r="D101" s="2" t="s">
        <v>608</v>
      </c>
      <c r="E101" s="2" t="s">
        <v>603</v>
      </c>
      <c r="F101" s="2" t="s">
        <v>604</v>
      </c>
    </row>
    <row r="102" spans="1:6" x14ac:dyDescent="0.15">
      <c r="A102" t="s">
        <v>609</v>
      </c>
      <c r="B102" s="2" t="s">
        <v>610</v>
      </c>
      <c r="C102" s="2" t="s">
        <v>611</v>
      </c>
      <c r="D102" s="2" t="s">
        <v>612</v>
      </c>
      <c r="E102" s="2" t="s">
        <v>91</v>
      </c>
      <c r="F102" t="s">
        <v>8</v>
      </c>
    </row>
    <row r="103" spans="1:6" x14ac:dyDescent="0.15">
      <c r="A103" t="s">
        <v>613</v>
      </c>
      <c r="B103" s="2" t="s">
        <v>614</v>
      </c>
      <c r="C103" s="2" t="s">
        <v>615</v>
      </c>
      <c r="D103" s="2" t="s">
        <v>616</v>
      </c>
      <c r="E103" s="2" t="s">
        <v>617</v>
      </c>
      <c r="F103" s="2" t="s">
        <v>618</v>
      </c>
    </row>
    <row r="104" spans="1:6" x14ac:dyDescent="0.15">
      <c r="A104" t="s">
        <v>619</v>
      </c>
      <c r="B104" s="2" t="s">
        <v>614</v>
      </c>
      <c r="C104" s="2" t="s">
        <v>615</v>
      </c>
      <c r="D104" s="2" t="s">
        <v>616</v>
      </c>
      <c r="E104" s="2" t="s">
        <v>617</v>
      </c>
      <c r="F104" s="2" t="s">
        <v>618</v>
      </c>
    </row>
    <row r="105" spans="1:6" x14ac:dyDescent="0.15">
      <c r="A105" t="s">
        <v>620</v>
      </c>
      <c r="B105" s="2" t="s">
        <v>621</v>
      </c>
      <c r="C105" s="2" t="s">
        <v>622</v>
      </c>
      <c r="D105" s="2" t="s">
        <v>623</v>
      </c>
      <c r="E105" s="2" t="s">
        <v>624</v>
      </c>
      <c r="F105" s="2" t="s">
        <v>625</v>
      </c>
    </row>
    <row r="106" spans="1:6" x14ac:dyDescent="0.15">
      <c r="A106" t="s">
        <v>626</v>
      </c>
      <c r="B106" s="2" t="s">
        <v>627</v>
      </c>
      <c r="C106" s="2" t="s">
        <v>628</v>
      </c>
      <c r="D106" s="2" t="s">
        <v>629</v>
      </c>
      <c r="E106" s="2" t="s">
        <v>630</v>
      </c>
      <c r="F106" s="2" t="s">
        <v>631</v>
      </c>
    </row>
    <row r="107" spans="1:6" x14ac:dyDescent="0.15">
      <c r="A107" t="s">
        <v>632</v>
      </c>
      <c r="B107" s="2" t="s">
        <v>633</v>
      </c>
      <c r="C107" s="2" t="s">
        <v>634</v>
      </c>
      <c r="D107" s="2" t="s">
        <v>635</v>
      </c>
      <c r="E107" s="2" t="s">
        <v>636</v>
      </c>
      <c r="F107" s="2" t="s">
        <v>637</v>
      </c>
    </row>
    <row r="108" spans="1:6" x14ac:dyDescent="0.15">
      <c r="A108" t="s">
        <v>638</v>
      </c>
      <c r="B108" s="2" t="s">
        <v>639</v>
      </c>
      <c r="C108" s="2" t="s">
        <v>640</v>
      </c>
      <c r="D108" s="2" t="s">
        <v>641</v>
      </c>
      <c r="E108" s="2" t="s">
        <v>642</v>
      </c>
      <c r="F108" s="2" t="s">
        <v>643</v>
      </c>
    </row>
    <row r="109" spans="1:6" x14ac:dyDescent="0.15">
      <c r="A109" t="s">
        <v>644</v>
      </c>
      <c r="B109" s="2" t="s">
        <v>645</v>
      </c>
      <c r="C109" s="2" t="s">
        <v>646</v>
      </c>
      <c r="D109" s="2" t="s">
        <v>647</v>
      </c>
      <c r="E109" s="2" t="s">
        <v>648</v>
      </c>
      <c r="F109" s="2" t="s">
        <v>649</v>
      </c>
    </row>
    <row r="110" spans="1:6" x14ac:dyDescent="0.15">
      <c r="A110" t="s">
        <v>650</v>
      </c>
      <c r="B110" s="2" t="s">
        <v>645</v>
      </c>
      <c r="C110" s="2" t="s">
        <v>646</v>
      </c>
      <c r="D110" s="2" t="s">
        <v>647</v>
      </c>
      <c r="E110" s="2" t="s">
        <v>648</v>
      </c>
      <c r="F110" s="2" t="s">
        <v>649</v>
      </c>
    </row>
    <row r="111" spans="1:6" x14ac:dyDescent="0.15">
      <c r="A111" t="s">
        <v>651</v>
      </c>
      <c r="B111" s="2" t="s">
        <v>652</v>
      </c>
      <c r="C111" s="2" t="s">
        <v>653</v>
      </c>
      <c r="D111" s="2" t="s">
        <v>654</v>
      </c>
      <c r="E111" t="s">
        <v>8</v>
      </c>
      <c r="F111" s="2" t="s">
        <v>655</v>
      </c>
    </row>
    <row r="112" spans="1:6" x14ac:dyDescent="0.15">
      <c r="A112" t="s">
        <v>656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</row>
    <row r="113" spans="1:6" x14ac:dyDescent="0.15">
      <c r="A113" t="s">
        <v>657</v>
      </c>
      <c r="B113" s="2" t="s">
        <v>91</v>
      </c>
      <c r="C113" s="2" t="s">
        <v>91</v>
      </c>
      <c r="D113" s="2" t="s">
        <v>91</v>
      </c>
      <c r="E113" s="2" t="s">
        <v>91</v>
      </c>
      <c r="F113" s="2" t="s">
        <v>91</v>
      </c>
    </row>
    <row r="114" spans="1:6" x14ac:dyDescent="0.15">
      <c r="A114" t="s">
        <v>658</v>
      </c>
      <c r="B114" s="2" t="s">
        <v>659</v>
      </c>
      <c r="C114" s="2" t="s">
        <v>660</v>
      </c>
      <c r="D114" s="2" t="s">
        <v>661</v>
      </c>
      <c r="E114" s="2" t="s">
        <v>648</v>
      </c>
      <c r="F114" s="2" t="s">
        <v>662</v>
      </c>
    </row>
    <row r="115" spans="1:6" x14ac:dyDescent="0.15">
      <c r="A115" t="s">
        <v>663</v>
      </c>
      <c r="B115" s="2" t="s">
        <v>664</v>
      </c>
      <c r="C115" s="2" t="s">
        <v>665</v>
      </c>
      <c r="D115" s="2" t="s">
        <v>666</v>
      </c>
      <c r="E115" s="2" t="s">
        <v>667</v>
      </c>
      <c r="F115" s="2" t="s">
        <v>668</v>
      </c>
    </row>
    <row r="116" spans="1:6" x14ac:dyDescent="0.15">
      <c r="A116" t="s">
        <v>669</v>
      </c>
      <c r="B116" s="2" t="s">
        <v>670</v>
      </c>
      <c r="C116" s="2" t="s">
        <v>671</v>
      </c>
      <c r="D116" s="2" t="s">
        <v>672</v>
      </c>
      <c r="E116" s="2" t="s">
        <v>673</v>
      </c>
      <c r="F116" s="2" t="s">
        <v>674</v>
      </c>
    </row>
    <row r="117" spans="1:6" x14ac:dyDescent="0.15">
      <c r="A117" t="s">
        <v>675</v>
      </c>
      <c r="B117" s="2" t="s">
        <v>676</v>
      </c>
      <c r="C117" s="2" t="s">
        <v>677</v>
      </c>
      <c r="D117" s="2" t="s">
        <v>678</v>
      </c>
      <c r="E117" s="2" t="s">
        <v>679</v>
      </c>
      <c r="F117" s="2" t="s">
        <v>680</v>
      </c>
    </row>
    <row r="118" spans="1:6" x14ac:dyDescent="0.15">
      <c r="A118" t="s">
        <v>681</v>
      </c>
      <c r="B118" s="2" t="s">
        <v>682</v>
      </c>
      <c r="C118" s="2" t="s">
        <v>683</v>
      </c>
      <c r="D118" s="2" t="s">
        <v>684</v>
      </c>
      <c r="E118" s="2" t="s">
        <v>685</v>
      </c>
      <c r="F118" s="2" t="s">
        <v>686</v>
      </c>
    </row>
    <row r="119" spans="1:6" x14ac:dyDescent="0.15">
      <c r="A119" t="s">
        <v>687</v>
      </c>
      <c r="B119" s="2" t="s">
        <v>688</v>
      </c>
      <c r="C119" s="2" t="s">
        <v>689</v>
      </c>
      <c r="D119" s="2" t="s">
        <v>690</v>
      </c>
      <c r="E119" s="2" t="s">
        <v>691</v>
      </c>
      <c r="F119" s="2" t="s">
        <v>692</v>
      </c>
    </row>
    <row r="120" spans="1:6" x14ac:dyDescent="0.15">
      <c r="A120" t="s">
        <v>693</v>
      </c>
      <c r="B120" s="2" t="s">
        <v>694</v>
      </c>
      <c r="C120" s="2" t="s">
        <v>695</v>
      </c>
      <c r="D120" s="2" t="s">
        <v>696</v>
      </c>
      <c r="E120" s="2" t="s">
        <v>697</v>
      </c>
      <c r="F120" s="2" t="s">
        <v>698</v>
      </c>
    </row>
    <row r="121" spans="1:6" x14ac:dyDescent="0.15">
      <c r="A121" t="s">
        <v>699</v>
      </c>
      <c r="B121" s="2" t="s">
        <v>700</v>
      </c>
      <c r="C121" s="2" t="s">
        <v>701</v>
      </c>
      <c r="D121" s="2" t="s">
        <v>702</v>
      </c>
      <c r="E121" s="2" t="s">
        <v>703</v>
      </c>
      <c r="F121" s="2" t="s">
        <v>704</v>
      </c>
    </row>
    <row r="122" spans="1:6" x14ac:dyDescent="0.15">
      <c r="A122" t="s">
        <v>705</v>
      </c>
      <c r="B122" s="2" t="s">
        <v>706</v>
      </c>
      <c r="C122" s="2" t="s">
        <v>707</v>
      </c>
      <c r="D122" s="2" t="s">
        <v>708</v>
      </c>
      <c r="E122" s="2" t="s">
        <v>709</v>
      </c>
      <c r="F122" s="2" t="s">
        <v>710</v>
      </c>
    </row>
    <row r="123" spans="1:6" x14ac:dyDescent="0.15">
      <c r="A123" t="s">
        <v>711</v>
      </c>
      <c r="B123" s="2" t="s">
        <v>712</v>
      </c>
      <c r="C123" s="2" t="s">
        <v>713</v>
      </c>
      <c r="D123" s="2" t="s">
        <v>714</v>
      </c>
      <c r="E123" s="2" t="s">
        <v>715</v>
      </c>
      <c r="F123" s="2" t="s">
        <v>716</v>
      </c>
    </row>
    <row r="124" spans="1:6" x14ac:dyDescent="0.15">
      <c r="A124" t="s">
        <v>717</v>
      </c>
      <c r="B124" s="2" t="s">
        <v>718</v>
      </c>
      <c r="C124" s="2" t="s">
        <v>719</v>
      </c>
      <c r="D124" s="2" t="s">
        <v>720</v>
      </c>
      <c r="E124" s="2" t="s">
        <v>721</v>
      </c>
      <c r="F124" s="2" t="s">
        <v>722</v>
      </c>
    </row>
    <row r="125" spans="1:6" x14ac:dyDescent="0.15">
      <c r="A125" t="s">
        <v>723</v>
      </c>
      <c r="B125" t="s">
        <v>8</v>
      </c>
      <c r="C125" s="2" t="s">
        <v>724</v>
      </c>
      <c r="D125" s="2" t="s">
        <v>725</v>
      </c>
      <c r="E125" s="2" t="s">
        <v>726</v>
      </c>
      <c r="F125" s="2" t="s">
        <v>727</v>
      </c>
    </row>
    <row r="126" spans="1:6" x14ac:dyDescent="0.15">
      <c r="A126" t="s">
        <v>728</v>
      </c>
      <c r="B126" s="2" t="s">
        <v>729</v>
      </c>
      <c r="C126" s="2" t="s">
        <v>730</v>
      </c>
      <c r="D126" s="2" t="s">
        <v>731</v>
      </c>
      <c r="E126" s="2" t="s">
        <v>732</v>
      </c>
      <c r="F126" s="2" t="s">
        <v>733</v>
      </c>
    </row>
    <row r="127" spans="1:6" x14ac:dyDescent="0.15">
      <c r="A127" t="s">
        <v>734</v>
      </c>
      <c r="B127" s="2" t="s">
        <v>735</v>
      </c>
      <c r="C127" s="2" t="s">
        <v>736</v>
      </c>
      <c r="D127" s="2" t="s">
        <v>737</v>
      </c>
      <c r="E127" s="2" t="s">
        <v>738</v>
      </c>
      <c r="F127" s="2" t="s">
        <v>739</v>
      </c>
    </row>
    <row r="128" spans="1:6" x14ac:dyDescent="0.15">
      <c r="A128" t="s">
        <v>740</v>
      </c>
      <c r="B128" s="2" t="s">
        <v>741</v>
      </c>
      <c r="C128" s="2" t="s">
        <v>742</v>
      </c>
      <c r="D128" s="2" t="s">
        <v>743</v>
      </c>
      <c r="E128" s="2" t="s">
        <v>744</v>
      </c>
      <c r="F128" s="2" t="s">
        <v>745</v>
      </c>
    </row>
    <row r="129" spans="1:6" x14ac:dyDescent="0.15">
      <c r="A129" t="s">
        <v>746</v>
      </c>
      <c r="B129" s="2" t="s">
        <v>747</v>
      </c>
      <c r="C129" s="2" t="s">
        <v>748</v>
      </c>
      <c r="D129" s="2" t="s">
        <v>749</v>
      </c>
      <c r="E129" s="2" t="s">
        <v>750</v>
      </c>
      <c r="F129" s="2" t="s">
        <v>751</v>
      </c>
    </row>
    <row r="130" spans="1:6" x14ac:dyDescent="0.15">
      <c r="A130" t="s">
        <v>752</v>
      </c>
      <c r="B130" s="2" t="s">
        <v>753</v>
      </c>
      <c r="C130" s="2" t="s">
        <v>754</v>
      </c>
      <c r="D130" s="2" t="s">
        <v>755</v>
      </c>
      <c r="E130" s="2" t="s">
        <v>756</v>
      </c>
      <c r="F130" s="2" t="s">
        <v>757</v>
      </c>
    </row>
    <row r="131" spans="1:6" x14ac:dyDescent="0.15">
      <c r="A131" t="s">
        <v>758</v>
      </c>
      <c r="B131" s="2" t="s">
        <v>759</v>
      </c>
      <c r="C131" s="2" t="s">
        <v>760</v>
      </c>
      <c r="D131" s="2" t="s">
        <v>761</v>
      </c>
      <c r="E131" s="2" t="s">
        <v>384</v>
      </c>
      <c r="F131" s="2" t="s">
        <v>762</v>
      </c>
    </row>
    <row r="132" spans="1:6" x14ac:dyDescent="0.15">
      <c r="A132" t="s">
        <v>763</v>
      </c>
      <c r="B132" s="2" t="s">
        <v>764</v>
      </c>
      <c r="C132" s="2" t="s">
        <v>765</v>
      </c>
      <c r="D132" s="2" t="s">
        <v>766</v>
      </c>
      <c r="E132" s="2" t="s">
        <v>767</v>
      </c>
      <c r="F132" s="2" t="s">
        <v>768</v>
      </c>
    </row>
    <row r="133" spans="1:6" x14ac:dyDescent="0.15">
      <c r="A133" t="s">
        <v>769</v>
      </c>
      <c r="B133" s="2" t="s">
        <v>770</v>
      </c>
      <c r="C133" s="2" t="s">
        <v>771</v>
      </c>
      <c r="D133" s="2" t="s">
        <v>772</v>
      </c>
      <c r="E133" s="2" t="s">
        <v>773</v>
      </c>
      <c r="F133" s="2" t="s">
        <v>774</v>
      </c>
    </row>
    <row r="134" spans="1:6" x14ac:dyDescent="0.15">
      <c r="A134" t="s">
        <v>775</v>
      </c>
      <c r="B134" s="2" t="s">
        <v>776</v>
      </c>
      <c r="C134" s="2" t="s">
        <v>777</v>
      </c>
      <c r="D134" s="2" t="s">
        <v>778</v>
      </c>
      <c r="E134" s="2" t="s">
        <v>779</v>
      </c>
      <c r="F134" s="2" t="s">
        <v>780</v>
      </c>
    </row>
    <row r="135" spans="1:6" x14ac:dyDescent="0.15">
      <c r="A135" t="s">
        <v>781</v>
      </c>
      <c r="B135" s="2" t="s">
        <v>782</v>
      </c>
      <c r="C135" s="2" t="s">
        <v>783</v>
      </c>
      <c r="D135" s="2" t="s">
        <v>784</v>
      </c>
      <c r="E135" s="2" t="s">
        <v>785</v>
      </c>
      <c r="F135" s="2" t="s">
        <v>786</v>
      </c>
    </row>
    <row r="136" spans="1:6" x14ac:dyDescent="0.15">
      <c r="A136" t="s">
        <v>787</v>
      </c>
      <c r="B136" s="2" t="s">
        <v>788</v>
      </c>
      <c r="C136" s="2" t="s">
        <v>789</v>
      </c>
      <c r="D136" s="2" t="s">
        <v>790</v>
      </c>
      <c r="E136" s="2" t="s">
        <v>791</v>
      </c>
      <c r="F136" s="2" t="s">
        <v>792</v>
      </c>
    </row>
    <row r="137" spans="1:6" x14ac:dyDescent="0.15">
      <c r="A137" t="s">
        <v>793</v>
      </c>
      <c r="B137" s="2" t="s">
        <v>794</v>
      </c>
      <c r="C137" s="2" t="s">
        <v>795</v>
      </c>
      <c r="D137" s="2" t="s">
        <v>796</v>
      </c>
      <c r="E137" s="2" t="s">
        <v>797</v>
      </c>
      <c r="F137" s="2" t="s">
        <v>798</v>
      </c>
    </row>
    <row r="138" spans="1:6" x14ac:dyDescent="0.15">
      <c r="A138" t="s">
        <v>799</v>
      </c>
      <c r="B138" s="2" t="s">
        <v>800</v>
      </c>
      <c r="C138" s="2" t="s">
        <v>801</v>
      </c>
      <c r="D138" s="2" t="s">
        <v>802</v>
      </c>
      <c r="E138" s="2" t="s">
        <v>803</v>
      </c>
      <c r="F138" s="2" t="s">
        <v>804</v>
      </c>
    </row>
    <row r="139" spans="1:6" x14ac:dyDescent="0.15">
      <c r="A139" t="s">
        <v>805</v>
      </c>
      <c r="B139" s="2" t="s">
        <v>806</v>
      </c>
      <c r="C139" s="2" t="s">
        <v>807</v>
      </c>
      <c r="D139" s="2" t="s">
        <v>808</v>
      </c>
      <c r="E139" s="2" t="s">
        <v>809</v>
      </c>
      <c r="F139" s="2" t="s">
        <v>810</v>
      </c>
    </row>
    <row r="140" spans="1:6" x14ac:dyDescent="0.15">
      <c r="A140" t="s">
        <v>811</v>
      </c>
      <c r="B140" s="2" t="s">
        <v>812</v>
      </c>
      <c r="C140" s="2" t="s">
        <v>813</v>
      </c>
      <c r="D140" s="2" t="s">
        <v>814</v>
      </c>
      <c r="E140" s="2" t="s">
        <v>815</v>
      </c>
      <c r="F140" s="2" t="s">
        <v>816</v>
      </c>
    </row>
    <row r="141" spans="1:6" x14ac:dyDescent="0.15">
      <c r="A141" t="s">
        <v>817</v>
      </c>
      <c r="B141" t="s">
        <v>8</v>
      </c>
      <c r="C141" t="s">
        <v>8</v>
      </c>
      <c r="D141" t="s">
        <v>8</v>
      </c>
      <c r="E141" s="2" t="s">
        <v>818</v>
      </c>
      <c r="F141" s="2" t="s">
        <v>819</v>
      </c>
    </row>
    <row r="142" spans="1:6" x14ac:dyDescent="0.15">
      <c r="A142" t="s">
        <v>820</v>
      </c>
      <c r="B142" s="2" t="s">
        <v>821</v>
      </c>
      <c r="C142" s="2" t="s">
        <v>822</v>
      </c>
      <c r="D142" s="2" t="s">
        <v>823</v>
      </c>
      <c r="E142" s="2" t="s">
        <v>824</v>
      </c>
      <c r="F142" s="2" t="s">
        <v>825</v>
      </c>
    </row>
    <row r="143" spans="1:6" x14ac:dyDescent="0.15">
      <c r="A143" t="s">
        <v>826</v>
      </c>
      <c r="B143" s="2" t="s">
        <v>827</v>
      </c>
      <c r="C143" s="2" t="s">
        <v>828</v>
      </c>
      <c r="D143" s="2" t="s">
        <v>829</v>
      </c>
      <c r="E143" s="2" t="s">
        <v>830</v>
      </c>
      <c r="F143" s="2" t="s">
        <v>831</v>
      </c>
    </row>
    <row r="144" spans="1:6" x14ac:dyDescent="0.15">
      <c r="A144" t="s">
        <v>832</v>
      </c>
      <c r="B144" s="2" t="s">
        <v>833</v>
      </c>
      <c r="C144" s="2" t="s">
        <v>834</v>
      </c>
      <c r="D144" s="2" t="s">
        <v>835</v>
      </c>
      <c r="E144" s="2" t="s">
        <v>836</v>
      </c>
      <c r="F144" s="2" t="s">
        <v>837</v>
      </c>
    </row>
    <row r="145" spans="1:6" x14ac:dyDescent="0.15">
      <c r="A145" t="s">
        <v>838</v>
      </c>
      <c r="B145" s="2" t="s">
        <v>839</v>
      </c>
      <c r="C145" s="2" t="s">
        <v>840</v>
      </c>
      <c r="D145" s="2" t="s">
        <v>841</v>
      </c>
      <c r="E145" s="2" t="s">
        <v>842</v>
      </c>
      <c r="F145" s="2" t="s">
        <v>843</v>
      </c>
    </row>
    <row r="146" spans="1:6" x14ac:dyDescent="0.15">
      <c r="A146" t="s">
        <v>844</v>
      </c>
      <c r="B146" s="2" t="s">
        <v>845</v>
      </c>
      <c r="C146" s="2" t="s">
        <v>846</v>
      </c>
      <c r="D146" s="2" t="s">
        <v>847</v>
      </c>
      <c r="E146" s="2" t="s">
        <v>848</v>
      </c>
      <c r="F146" s="2" t="s">
        <v>849</v>
      </c>
    </row>
    <row r="147" spans="1:6" x14ac:dyDescent="0.15">
      <c r="A147" t="s">
        <v>850</v>
      </c>
      <c r="B147" s="2" t="s">
        <v>851</v>
      </c>
      <c r="C147" s="2" t="s">
        <v>852</v>
      </c>
      <c r="D147" s="2" t="s">
        <v>853</v>
      </c>
      <c r="E147" s="2" t="s">
        <v>854</v>
      </c>
      <c r="F147" s="2" t="s">
        <v>855</v>
      </c>
    </row>
    <row r="148" spans="1:6" x14ac:dyDescent="0.15">
      <c r="A148" t="s">
        <v>856</v>
      </c>
      <c r="B148" s="2" t="s">
        <v>857</v>
      </c>
      <c r="C148" s="2" t="s">
        <v>858</v>
      </c>
      <c r="D148" s="2" t="s">
        <v>859</v>
      </c>
      <c r="E148" t="s">
        <v>8</v>
      </c>
      <c r="F148" s="2" t="s">
        <v>860</v>
      </c>
    </row>
    <row r="149" spans="1:6" x14ac:dyDescent="0.15">
      <c r="A149" t="s">
        <v>861</v>
      </c>
      <c r="B149" s="2" t="s">
        <v>862</v>
      </c>
      <c r="C149" s="2" t="s">
        <v>863</v>
      </c>
      <c r="D149" s="2" t="s">
        <v>864</v>
      </c>
      <c r="E149" s="2" t="s">
        <v>865</v>
      </c>
      <c r="F149" s="2" t="s">
        <v>866</v>
      </c>
    </row>
    <row r="150" spans="1:6" x14ac:dyDescent="0.15">
      <c r="A150" t="s">
        <v>867</v>
      </c>
      <c r="B150" s="2" t="s">
        <v>868</v>
      </c>
      <c r="C150" s="2" t="s">
        <v>869</v>
      </c>
      <c r="D150" s="2" t="s">
        <v>870</v>
      </c>
      <c r="E150" s="2" t="s">
        <v>871</v>
      </c>
      <c r="F150" s="2" t="s">
        <v>872</v>
      </c>
    </row>
    <row r="151" spans="1:6" x14ac:dyDescent="0.15">
      <c r="A151" t="s">
        <v>873</v>
      </c>
      <c r="B151" s="2" t="s">
        <v>874</v>
      </c>
      <c r="C151" s="2" t="s">
        <v>875</v>
      </c>
      <c r="D151" s="2" t="s">
        <v>876</v>
      </c>
      <c r="E151" s="2" t="s">
        <v>877</v>
      </c>
      <c r="F151" s="2" t="s">
        <v>878</v>
      </c>
    </row>
    <row r="152" spans="1:6" x14ac:dyDescent="0.15">
      <c r="A152" t="s">
        <v>879</v>
      </c>
      <c r="B152" s="2" t="s">
        <v>880</v>
      </c>
      <c r="C152" s="2" t="s">
        <v>881</v>
      </c>
      <c r="D152" s="2" t="s">
        <v>882</v>
      </c>
      <c r="E152" s="2" t="s">
        <v>883</v>
      </c>
      <c r="F152" s="2" t="s">
        <v>884</v>
      </c>
    </row>
    <row r="153" spans="1:6" x14ac:dyDescent="0.15">
      <c r="A153" t="s">
        <v>885</v>
      </c>
      <c r="B153" s="2" t="s">
        <v>886</v>
      </c>
      <c r="C153" s="2" t="s">
        <v>887</v>
      </c>
      <c r="D153" s="2" t="s">
        <v>888</v>
      </c>
      <c r="E153" s="2" t="s">
        <v>889</v>
      </c>
      <c r="F153" s="2" t="s">
        <v>890</v>
      </c>
    </row>
    <row r="154" spans="1:6" x14ac:dyDescent="0.15">
      <c r="A154" t="s">
        <v>891</v>
      </c>
      <c r="B154" s="2" t="s">
        <v>892</v>
      </c>
      <c r="C154" s="2" t="s">
        <v>893</v>
      </c>
      <c r="D154" s="2" t="s">
        <v>894</v>
      </c>
      <c r="E154" s="2" t="s">
        <v>393</v>
      </c>
      <c r="F154" s="2" t="s">
        <v>895</v>
      </c>
    </row>
    <row r="155" spans="1:6" x14ac:dyDescent="0.15">
      <c r="A155" t="s">
        <v>896</v>
      </c>
      <c r="B155" s="2" t="s">
        <v>897</v>
      </c>
      <c r="C155" s="2" t="s">
        <v>898</v>
      </c>
      <c r="D155" s="2" t="s">
        <v>899</v>
      </c>
      <c r="E155" s="2" t="s">
        <v>900</v>
      </c>
      <c r="F155" s="2" t="s">
        <v>901</v>
      </c>
    </row>
    <row r="156" spans="1:6" x14ac:dyDescent="0.15">
      <c r="A156" t="s">
        <v>902</v>
      </c>
      <c r="B156" s="2" t="s">
        <v>770</v>
      </c>
      <c r="C156" s="2" t="s">
        <v>771</v>
      </c>
      <c r="D156" s="2" t="s">
        <v>772</v>
      </c>
      <c r="E156" s="2" t="s">
        <v>903</v>
      </c>
      <c r="F156" s="2" t="s">
        <v>904</v>
      </c>
    </row>
    <row r="157" spans="1:6" x14ac:dyDescent="0.15">
      <c r="A157" t="s">
        <v>905</v>
      </c>
      <c r="B157" s="2" t="s">
        <v>906</v>
      </c>
      <c r="C157" s="2" t="s">
        <v>907</v>
      </c>
      <c r="D157" s="2" t="s">
        <v>908</v>
      </c>
      <c r="E157" s="2" t="s">
        <v>909</v>
      </c>
      <c r="F157" s="2" t="s">
        <v>910</v>
      </c>
    </row>
    <row r="158" spans="1:6" x14ac:dyDescent="0.15">
      <c r="A158" t="s">
        <v>911</v>
      </c>
      <c r="B158" s="2" t="s">
        <v>912</v>
      </c>
      <c r="C158" s="2" t="s">
        <v>913</v>
      </c>
      <c r="D158" s="2" t="s">
        <v>914</v>
      </c>
      <c r="E158" s="2" t="s">
        <v>915</v>
      </c>
      <c r="F158" s="2" t="s">
        <v>916</v>
      </c>
    </row>
    <row r="159" spans="1:6" x14ac:dyDescent="0.15">
      <c r="A159" t="s">
        <v>917</v>
      </c>
      <c r="B159" s="2" t="s">
        <v>918</v>
      </c>
      <c r="C159" s="2" t="s">
        <v>919</v>
      </c>
      <c r="D159" s="2" t="s">
        <v>920</v>
      </c>
      <c r="E159" s="2" t="s">
        <v>921</v>
      </c>
      <c r="F159" s="2" t="s">
        <v>922</v>
      </c>
    </row>
    <row r="160" spans="1:6" x14ac:dyDescent="0.15">
      <c r="A160" t="s">
        <v>923</v>
      </c>
      <c r="B160" s="2" t="s">
        <v>924</v>
      </c>
      <c r="C160" s="2" t="s">
        <v>925</v>
      </c>
      <c r="D160" s="2" t="s">
        <v>926</v>
      </c>
      <c r="E160" s="2" t="s">
        <v>927</v>
      </c>
      <c r="F160" s="2" t="s">
        <v>928</v>
      </c>
    </row>
    <row r="161" spans="1:6" x14ac:dyDescent="0.15">
      <c r="A161" t="s">
        <v>929</v>
      </c>
      <c r="B161" s="2" t="s">
        <v>930</v>
      </c>
      <c r="C161" s="2" t="s">
        <v>931</v>
      </c>
      <c r="D161" s="2" t="s">
        <v>932</v>
      </c>
      <c r="E161" s="2" t="s">
        <v>933</v>
      </c>
      <c r="F161" s="2" t="s">
        <v>934</v>
      </c>
    </row>
    <row r="162" spans="1:6" x14ac:dyDescent="0.15">
      <c r="A162" t="s">
        <v>935</v>
      </c>
      <c r="B162" s="2" t="s">
        <v>936</v>
      </c>
      <c r="C162" s="2" t="s">
        <v>937</v>
      </c>
      <c r="D162" s="2" t="s">
        <v>938</v>
      </c>
      <c r="E162" s="2" t="s">
        <v>939</v>
      </c>
      <c r="F162" s="2" t="s">
        <v>940</v>
      </c>
    </row>
    <row r="163" spans="1:6" x14ac:dyDescent="0.15">
      <c r="A163" t="s">
        <v>941</v>
      </c>
      <c r="B163" s="2" t="s">
        <v>942</v>
      </c>
      <c r="C163" s="2" t="s">
        <v>943</v>
      </c>
      <c r="D163" s="2" t="s">
        <v>944</v>
      </c>
      <c r="E163" s="2" t="s">
        <v>945</v>
      </c>
      <c r="F163" s="2" t="s">
        <v>946</v>
      </c>
    </row>
    <row r="164" spans="1:6" x14ac:dyDescent="0.15">
      <c r="A164" t="s">
        <v>947</v>
      </c>
      <c r="B164" s="2" t="s">
        <v>770</v>
      </c>
      <c r="C164" s="2" t="s">
        <v>948</v>
      </c>
      <c r="D164" s="2" t="s">
        <v>949</v>
      </c>
      <c r="E164" s="2" t="s">
        <v>950</v>
      </c>
      <c r="F164" s="2" t="s">
        <v>951</v>
      </c>
    </row>
    <row r="165" spans="1:6" x14ac:dyDescent="0.15">
      <c r="A165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3"/>
  <sheetViews>
    <sheetView topLeftCell="F1" zoomScale="90" zoomScaleNormal="90" workbookViewId="0">
      <selection activeCell="L32" sqref="L32"/>
    </sheetView>
  </sheetViews>
  <sheetFormatPr baseColWidth="10" defaultColWidth="9.1640625" defaultRowHeight="13" x14ac:dyDescent="0.15"/>
  <cols>
    <col min="2" max="2" width="67.83203125" bestFit="1" customWidth="1"/>
    <col min="3" max="3" width="13.5" bestFit="1" customWidth="1"/>
    <col min="4" max="4" width="13.83203125" bestFit="1" customWidth="1"/>
    <col min="5" max="7" width="14.5" bestFit="1" customWidth="1"/>
    <col min="11" max="15" width="14.83203125" bestFit="1" customWidth="1"/>
    <col min="18" max="18" width="9.5" customWidth="1"/>
  </cols>
  <sheetData>
    <row r="1" spans="1:23" ht="15" x14ac:dyDescent="0.2">
      <c r="I1" s="5">
        <v>1</v>
      </c>
      <c r="J1" s="6" t="s">
        <v>952</v>
      </c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5"/>
    </row>
    <row r="2" spans="1:23" ht="18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5"/>
      <c r="J2" s="5"/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5"/>
      <c r="Q2" s="8"/>
      <c r="R2" s="9" t="s">
        <v>953</v>
      </c>
      <c r="S2" s="9" t="s">
        <v>954</v>
      </c>
      <c r="T2" s="63" t="s">
        <v>955</v>
      </c>
      <c r="U2" s="63"/>
      <c r="V2" s="63" t="s">
        <v>956</v>
      </c>
      <c r="W2" s="63"/>
    </row>
    <row r="3" spans="1:23" ht="18" x14ac:dyDescent="0.2">
      <c r="A3">
        <v>1</v>
      </c>
      <c r="B3" t="s">
        <v>7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1"/>
      <c r="I3" s="5"/>
      <c r="J3" s="10" t="s">
        <v>957</v>
      </c>
      <c r="K3" s="11">
        <f>C51/C4</f>
        <v>7.1304655397926783E-2</v>
      </c>
      <c r="L3" s="11">
        <f t="shared" ref="L3:O3" si="0">D51/D4</f>
        <v>4.3829569994296165E-2</v>
      </c>
      <c r="M3" s="11">
        <f t="shared" si="0"/>
        <v>4.4220220352310963E-2</v>
      </c>
      <c r="N3" s="11">
        <f t="shared" si="0"/>
        <v>5.3869314020668892E-2</v>
      </c>
      <c r="O3" s="11">
        <f t="shared" si="0"/>
        <v>5.9804667681380007E-2</v>
      </c>
      <c r="P3" s="5"/>
      <c r="Q3" s="12"/>
      <c r="R3" s="5"/>
      <c r="S3" s="13"/>
      <c r="T3" s="27" t="s">
        <v>4</v>
      </c>
      <c r="U3" s="27" t="s">
        <v>5</v>
      </c>
      <c r="V3" s="27" t="s">
        <v>4</v>
      </c>
      <c r="W3" s="27" t="s">
        <v>5</v>
      </c>
    </row>
    <row r="4" spans="1:23" ht="18" x14ac:dyDescent="0.2">
      <c r="A4">
        <v>2</v>
      </c>
      <c r="B4" s="3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2"/>
      <c r="I4" s="5"/>
      <c r="J4" s="10" t="s">
        <v>952</v>
      </c>
      <c r="K4" s="5"/>
      <c r="L4" s="11">
        <f>L3/K3</f>
        <v>0.61468034239417324</v>
      </c>
      <c r="M4" s="11">
        <f t="shared" ref="M4:O4" si="1">M3/L3</f>
        <v>1.0089129406942763</v>
      </c>
      <c r="N4" s="11">
        <f t="shared" si="1"/>
        <v>1.2182054632808645</v>
      </c>
      <c r="O4" s="11">
        <f t="shared" si="1"/>
        <v>1.1101806059463428</v>
      </c>
      <c r="P4" s="5"/>
      <c r="Q4" s="12"/>
      <c r="R4" s="14" t="s">
        <v>958</v>
      </c>
      <c r="S4" s="15">
        <v>-4.84</v>
      </c>
      <c r="T4" s="16"/>
      <c r="U4" s="7"/>
      <c r="V4" s="17"/>
      <c r="W4" s="17"/>
    </row>
    <row r="5" spans="1:23" ht="18" x14ac:dyDescent="0.2">
      <c r="A5">
        <v>3</v>
      </c>
      <c r="B5" t="s">
        <v>22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/>
      <c r="I5" s="5"/>
      <c r="J5" s="5"/>
      <c r="K5" s="5"/>
      <c r="L5" s="5"/>
      <c r="M5" s="5"/>
      <c r="N5" s="5"/>
      <c r="O5" s="5"/>
      <c r="P5" s="5"/>
      <c r="Q5" s="12"/>
      <c r="R5" s="14" t="s">
        <v>959</v>
      </c>
      <c r="S5" s="15">
        <v>0.92</v>
      </c>
      <c r="T5" s="15">
        <f>N4</f>
        <v>1.2182054632808645</v>
      </c>
      <c r="U5" s="15">
        <f>O4</f>
        <v>1.1101806059463428</v>
      </c>
      <c r="V5" s="17"/>
      <c r="W5" s="17"/>
    </row>
    <row r="6" spans="1:23" ht="18" x14ac:dyDescent="0.2">
      <c r="A6">
        <v>4</v>
      </c>
      <c r="B6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/>
      <c r="I6" s="5">
        <v>2</v>
      </c>
      <c r="J6" s="6" t="s">
        <v>960</v>
      </c>
      <c r="K6" s="5"/>
      <c r="L6" s="5"/>
      <c r="M6" s="5"/>
      <c r="N6" s="5"/>
      <c r="O6" s="5"/>
      <c r="P6" s="5"/>
      <c r="Q6" s="12"/>
      <c r="R6" s="14" t="s">
        <v>961</v>
      </c>
      <c r="S6" s="15">
        <v>0.52800000000000002</v>
      </c>
      <c r="T6" s="15">
        <f>N8</f>
        <v>1.1376326234933436</v>
      </c>
      <c r="U6" s="15">
        <f>O8</f>
        <v>0.78747038240798806</v>
      </c>
      <c r="V6" s="17"/>
      <c r="W6" s="17"/>
    </row>
    <row r="7" spans="1:23" ht="18" x14ac:dyDescent="0.2">
      <c r="A7">
        <v>5</v>
      </c>
      <c r="B7" s="3" t="s">
        <v>30</v>
      </c>
      <c r="C7" s="4" t="s">
        <v>24</v>
      </c>
      <c r="D7" s="4" t="s">
        <v>25</v>
      </c>
      <c r="E7" s="4" t="s">
        <v>26</v>
      </c>
      <c r="F7" s="4" t="s">
        <v>27</v>
      </c>
      <c r="G7" s="4" t="s">
        <v>28</v>
      </c>
      <c r="H7" s="2"/>
      <c r="I7" s="5"/>
      <c r="J7" s="10" t="s">
        <v>962</v>
      </c>
      <c r="K7" s="18">
        <f>(C4+C7)/C4</f>
        <v>0.22846097759299397</v>
      </c>
      <c r="L7" s="18">
        <f t="shared" ref="L7:O7" si="2">(D4+D7)/D4</f>
        <v>0.18900706376042831</v>
      </c>
      <c r="M7" s="18">
        <f t="shared" si="2"/>
        <v>0.18834026954977684</v>
      </c>
      <c r="N7" s="18">
        <f t="shared" si="2"/>
        <v>0.1655545609895028</v>
      </c>
      <c r="O7" s="18">
        <f t="shared" si="2"/>
        <v>0.2102359208523592</v>
      </c>
      <c r="P7" s="5"/>
      <c r="Q7" s="12"/>
      <c r="R7" s="14" t="s">
        <v>963</v>
      </c>
      <c r="S7" s="15">
        <v>0.40400000000000003</v>
      </c>
      <c r="T7" s="15">
        <f>N12</f>
        <v>0.99863731901485731</v>
      </c>
      <c r="U7" s="15">
        <f>O12</f>
        <v>0.67397865238024213</v>
      </c>
      <c r="V7" s="17"/>
      <c r="W7" s="17"/>
    </row>
    <row r="8" spans="1:23" ht="18" x14ac:dyDescent="0.2">
      <c r="A8">
        <v>6</v>
      </c>
      <c r="B8" s="3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2"/>
      <c r="I8" s="5"/>
      <c r="J8" s="10" t="s">
        <v>960</v>
      </c>
      <c r="K8" s="5"/>
      <c r="L8" s="19">
        <f>K7/L7</f>
        <v>1.2087430651934501</v>
      </c>
      <c r="M8" s="19">
        <f t="shared" ref="M8:O8" si="3">L7/M7</f>
        <v>1.0035403698436103</v>
      </c>
      <c r="N8" s="19">
        <f t="shared" si="3"/>
        <v>1.1376326234933436</v>
      </c>
      <c r="O8" s="19">
        <f t="shared" si="3"/>
        <v>0.78747038240798806</v>
      </c>
      <c r="P8" s="5"/>
      <c r="Q8" s="12"/>
      <c r="R8" s="14" t="s">
        <v>964</v>
      </c>
      <c r="S8" s="15">
        <v>0.89200000000000002</v>
      </c>
      <c r="T8" s="15">
        <f>N15</f>
        <v>1.1452259018432649</v>
      </c>
      <c r="U8" s="15">
        <f>O15</f>
        <v>1.2830987061599806</v>
      </c>
      <c r="V8" s="17"/>
      <c r="W8" s="17"/>
    </row>
    <row r="9" spans="1:23" ht="18" x14ac:dyDescent="0.2">
      <c r="A9">
        <v>7</v>
      </c>
      <c r="B9" s="3" t="s">
        <v>38</v>
      </c>
      <c r="C9" s="4" t="s">
        <v>39</v>
      </c>
      <c r="D9" s="4" t="s">
        <v>40</v>
      </c>
      <c r="E9" s="4" t="s">
        <v>41</v>
      </c>
      <c r="F9" s="4" t="s">
        <v>42</v>
      </c>
      <c r="G9" s="4" t="s">
        <v>43</v>
      </c>
      <c r="H9" s="2"/>
      <c r="I9" s="5"/>
      <c r="J9" s="5"/>
      <c r="K9" s="5"/>
      <c r="L9" s="5"/>
      <c r="M9" s="5"/>
      <c r="N9" s="5"/>
      <c r="O9" s="5"/>
      <c r="P9" s="5"/>
      <c r="Q9" s="12"/>
      <c r="R9" s="14" t="s">
        <v>965</v>
      </c>
      <c r="S9" s="15">
        <v>0.115</v>
      </c>
      <c r="T9" s="15">
        <f>N19</f>
        <v>0.38004295682520967</v>
      </c>
      <c r="U9" s="15">
        <f>O19</f>
        <v>1.7812639451613268</v>
      </c>
      <c r="V9" s="17"/>
      <c r="W9" s="17"/>
    </row>
    <row r="10" spans="1:23" ht="18" x14ac:dyDescent="0.2">
      <c r="A10">
        <v>8</v>
      </c>
      <c r="B10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/>
      <c r="I10" s="5">
        <v>3</v>
      </c>
      <c r="J10" s="6" t="s">
        <v>966</v>
      </c>
      <c r="K10" s="5"/>
      <c r="L10" s="5"/>
      <c r="M10" s="5"/>
      <c r="N10" s="5"/>
      <c r="O10" s="5"/>
      <c r="P10" s="5"/>
      <c r="Q10" s="12"/>
      <c r="R10" s="14" t="s">
        <v>967</v>
      </c>
      <c r="S10" s="15">
        <v>-0.17199999999999999</v>
      </c>
      <c r="T10" s="15">
        <f>N23</f>
        <v>0.81512384057925158</v>
      </c>
      <c r="U10" s="15">
        <f>O23</f>
        <v>0.92634069383996909</v>
      </c>
      <c r="V10" s="17"/>
      <c r="W10" s="17"/>
    </row>
    <row r="11" spans="1:23" ht="18" x14ac:dyDescent="0.2">
      <c r="A11">
        <v>9</v>
      </c>
      <c r="B11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/>
      <c r="I11" s="5"/>
      <c r="J11" s="10" t="s">
        <v>968</v>
      </c>
      <c r="K11" s="19">
        <f>(C40-(C41+C56))/C40</f>
        <v>6.033173379757463E-2</v>
      </c>
      <c r="L11" s="19">
        <f t="shared" ref="L11:O11" si="4">(D40-(D41+D56))/D40</f>
        <v>5.5599906363107063E-2</v>
      </c>
      <c r="M11" s="19">
        <f t="shared" si="4"/>
        <v>5.8577592836275547E-2</v>
      </c>
      <c r="N11" s="19">
        <f t="shared" si="4"/>
        <v>5.849777026436212E-2</v>
      </c>
      <c r="O11" s="19">
        <f t="shared" si="4"/>
        <v>3.942624837002378E-2</v>
      </c>
      <c r="P11" s="5"/>
      <c r="Q11" s="12"/>
      <c r="R11" s="14" t="s">
        <v>969</v>
      </c>
      <c r="S11" s="15">
        <v>4.6790000000000003</v>
      </c>
      <c r="T11" s="15">
        <f>N27</f>
        <v>-6.6425719199043984E-2</v>
      </c>
      <c r="U11" s="15">
        <f>O27</f>
        <v>-0.28281046252972308</v>
      </c>
      <c r="V11" s="17"/>
      <c r="W11" s="17"/>
    </row>
    <row r="12" spans="1:23" ht="18" x14ac:dyDescent="0.2">
      <c r="A12">
        <v>10</v>
      </c>
      <c r="B12" t="s">
        <v>59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64</v>
      </c>
      <c r="H12" s="2"/>
      <c r="I12" s="5"/>
      <c r="J12" s="10" t="s">
        <v>966</v>
      </c>
      <c r="K12" s="5"/>
      <c r="L12" s="19">
        <f>L11/K11</f>
        <v>0.92156984166336375</v>
      </c>
      <c r="M12" s="19">
        <f t="shared" ref="M12:O12" si="5">M11/L11</f>
        <v>1.0535556023012353</v>
      </c>
      <c r="N12" s="19">
        <f t="shared" si="5"/>
        <v>0.99863731901485731</v>
      </c>
      <c r="O12" s="19">
        <f t="shared" si="5"/>
        <v>0.67397865238024213</v>
      </c>
      <c r="P12" s="5"/>
      <c r="Q12" s="12"/>
      <c r="R12" s="20" t="s">
        <v>970</v>
      </c>
      <c r="S12" s="21">
        <v>-0.32700000000000001</v>
      </c>
      <c r="T12" s="21">
        <f>N31</f>
        <v>0.99241059150256605</v>
      </c>
      <c r="U12" s="21">
        <f>O31</f>
        <v>0.71075155530293843</v>
      </c>
      <c r="V12" s="17"/>
      <c r="W12" s="17"/>
    </row>
    <row r="13" spans="1:23" ht="17" x14ac:dyDescent="0.2">
      <c r="A13">
        <v>11</v>
      </c>
      <c r="B13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H13" s="2"/>
      <c r="I13" s="5"/>
      <c r="J13" s="5"/>
      <c r="K13" s="5"/>
      <c r="L13" s="5"/>
      <c r="M13" s="5"/>
      <c r="N13" s="5"/>
      <c r="O13" s="5"/>
      <c r="P13" s="5"/>
      <c r="Q13" s="5"/>
      <c r="R13" s="22" t="s">
        <v>971</v>
      </c>
      <c r="S13" s="23"/>
      <c r="T13" s="23"/>
      <c r="U13" s="24"/>
      <c r="V13" s="17">
        <f>$S$4+SUMPRODUCT($S$5:$S$12,T5:T12)</f>
        <v>-2.4254105313493226</v>
      </c>
      <c r="W13" s="17">
        <f>$S$4+SUMPRODUCT($S$5:$S$12,U5:U12)</f>
        <v>-3.4962092175691843</v>
      </c>
    </row>
    <row r="14" spans="1:23" ht="15" x14ac:dyDescent="0.2">
      <c r="A14">
        <v>12</v>
      </c>
      <c r="B14" t="s">
        <v>73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H14" s="2"/>
      <c r="I14" s="5">
        <v>4</v>
      </c>
      <c r="J14" s="6" t="s">
        <v>972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7"/>
      <c r="V14" s="5"/>
      <c r="W14" s="5"/>
    </row>
    <row r="15" spans="1:23" ht="15" x14ac:dyDescent="0.2">
      <c r="A15">
        <v>13</v>
      </c>
      <c r="B15" t="s">
        <v>74</v>
      </c>
      <c r="C15" s="2" t="s">
        <v>75</v>
      </c>
      <c r="D15" s="2" t="s">
        <v>76</v>
      </c>
      <c r="E15" s="2" t="s">
        <v>77</v>
      </c>
      <c r="F15" s="2" t="s">
        <v>78</v>
      </c>
      <c r="G15" s="2" t="s">
        <v>79</v>
      </c>
      <c r="H15" s="2"/>
      <c r="I15" s="5"/>
      <c r="J15" s="10" t="s">
        <v>972</v>
      </c>
      <c r="K15" s="19"/>
      <c r="L15" s="19">
        <f>D4/C4</f>
        <v>1.6797898953905441</v>
      </c>
      <c r="M15" s="19">
        <f t="shared" ref="M15:O15" si="6">E4/D4</f>
        <v>1.8251315977351676</v>
      </c>
      <c r="N15" s="19">
        <f t="shared" si="6"/>
        <v>1.1452259018432649</v>
      </c>
      <c r="O15" s="19">
        <f t="shared" si="6"/>
        <v>1.2830987061599806</v>
      </c>
      <c r="P15" s="5"/>
      <c r="Q15" s="5"/>
      <c r="R15" s="5"/>
      <c r="S15" s="5"/>
      <c r="T15" s="5"/>
      <c r="U15" s="7"/>
      <c r="V15" s="5"/>
      <c r="W15" s="5"/>
    </row>
    <row r="16" spans="1:23" ht="15" x14ac:dyDescent="0.2">
      <c r="A16">
        <v>14</v>
      </c>
      <c r="B16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2"/>
      <c r="I16" s="5"/>
      <c r="J16" s="10"/>
      <c r="K16" s="5"/>
      <c r="L16" s="19"/>
      <c r="M16" s="19"/>
      <c r="N16" s="19"/>
      <c r="O16" s="19"/>
      <c r="P16" s="5"/>
      <c r="Q16" s="5"/>
      <c r="R16" s="5"/>
      <c r="S16" s="5"/>
      <c r="T16" s="5"/>
      <c r="U16" s="7"/>
      <c r="V16" s="5"/>
      <c r="W16" s="5"/>
    </row>
    <row r="17" spans="1:23" ht="15" x14ac:dyDescent="0.2">
      <c r="A17">
        <v>15</v>
      </c>
      <c r="B17" t="s">
        <v>88</v>
      </c>
      <c r="C17" t="s">
        <v>8</v>
      </c>
      <c r="D17" t="s">
        <v>8</v>
      </c>
      <c r="E17" s="2" t="s">
        <v>89</v>
      </c>
      <c r="F17" s="2" t="s">
        <v>90</v>
      </c>
      <c r="G17" s="2" t="s">
        <v>91</v>
      </c>
      <c r="H17" s="2"/>
      <c r="I17" s="5">
        <v>5</v>
      </c>
      <c r="J17" s="6" t="s">
        <v>973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7"/>
      <c r="V17" s="5"/>
      <c r="W17" s="5"/>
    </row>
    <row r="18" spans="1:23" ht="15" x14ac:dyDescent="0.2">
      <c r="A18">
        <v>16</v>
      </c>
      <c r="B18" t="s">
        <v>93</v>
      </c>
      <c r="C18" t="s">
        <v>8</v>
      </c>
      <c r="D18" t="s">
        <v>8</v>
      </c>
      <c r="E18" s="2" t="s">
        <v>89</v>
      </c>
      <c r="F18" s="2" t="s">
        <v>90</v>
      </c>
      <c r="G18" s="2" t="s">
        <v>91</v>
      </c>
      <c r="H18" s="2"/>
      <c r="I18" s="5"/>
      <c r="J18" s="10" t="s">
        <v>974</v>
      </c>
      <c r="K18" s="19">
        <f>ABS(C72)/(ABS(C72)+C56)</f>
        <v>6.3386481061236247E-2</v>
      </c>
      <c r="L18" s="19">
        <f t="shared" ref="L18:O18" si="7">ABS(D72)/(ABS(D72)+D56)</f>
        <v>8.6644035885952278E-2</v>
      </c>
      <c r="M18" s="19">
        <f t="shared" si="7"/>
        <v>0.13958915306914357</v>
      </c>
      <c r="N18" s="19">
        <f t="shared" si="7"/>
        <v>0.36729835552075174</v>
      </c>
      <c r="O18" s="19">
        <f t="shared" si="7"/>
        <v>0.20620097123645872</v>
      </c>
      <c r="P18" s="5"/>
      <c r="Q18" s="5"/>
      <c r="R18" s="5"/>
      <c r="S18" s="5"/>
      <c r="T18" s="5"/>
      <c r="U18" s="7"/>
      <c r="V18" s="5"/>
      <c r="W18" s="5"/>
    </row>
    <row r="19" spans="1:23" ht="15" x14ac:dyDescent="0.2">
      <c r="A19">
        <v>17</v>
      </c>
      <c r="B19" t="s">
        <v>94</v>
      </c>
      <c r="C19" s="2" t="s">
        <v>95</v>
      </c>
      <c r="D19" s="2" t="s">
        <v>96</v>
      </c>
      <c r="E19" s="2" t="s">
        <v>97</v>
      </c>
      <c r="F19" s="2" t="s">
        <v>98</v>
      </c>
      <c r="G19" s="2" t="s">
        <v>99</v>
      </c>
      <c r="H19" s="2"/>
      <c r="I19" s="5"/>
      <c r="J19" s="10" t="s">
        <v>973</v>
      </c>
      <c r="K19" s="5"/>
      <c r="L19" s="19">
        <f>K18/L18</f>
        <v>0.73157350547094246</v>
      </c>
      <c r="M19" s="19">
        <f t="shared" ref="M19:O19" si="8">L18/M18</f>
        <v>0.62070751187260476</v>
      </c>
      <c r="N19" s="19">
        <f t="shared" si="8"/>
        <v>0.38004295682520967</v>
      </c>
      <c r="O19" s="19">
        <f t="shared" si="8"/>
        <v>1.7812639451613268</v>
      </c>
      <c r="P19" s="5"/>
      <c r="Q19" s="5"/>
      <c r="R19" s="5"/>
      <c r="S19" s="5"/>
      <c r="T19" s="5"/>
      <c r="U19" s="7"/>
      <c r="V19" s="5"/>
      <c r="W19" s="5"/>
    </row>
    <row r="20" spans="1:23" ht="15" x14ac:dyDescent="0.2">
      <c r="A20">
        <v>18</v>
      </c>
      <c r="B20" t="s">
        <v>101</v>
      </c>
      <c r="C20" s="2" t="s">
        <v>102</v>
      </c>
      <c r="D20" s="2" t="s">
        <v>103</v>
      </c>
      <c r="E20" s="2" t="s">
        <v>104</v>
      </c>
      <c r="F20" s="2" t="s">
        <v>105</v>
      </c>
      <c r="G20" s="2" t="s">
        <v>106</v>
      </c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7"/>
      <c r="V20" s="5"/>
      <c r="W20" s="5"/>
    </row>
    <row r="21" spans="1:23" ht="15" x14ac:dyDescent="0.2">
      <c r="A21">
        <v>19</v>
      </c>
      <c r="B21" t="s">
        <v>108</v>
      </c>
      <c r="C21" s="2" t="s">
        <v>109</v>
      </c>
      <c r="D21" s="2" t="s">
        <v>110</v>
      </c>
      <c r="E21" s="2" t="s">
        <v>111</v>
      </c>
      <c r="F21" s="2" t="s">
        <v>112</v>
      </c>
      <c r="G21" s="2" t="s">
        <v>113</v>
      </c>
      <c r="H21" s="2"/>
      <c r="I21" s="5">
        <v>6</v>
      </c>
      <c r="J21" s="6" t="s">
        <v>975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7"/>
      <c r="V21" s="5"/>
      <c r="W21" s="5"/>
    </row>
    <row r="22" spans="1:23" ht="15" x14ac:dyDescent="0.2">
      <c r="A22">
        <v>20</v>
      </c>
      <c r="B22" t="s">
        <v>115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H22" s="2"/>
      <c r="I22" s="5"/>
      <c r="J22" s="10" t="s">
        <v>976</v>
      </c>
      <c r="K22" s="19">
        <f>ABS(C9)/C4</f>
        <v>0.2045945705023848</v>
      </c>
      <c r="L22" s="19">
        <f t="shared" ref="L22:O22" si="9">ABS(D9)/D4</f>
        <v>0.21060910295659802</v>
      </c>
      <c r="M22" s="19">
        <f t="shared" si="9"/>
        <v>0.13207472177319626</v>
      </c>
      <c r="N22" s="19">
        <f t="shared" si="9"/>
        <v>0.10765725445520384</v>
      </c>
      <c r="O22" s="19">
        <f t="shared" si="9"/>
        <v>9.9727295788939629E-2</v>
      </c>
      <c r="P22" s="5"/>
      <c r="Q22" s="5"/>
      <c r="R22" s="5"/>
      <c r="S22" s="5"/>
      <c r="T22" s="5"/>
      <c r="U22" s="7"/>
      <c r="V22" s="5"/>
      <c r="W22" s="5"/>
    </row>
    <row r="23" spans="1:23" ht="15" x14ac:dyDescent="0.2">
      <c r="A23">
        <v>21</v>
      </c>
      <c r="B23" t="s">
        <v>122</v>
      </c>
      <c r="C23" s="2" t="s">
        <v>116</v>
      </c>
      <c r="D23" s="2" t="s">
        <v>117</v>
      </c>
      <c r="E23" s="2" t="s">
        <v>118</v>
      </c>
      <c r="F23" s="2" t="s">
        <v>119</v>
      </c>
      <c r="G23" s="2" t="s">
        <v>120</v>
      </c>
      <c r="H23" s="2"/>
      <c r="I23" s="5"/>
      <c r="J23" s="10" t="s">
        <v>975</v>
      </c>
      <c r="K23" s="5"/>
      <c r="L23" s="19">
        <f>L22/K22</f>
        <v>1.0293973219301198</v>
      </c>
      <c r="M23" s="19">
        <f t="shared" ref="M23:O23" si="10">M22/L22</f>
        <v>0.62710832494459656</v>
      </c>
      <c r="N23" s="19">
        <f t="shared" si="10"/>
        <v>0.81512384057925158</v>
      </c>
      <c r="O23" s="19">
        <f t="shared" si="10"/>
        <v>0.92634069383996909</v>
      </c>
      <c r="P23" s="5"/>
      <c r="Q23" s="5"/>
      <c r="R23" s="5"/>
      <c r="S23" s="5"/>
      <c r="T23" s="5"/>
      <c r="U23" s="7"/>
      <c r="V23" s="5"/>
      <c r="W23" s="5"/>
    </row>
    <row r="24" spans="1:23" ht="15" x14ac:dyDescent="0.2">
      <c r="A24">
        <v>22</v>
      </c>
      <c r="B24" t="s">
        <v>123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128</v>
      </c>
      <c r="H24" s="2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7"/>
      <c r="V24" s="5"/>
      <c r="W24" s="5"/>
    </row>
    <row r="25" spans="1:23" ht="15" x14ac:dyDescent="0.2">
      <c r="A25">
        <v>23</v>
      </c>
      <c r="B25" t="s">
        <v>130</v>
      </c>
      <c r="C25" s="2" t="s">
        <v>124</v>
      </c>
      <c r="D25" s="2" t="s">
        <v>125</v>
      </c>
      <c r="E25" s="2" t="s">
        <v>126</v>
      </c>
      <c r="F25" s="2" t="s">
        <v>127</v>
      </c>
      <c r="G25" s="2" t="s">
        <v>128</v>
      </c>
      <c r="H25" s="2"/>
      <c r="I25" s="5">
        <v>7</v>
      </c>
      <c r="J25" s="6" t="s">
        <v>969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7"/>
      <c r="V25" s="5"/>
      <c r="W25" s="5"/>
    </row>
    <row r="26" spans="1:23" ht="15" x14ac:dyDescent="0.2">
      <c r="A26">
        <v>24</v>
      </c>
      <c r="B26" t="s">
        <v>131</v>
      </c>
      <c r="C26" s="2" t="s">
        <v>124</v>
      </c>
      <c r="D26" s="2" t="s">
        <v>125</v>
      </c>
      <c r="E26" s="2" t="s">
        <v>126</v>
      </c>
      <c r="F26" s="2" t="s">
        <v>127</v>
      </c>
      <c r="G26" s="2" t="s">
        <v>128</v>
      </c>
      <c r="H26" s="2"/>
      <c r="I26" s="5"/>
      <c r="J26" s="10" t="s">
        <v>977</v>
      </c>
      <c r="K26" s="25">
        <f>ABS(C8)-C43</f>
        <v>-1126619000</v>
      </c>
      <c r="L26" s="25">
        <f t="shared" ref="L26:O26" si="11">ABS(D8)-D43</f>
        <v>486659000</v>
      </c>
      <c r="M26" s="25">
        <f t="shared" si="11"/>
        <v>609243000</v>
      </c>
      <c r="N26" s="25">
        <f t="shared" si="11"/>
        <v>-2279000000</v>
      </c>
      <c r="O26" s="25">
        <f t="shared" si="11"/>
        <v>-14748000000</v>
      </c>
      <c r="P26" s="5"/>
      <c r="Q26" s="5"/>
      <c r="R26" s="5"/>
      <c r="S26" s="5"/>
      <c r="T26" s="5"/>
      <c r="U26" s="7"/>
      <c r="V26" s="5"/>
      <c r="W26" s="5"/>
    </row>
    <row r="27" spans="1:23" ht="15" x14ac:dyDescent="0.2">
      <c r="A27">
        <v>25</v>
      </c>
      <c r="B27" t="s">
        <v>132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s="2"/>
      <c r="I27" s="5"/>
      <c r="J27" s="10" t="s">
        <v>969</v>
      </c>
      <c r="K27" s="26">
        <f>K26/C40</f>
        <v>-4.9709460910738211E-2</v>
      </c>
      <c r="L27" s="26">
        <f t="shared" ref="L27:O27" si="12">L26/D40</f>
        <v>1.6983168112422342E-2</v>
      </c>
      <c r="M27" s="26">
        <f t="shared" si="12"/>
        <v>2.0485908122412081E-2</v>
      </c>
      <c r="N27" s="26">
        <f t="shared" si="12"/>
        <v>-6.6425719199043984E-2</v>
      </c>
      <c r="O27" s="26">
        <f t="shared" si="12"/>
        <v>-0.28281046252972308</v>
      </c>
      <c r="P27" s="5"/>
      <c r="Q27" s="5"/>
      <c r="R27" s="5"/>
      <c r="S27" s="5"/>
      <c r="T27" s="5"/>
      <c r="U27" s="7"/>
      <c r="V27" s="5"/>
      <c r="W27" s="5"/>
    </row>
    <row r="28" spans="1:23" ht="15" x14ac:dyDescent="0.2">
      <c r="A28">
        <v>26</v>
      </c>
      <c r="B28" t="s">
        <v>133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7"/>
      <c r="V28" s="5"/>
      <c r="W28" s="5"/>
    </row>
    <row r="29" spans="1:23" ht="15" x14ac:dyDescent="0.2">
      <c r="A29">
        <v>27</v>
      </c>
      <c r="B29" t="s">
        <v>134</v>
      </c>
      <c r="C29" s="2" t="s">
        <v>16</v>
      </c>
      <c r="D29" s="2" t="s">
        <v>17</v>
      </c>
      <c r="E29" s="2" t="s">
        <v>18</v>
      </c>
      <c r="F29" s="2" t="s">
        <v>19</v>
      </c>
      <c r="G29" s="2" t="s">
        <v>20</v>
      </c>
      <c r="I29" s="5">
        <v>8</v>
      </c>
      <c r="J29" s="6" t="s">
        <v>978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7"/>
      <c r="V29" s="5"/>
      <c r="W29" s="5"/>
    </row>
    <row r="30" spans="1:23" ht="15" x14ac:dyDescent="0.2">
      <c r="A30">
        <v>28</v>
      </c>
      <c r="B30" t="s">
        <v>135</v>
      </c>
      <c r="C30" s="2" t="s">
        <v>32</v>
      </c>
      <c r="D30" s="2" t="s">
        <v>33</v>
      </c>
      <c r="E30" s="2" t="s">
        <v>136</v>
      </c>
      <c r="F30" s="2" t="s">
        <v>137</v>
      </c>
      <c r="G30" s="2" t="s">
        <v>36</v>
      </c>
      <c r="H30" s="2"/>
      <c r="I30" s="5"/>
      <c r="J30" s="10" t="s">
        <v>979</v>
      </c>
      <c r="K30" s="19">
        <f>(C125+C97)/C40</f>
        <v>0.52088110717595548</v>
      </c>
      <c r="L30" s="19">
        <f t="shared" ref="L30:O30" si="13">(D125+D97)/D40</f>
        <v>0.59650452278197608</v>
      </c>
      <c r="M30" s="19">
        <f t="shared" si="13"/>
        <v>0.61879168976436616</v>
      </c>
      <c r="N30" s="19">
        <f t="shared" si="13"/>
        <v>0.614095426855927</v>
      </c>
      <c r="O30" s="19">
        <f t="shared" si="13"/>
        <v>0.43646927974227201</v>
      </c>
      <c r="P30" s="5"/>
      <c r="Q30" s="5"/>
      <c r="R30" s="5"/>
      <c r="S30" s="5"/>
      <c r="T30" s="5"/>
      <c r="U30" s="7"/>
      <c r="V30" s="5"/>
      <c r="W30" s="5"/>
    </row>
    <row r="31" spans="1:23" ht="15" x14ac:dyDescent="0.2">
      <c r="A31">
        <v>29</v>
      </c>
      <c r="B31" t="s">
        <v>139</v>
      </c>
      <c r="C31" s="2" t="s">
        <v>53</v>
      </c>
      <c r="D31" s="2" t="s">
        <v>54</v>
      </c>
      <c r="E31" s="2" t="s">
        <v>140</v>
      </c>
      <c r="F31" s="2" t="s">
        <v>141</v>
      </c>
      <c r="G31" s="2" t="s">
        <v>57</v>
      </c>
      <c r="H31" s="2"/>
      <c r="I31" s="5"/>
      <c r="J31" s="10" t="s">
        <v>978</v>
      </c>
      <c r="K31" s="26"/>
      <c r="L31" s="19">
        <f>L30/K30</f>
        <v>1.1451836408811709</v>
      </c>
      <c r="M31" s="19">
        <f t="shared" ref="M31:O31" si="14">M30/L30</f>
        <v>1.037362947188476</v>
      </c>
      <c r="N31" s="19">
        <f t="shared" si="14"/>
        <v>0.99241059150256605</v>
      </c>
      <c r="O31" s="19">
        <f t="shared" si="14"/>
        <v>0.71075155530293843</v>
      </c>
      <c r="P31" s="5"/>
      <c r="Q31" s="5"/>
      <c r="R31" s="5"/>
      <c r="S31" s="5"/>
      <c r="T31" s="5"/>
      <c r="U31" s="7"/>
      <c r="V31" s="5"/>
      <c r="W31" s="5"/>
    </row>
    <row r="32" spans="1:23" x14ac:dyDescent="0.15">
      <c r="A32">
        <v>30</v>
      </c>
      <c r="B32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  <c r="G32" s="2" t="s">
        <v>148</v>
      </c>
      <c r="H32" s="2"/>
    </row>
    <row r="33" spans="1:8" x14ac:dyDescent="0.15">
      <c r="A33">
        <v>31</v>
      </c>
      <c r="B33" t="s">
        <v>149</v>
      </c>
      <c r="C33" s="2" t="s">
        <v>150</v>
      </c>
      <c r="D33" s="2" t="s">
        <v>151</v>
      </c>
      <c r="E33" s="2" t="s">
        <v>152</v>
      </c>
      <c r="F33" t="s">
        <v>8</v>
      </c>
      <c r="G33" t="s">
        <v>8</v>
      </c>
    </row>
    <row r="34" spans="1:8" x14ac:dyDescent="0.15">
      <c r="A34">
        <v>32</v>
      </c>
      <c r="B34" t="s">
        <v>153</v>
      </c>
      <c r="C34" s="2" t="s">
        <v>154</v>
      </c>
      <c r="D34" s="2" t="s">
        <v>155</v>
      </c>
      <c r="E34" s="2" t="s">
        <v>156</v>
      </c>
      <c r="F34" s="2" t="s">
        <v>157</v>
      </c>
      <c r="G34" s="2" t="s">
        <v>158</v>
      </c>
    </row>
    <row r="35" spans="1:8" x14ac:dyDescent="0.15">
      <c r="A35">
        <v>33</v>
      </c>
      <c r="B35" t="s">
        <v>160</v>
      </c>
      <c r="C35" s="2" t="s">
        <v>154</v>
      </c>
      <c r="D35" s="2" t="s">
        <v>155</v>
      </c>
      <c r="E35" s="2" t="s">
        <v>156</v>
      </c>
      <c r="F35" s="2" t="s">
        <v>157</v>
      </c>
      <c r="G35" s="2" t="s">
        <v>161</v>
      </c>
      <c r="H35" s="2"/>
    </row>
    <row r="36" spans="1:8" x14ac:dyDescent="0.15">
      <c r="A36">
        <v>34</v>
      </c>
      <c r="B36" t="s">
        <v>163</v>
      </c>
      <c r="C36" s="2" t="s">
        <v>164</v>
      </c>
      <c r="D36" s="2" t="s">
        <v>165</v>
      </c>
      <c r="E36" s="2" t="s">
        <v>166</v>
      </c>
      <c r="F36" s="2" t="s">
        <v>167</v>
      </c>
      <c r="G36" s="2" t="s">
        <v>168</v>
      </c>
      <c r="H36" s="2"/>
    </row>
    <row r="37" spans="1:8" x14ac:dyDescent="0.15">
      <c r="A37">
        <v>35</v>
      </c>
      <c r="B37" t="s">
        <v>170</v>
      </c>
      <c r="C37" s="2" t="s">
        <v>164</v>
      </c>
      <c r="D37" s="2" t="s">
        <v>165</v>
      </c>
      <c r="E37" s="2" t="s">
        <v>166</v>
      </c>
      <c r="F37" s="2" t="s">
        <v>167</v>
      </c>
      <c r="G37" s="2" t="s">
        <v>171</v>
      </c>
      <c r="H37" s="2"/>
    </row>
    <row r="38" spans="1:8" x14ac:dyDescent="0.15">
      <c r="C38" s="2"/>
      <c r="D38" s="2"/>
      <c r="E38" s="2"/>
      <c r="F38" s="2"/>
      <c r="G38" s="2"/>
      <c r="H38" s="2"/>
    </row>
    <row r="39" spans="1:8" x14ac:dyDescent="0.15">
      <c r="B39" s="1" t="s">
        <v>174</v>
      </c>
      <c r="C39" s="1" t="s">
        <v>1</v>
      </c>
      <c r="D39" s="1" t="s">
        <v>2</v>
      </c>
      <c r="E39" s="1" t="s">
        <v>3</v>
      </c>
      <c r="F39" s="1" t="s">
        <v>4</v>
      </c>
      <c r="G39" s="1" t="s">
        <v>5</v>
      </c>
    </row>
    <row r="40" spans="1:8" x14ac:dyDescent="0.15">
      <c r="A40">
        <v>1</v>
      </c>
      <c r="B40" s="3" t="s">
        <v>175</v>
      </c>
      <c r="C40" s="4" t="s">
        <v>176</v>
      </c>
      <c r="D40" s="4" t="s">
        <v>177</v>
      </c>
      <c r="E40" s="4" t="s">
        <v>178</v>
      </c>
      <c r="F40" s="4" t="s">
        <v>179</v>
      </c>
      <c r="G40" s="4" t="s">
        <v>180</v>
      </c>
    </row>
    <row r="41" spans="1:8" x14ac:dyDescent="0.15">
      <c r="A41">
        <v>2</v>
      </c>
      <c r="B41" s="3" t="s">
        <v>181</v>
      </c>
      <c r="C41" s="4" t="s">
        <v>182</v>
      </c>
      <c r="D41" s="4" t="s">
        <v>183</v>
      </c>
      <c r="E41" s="4" t="s">
        <v>184</v>
      </c>
      <c r="F41" s="4" t="s">
        <v>185</v>
      </c>
      <c r="G41" s="4" t="s">
        <v>186</v>
      </c>
    </row>
    <row r="42" spans="1:8" x14ac:dyDescent="0.15">
      <c r="A42">
        <v>3</v>
      </c>
      <c r="B42" t="s">
        <v>187</v>
      </c>
      <c r="C42" s="2" t="s">
        <v>188</v>
      </c>
      <c r="D42" s="2" t="s">
        <v>189</v>
      </c>
      <c r="E42" s="2" t="s">
        <v>190</v>
      </c>
      <c r="F42" s="2" t="s">
        <v>191</v>
      </c>
      <c r="G42" s="2" t="s">
        <v>192</v>
      </c>
    </row>
    <row r="43" spans="1:8" x14ac:dyDescent="0.15">
      <c r="A43">
        <v>4</v>
      </c>
      <c r="B43" s="3" t="s">
        <v>193</v>
      </c>
      <c r="C43" s="4" t="s">
        <v>188</v>
      </c>
      <c r="D43" s="4" t="s">
        <v>189</v>
      </c>
      <c r="E43" s="4" t="s">
        <v>190</v>
      </c>
      <c r="F43" s="4" t="s">
        <v>191</v>
      </c>
      <c r="G43" s="4" t="s">
        <v>192</v>
      </c>
    </row>
    <row r="44" spans="1:8" x14ac:dyDescent="0.15">
      <c r="A44">
        <v>5</v>
      </c>
      <c r="B44" t="s">
        <v>194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8" x14ac:dyDescent="0.15">
      <c r="A45">
        <v>6</v>
      </c>
      <c r="B45" t="s">
        <v>195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8" x14ac:dyDescent="0.15">
      <c r="A46">
        <v>7</v>
      </c>
      <c r="B46" t="s">
        <v>196</v>
      </c>
      <c r="C46" s="2" t="s">
        <v>197</v>
      </c>
      <c r="D46" s="2" t="s">
        <v>198</v>
      </c>
      <c r="E46" s="2" t="s">
        <v>199</v>
      </c>
      <c r="F46" s="2" t="s">
        <v>200</v>
      </c>
      <c r="G46" s="2" t="s">
        <v>201</v>
      </c>
    </row>
    <row r="47" spans="1:8" x14ac:dyDescent="0.15">
      <c r="A47">
        <v>8</v>
      </c>
      <c r="B47" t="s">
        <v>202</v>
      </c>
      <c r="C47" s="2" t="s">
        <v>203</v>
      </c>
      <c r="D47" s="2" t="s">
        <v>204</v>
      </c>
      <c r="E47" s="2" t="s">
        <v>205</v>
      </c>
      <c r="F47" s="2" t="s">
        <v>206</v>
      </c>
      <c r="G47" s="2" t="s">
        <v>207</v>
      </c>
    </row>
    <row r="48" spans="1:8" x14ac:dyDescent="0.15">
      <c r="A48">
        <v>9</v>
      </c>
      <c r="B48" t="s">
        <v>208</v>
      </c>
      <c r="C48" s="2" t="s">
        <v>209</v>
      </c>
      <c r="D48" s="2" t="s">
        <v>210</v>
      </c>
      <c r="E48" s="2" t="s">
        <v>211</v>
      </c>
      <c r="F48" s="2" t="s">
        <v>212</v>
      </c>
      <c r="G48" s="2" t="s">
        <v>213</v>
      </c>
    </row>
    <row r="49" spans="1:7" x14ac:dyDescent="0.15">
      <c r="A49">
        <v>10</v>
      </c>
      <c r="B49" t="s">
        <v>214</v>
      </c>
      <c r="C49" s="2" t="s">
        <v>215</v>
      </c>
      <c r="D49" s="2" t="s">
        <v>216</v>
      </c>
      <c r="E49" s="2" t="s">
        <v>217</v>
      </c>
      <c r="F49" s="2" t="s">
        <v>218</v>
      </c>
      <c r="G49" s="2" t="s">
        <v>219</v>
      </c>
    </row>
    <row r="50" spans="1:7" x14ac:dyDescent="0.15">
      <c r="A50">
        <v>11</v>
      </c>
      <c r="B50" t="s">
        <v>220</v>
      </c>
      <c r="C50" s="2" t="s">
        <v>221</v>
      </c>
      <c r="D50" s="2" t="s">
        <v>222</v>
      </c>
      <c r="E50" s="2" t="s">
        <v>223</v>
      </c>
      <c r="F50" s="2" t="s">
        <v>224</v>
      </c>
      <c r="G50" s="2" t="s">
        <v>225</v>
      </c>
    </row>
    <row r="51" spans="1:7" x14ac:dyDescent="0.15">
      <c r="A51">
        <v>12</v>
      </c>
      <c r="B51" s="3" t="s">
        <v>226</v>
      </c>
      <c r="C51" s="4" t="s">
        <v>227</v>
      </c>
      <c r="D51" s="4" t="s">
        <v>228</v>
      </c>
      <c r="E51" s="4" t="s">
        <v>229</v>
      </c>
      <c r="F51" s="4" t="s">
        <v>230</v>
      </c>
      <c r="G51" s="4" t="s">
        <v>231</v>
      </c>
    </row>
    <row r="52" spans="1:7" x14ac:dyDescent="0.15">
      <c r="A52">
        <v>13</v>
      </c>
      <c r="B52" t="s">
        <v>232</v>
      </c>
      <c r="C52" s="2" t="s">
        <v>227</v>
      </c>
      <c r="D52" s="2" t="s">
        <v>228</v>
      </c>
      <c r="E52" s="2" t="s">
        <v>229</v>
      </c>
      <c r="F52" s="2" t="s">
        <v>230</v>
      </c>
      <c r="G52" s="2" t="s">
        <v>231</v>
      </c>
    </row>
    <row r="53" spans="1:7" x14ac:dyDescent="0.15">
      <c r="A53">
        <v>14</v>
      </c>
      <c r="B53" t="s">
        <v>233</v>
      </c>
      <c r="C53" s="2" t="s">
        <v>234</v>
      </c>
      <c r="D53" s="2" t="s">
        <v>235</v>
      </c>
      <c r="E53" s="2" t="s">
        <v>236</v>
      </c>
      <c r="F53" s="2" t="s">
        <v>237</v>
      </c>
      <c r="G53" s="2" t="s">
        <v>238</v>
      </c>
    </row>
    <row r="54" spans="1:7" x14ac:dyDescent="0.15">
      <c r="A54">
        <v>15</v>
      </c>
      <c r="B54" t="s">
        <v>239</v>
      </c>
      <c r="C54" s="2" t="s">
        <v>240</v>
      </c>
      <c r="D54" s="2" t="s">
        <v>241</v>
      </c>
      <c r="E54" s="2" t="s">
        <v>242</v>
      </c>
      <c r="F54" s="2" t="s">
        <v>243</v>
      </c>
      <c r="G54" t="s">
        <v>8</v>
      </c>
    </row>
    <row r="55" spans="1:7" x14ac:dyDescent="0.15">
      <c r="A55">
        <v>16</v>
      </c>
      <c r="B55" t="s">
        <v>244</v>
      </c>
      <c r="C55" s="2" t="s">
        <v>245</v>
      </c>
      <c r="D55" s="2" t="s">
        <v>246</v>
      </c>
      <c r="E55" s="2" t="s">
        <v>247</v>
      </c>
      <c r="F55" s="2" t="s">
        <v>248</v>
      </c>
      <c r="G55" s="2" t="s">
        <v>249</v>
      </c>
    </row>
    <row r="56" spans="1:7" x14ac:dyDescent="0.15">
      <c r="A56">
        <v>17</v>
      </c>
      <c r="B56" s="3" t="s">
        <v>250</v>
      </c>
      <c r="C56" s="4" t="s">
        <v>251</v>
      </c>
      <c r="D56" s="4" t="s">
        <v>252</v>
      </c>
      <c r="E56" s="4" t="s">
        <v>253</v>
      </c>
      <c r="F56" s="4" t="s">
        <v>254</v>
      </c>
      <c r="G56" s="4" t="s">
        <v>255</v>
      </c>
    </row>
    <row r="57" spans="1:7" x14ac:dyDescent="0.15">
      <c r="A57">
        <v>18</v>
      </c>
      <c r="B57" t="s">
        <v>256</v>
      </c>
      <c r="C57" s="2" t="s">
        <v>257</v>
      </c>
      <c r="D57" s="2" t="s">
        <v>258</v>
      </c>
      <c r="E57" s="2" t="s">
        <v>259</v>
      </c>
      <c r="F57" s="2" t="s">
        <v>260</v>
      </c>
      <c r="G57" s="2" t="s">
        <v>261</v>
      </c>
    </row>
    <row r="58" spans="1:7" x14ac:dyDescent="0.15">
      <c r="A58">
        <v>19</v>
      </c>
      <c r="B58" t="s">
        <v>262</v>
      </c>
      <c r="C58" s="2" t="s">
        <v>263</v>
      </c>
      <c r="D58" s="2" t="s">
        <v>264</v>
      </c>
      <c r="E58" s="2" t="s">
        <v>265</v>
      </c>
      <c r="F58" s="2" t="s">
        <v>266</v>
      </c>
      <c r="G58" s="2" t="s">
        <v>267</v>
      </c>
    </row>
    <row r="59" spans="1:7" x14ac:dyDescent="0.15">
      <c r="A59">
        <v>20</v>
      </c>
      <c r="B59" t="s">
        <v>268</v>
      </c>
      <c r="C59" s="2" t="s">
        <v>269</v>
      </c>
      <c r="D59" s="2" t="s">
        <v>270</v>
      </c>
      <c r="E59" s="2" t="s">
        <v>271</v>
      </c>
      <c r="F59" s="2" t="s">
        <v>272</v>
      </c>
      <c r="G59" s="2" t="s">
        <v>273</v>
      </c>
    </row>
    <row r="60" spans="1:7" x14ac:dyDescent="0.15">
      <c r="A60">
        <v>21</v>
      </c>
      <c r="B60" t="s">
        <v>274</v>
      </c>
      <c r="C60" s="2" t="s">
        <v>275</v>
      </c>
      <c r="D60" s="2" t="s">
        <v>276</v>
      </c>
      <c r="E60" s="2" t="s">
        <v>277</v>
      </c>
      <c r="F60" s="2" t="s">
        <v>278</v>
      </c>
      <c r="G60" s="2" t="s">
        <v>279</v>
      </c>
    </row>
    <row r="61" spans="1:7" x14ac:dyDescent="0.15">
      <c r="A61">
        <v>22</v>
      </c>
      <c r="B61" t="s">
        <v>280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15">
      <c r="A62">
        <v>23</v>
      </c>
      <c r="B62" t="s">
        <v>281</v>
      </c>
      <c r="C62" s="2" t="s">
        <v>282</v>
      </c>
      <c r="D62" s="2" t="s">
        <v>283</v>
      </c>
      <c r="E62" s="2" t="s">
        <v>284</v>
      </c>
      <c r="F62" s="2" t="s">
        <v>285</v>
      </c>
      <c r="G62" s="2" t="s">
        <v>286</v>
      </c>
    </row>
    <row r="63" spans="1:7" x14ac:dyDescent="0.15">
      <c r="A63">
        <v>24</v>
      </c>
      <c r="B63" t="s">
        <v>287</v>
      </c>
      <c r="C63" s="2" t="s">
        <v>288</v>
      </c>
      <c r="D63" s="2" t="s">
        <v>289</v>
      </c>
      <c r="E63" s="2" t="s">
        <v>290</v>
      </c>
      <c r="F63" s="2" t="s">
        <v>291</v>
      </c>
      <c r="G63" s="2" t="s">
        <v>292</v>
      </c>
    </row>
    <row r="64" spans="1:7" x14ac:dyDescent="0.15">
      <c r="A64">
        <v>25</v>
      </c>
      <c r="B64" t="s">
        <v>293</v>
      </c>
      <c r="C64" s="2" t="s">
        <v>294</v>
      </c>
      <c r="D64" s="2" t="s">
        <v>295</v>
      </c>
      <c r="E64" s="2" t="s">
        <v>296</v>
      </c>
      <c r="F64" s="2" t="s">
        <v>297</v>
      </c>
      <c r="G64" s="2" t="s">
        <v>298</v>
      </c>
    </row>
    <row r="65" spans="1:7" x14ac:dyDescent="0.15">
      <c r="A65">
        <v>26</v>
      </c>
      <c r="B65" t="s">
        <v>299</v>
      </c>
      <c r="C65" s="2" t="s">
        <v>300</v>
      </c>
      <c r="D65" s="2" t="s">
        <v>301</v>
      </c>
      <c r="E65" s="2" t="s">
        <v>302</v>
      </c>
      <c r="F65" s="2" t="s">
        <v>303</v>
      </c>
      <c r="G65" s="2" t="s">
        <v>304</v>
      </c>
    </row>
    <row r="66" spans="1:7" x14ac:dyDescent="0.15">
      <c r="A66">
        <v>27</v>
      </c>
      <c r="B66" t="s">
        <v>305</v>
      </c>
      <c r="C66" s="2" t="s">
        <v>306</v>
      </c>
      <c r="D66" s="2" t="s">
        <v>307</v>
      </c>
      <c r="E66" s="2" t="s">
        <v>308</v>
      </c>
      <c r="F66" s="2" t="s">
        <v>309</v>
      </c>
      <c r="G66" s="2" t="s">
        <v>310</v>
      </c>
    </row>
    <row r="67" spans="1:7" x14ac:dyDescent="0.15">
      <c r="A67">
        <v>28</v>
      </c>
      <c r="B67" t="s">
        <v>311</v>
      </c>
      <c r="C67" s="2" t="s">
        <v>306</v>
      </c>
      <c r="D67" s="2" t="s">
        <v>307</v>
      </c>
      <c r="E67" s="2" t="s">
        <v>308</v>
      </c>
      <c r="F67" s="2" t="s">
        <v>309</v>
      </c>
      <c r="G67" s="2" t="s">
        <v>310</v>
      </c>
    </row>
    <row r="68" spans="1:7" x14ac:dyDescent="0.15">
      <c r="A68">
        <v>29</v>
      </c>
      <c r="B68" t="s">
        <v>312</v>
      </c>
      <c r="C68" s="2" t="s">
        <v>313</v>
      </c>
      <c r="D68" s="2" t="s">
        <v>314</v>
      </c>
      <c r="E68" s="2" t="s">
        <v>315</v>
      </c>
      <c r="F68" s="2" t="s">
        <v>316</v>
      </c>
      <c r="G68" s="2" t="s">
        <v>317</v>
      </c>
    </row>
    <row r="69" spans="1:7" x14ac:dyDescent="0.15">
      <c r="A69">
        <v>30</v>
      </c>
      <c r="B69" t="s">
        <v>318</v>
      </c>
      <c r="C69" s="2" t="s">
        <v>319</v>
      </c>
      <c r="D69" s="2" t="s">
        <v>320</v>
      </c>
      <c r="E69" s="2" t="s">
        <v>321</v>
      </c>
      <c r="F69" s="2" t="s">
        <v>322</v>
      </c>
      <c r="G69" s="2" t="s">
        <v>323</v>
      </c>
    </row>
    <row r="70" spans="1:7" x14ac:dyDescent="0.15">
      <c r="A70">
        <v>31</v>
      </c>
      <c r="B70" t="s">
        <v>324</v>
      </c>
      <c r="C70" s="2" t="s">
        <v>325</v>
      </c>
      <c r="D70" s="2" t="s">
        <v>326</v>
      </c>
      <c r="E70" s="2" t="s">
        <v>327</v>
      </c>
      <c r="F70" s="2" t="s">
        <v>328</v>
      </c>
      <c r="G70" s="2" t="s">
        <v>329</v>
      </c>
    </row>
    <row r="71" spans="1:7" x14ac:dyDescent="0.15">
      <c r="A71">
        <v>32</v>
      </c>
      <c r="B71" t="s">
        <v>330</v>
      </c>
      <c r="C71" s="2" t="s">
        <v>331</v>
      </c>
      <c r="D71" s="2" t="s">
        <v>332</v>
      </c>
      <c r="E71" s="2" t="s">
        <v>333</v>
      </c>
      <c r="F71" s="2" t="s">
        <v>334</v>
      </c>
      <c r="G71" s="2" t="s">
        <v>335</v>
      </c>
    </row>
    <row r="72" spans="1:7" x14ac:dyDescent="0.15">
      <c r="A72">
        <v>33</v>
      </c>
      <c r="B72" s="3" t="s">
        <v>336</v>
      </c>
      <c r="C72" s="4" t="s">
        <v>331</v>
      </c>
      <c r="D72" s="4" t="s">
        <v>332</v>
      </c>
      <c r="E72" s="4" t="s">
        <v>333</v>
      </c>
      <c r="F72" s="4" t="s">
        <v>334</v>
      </c>
      <c r="G72" s="4" t="s">
        <v>335</v>
      </c>
    </row>
    <row r="73" spans="1:7" x14ac:dyDescent="0.15">
      <c r="A73">
        <v>34</v>
      </c>
      <c r="B73" t="s">
        <v>337</v>
      </c>
      <c r="C73" s="2" t="s">
        <v>338</v>
      </c>
      <c r="D73" s="2" t="s">
        <v>339</v>
      </c>
      <c r="E73" s="2" t="s">
        <v>340</v>
      </c>
      <c r="F73" s="2" t="s">
        <v>341</v>
      </c>
      <c r="G73" s="2" t="s">
        <v>342</v>
      </c>
    </row>
    <row r="74" spans="1:7" x14ac:dyDescent="0.15">
      <c r="A74">
        <v>35</v>
      </c>
      <c r="B74" t="s">
        <v>343</v>
      </c>
      <c r="C74" s="2" t="s">
        <v>344</v>
      </c>
      <c r="D74" s="2" t="s">
        <v>345</v>
      </c>
      <c r="E74" s="2" t="s">
        <v>346</v>
      </c>
      <c r="F74" s="2" t="s">
        <v>347</v>
      </c>
      <c r="G74" s="2" t="s">
        <v>348</v>
      </c>
    </row>
    <row r="75" spans="1:7" x14ac:dyDescent="0.15">
      <c r="A75">
        <v>36</v>
      </c>
      <c r="B75" t="s">
        <v>349</v>
      </c>
      <c r="C75" s="2" t="s">
        <v>350</v>
      </c>
      <c r="D75" s="2" t="s">
        <v>351</v>
      </c>
      <c r="E75" s="2" t="s">
        <v>352</v>
      </c>
      <c r="F75" s="2" t="s">
        <v>353</v>
      </c>
      <c r="G75" s="2" t="s">
        <v>354</v>
      </c>
    </row>
    <row r="76" spans="1:7" x14ac:dyDescent="0.15">
      <c r="A76">
        <v>37</v>
      </c>
      <c r="B76" t="s">
        <v>355</v>
      </c>
      <c r="C76" s="2" t="s">
        <v>356</v>
      </c>
      <c r="D76" s="2" t="s">
        <v>357</v>
      </c>
      <c r="E76" s="2" t="s">
        <v>358</v>
      </c>
      <c r="F76" s="2" t="s">
        <v>359</v>
      </c>
      <c r="G76" s="2" t="s">
        <v>360</v>
      </c>
    </row>
    <row r="77" spans="1:7" x14ac:dyDescent="0.15">
      <c r="A77">
        <v>38</v>
      </c>
      <c r="B77" t="s">
        <v>361</v>
      </c>
      <c r="C77" t="s">
        <v>8</v>
      </c>
      <c r="D77" s="2" t="s">
        <v>362</v>
      </c>
      <c r="E77" s="2" t="s">
        <v>363</v>
      </c>
      <c r="F77" s="2" t="s">
        <v>364</v>
      </c>
      <c r="G77" s="2" t="s">
        <v>365</v>
      </c>
    </row>
    <row r="78" spans="1:7" x14ac:dyDescent="0.15">
      <c r="A78">
        <v>39</v>
      </c>
      <c r="B78" t="s">
        <v>366</v>
      </c>
      <c r="C78" s="2" t="s">
        <v>356</v>
      </c>
      <c r="D78" s="2" t="s">
        <v>367</v>
      </c>
      <c r="E78" s="2" t="s">
        <v>368</v>
      </c>
      <c r="F78" s="2" t="s">
        <v>369</v>
      </c>
      <c r="G78" s="2" t="s">
        <v>370</v>
      </c>
    </row>
    <row r="79" spans="1:7" x14ac:dyDescent="0.15">
      <c r="A79">
        <v>40</v>
      </c>
      <c r="B79" t="s">
        <v>371</v>
      </c>
      <c r="C79" s="2" t="s">
        <v>372</v>
      </c>
      <c r="D79" s="2" t="s">
        <v>373</v>
      </c>
      <c r="E79" s="2" t="s">
        <v>374</v>
      </c>
      <c r="F79" s="2" t="s">
        <v>375</v>
      </c>
      <c r="G79" s="2" t="s">
        <v>376</v>
      </c>
    </row>
    <row r="80" spans="1:7" x14ac:dyDescent="0.15">
      <c r="A80">
        <v>41</v>
      </c>
      <c r="B80" t="s">
        <v>377</v>
      </c>
      <c r="C80" s="2" t="s">
        <v>378</v>
      </c>
      <c r="D80" s="2" t="s">
        <v>379</v>
      </c>
      <c r="E80" s="2" t="s">
        <v>380</v>
      </c>
      <c r="F80" s="2" t="s">
        <v>381</v>
      </c>
      <c r="G80" s="2" t="s">
        <v>382</v>
      </c>
    </row>
    <row r="81" spans="1:7" x14ac:dyDescent="0.15">
      <c r="A81">
        <v>42</v>
      </c>
      <c r="B81" t="s">
        <v>383</v>
      </c>
      <c r="C81" t="s">
        <v>8</v>
      </c>
      <c r="D81" t="s">
        <v>8</v>
      </c>
      <c r="E81" t="s">
        <v>8</v>
      </c>
      <c r="F81" s="2" t="s">
        <v>384</v>
      </c>
      <c r="G81" s="2" t="s">
        <v>385</v>
      </c>
    </row>
    <row r="82" spans="1:7" x14ac:dyDescent="0.15">
      <c r="A82">
        <v>43</v>
      </c>
      <c r="B82" t="s">
        <v>386</v>
      </c>
      <c r="C82" s="2" t="s">
        <v>387</v>
      </c>
      <c r="D82" s="2" t="s">
        <v>387</v>
      </c>
      <c r="E82" s="2" t="s">
        <v>388</v>
      </c>
      <c r="F82" s="2" t="s">
        <v>91</v>
      </c>
      <c r="G82" s="2" t="s">
        <v>91</v>
      </c>
    </row>
    <row r="83" spans="1:7" x14ac:dyDescent="0.15">
      <c r="A83">
        <v>44</v>
      </c>
      <c r="B83" t="s">
        <v>389</v>
      </c>
      <c r="C83" s="2" t="s">
        <v>390</v>
      </c>
      <c r="D83" s="2" t="s">
        <v>391</v>
      </c>
      <c r="E83" s="2" t="s">
        <v>392</v>
      </c>
      <c r="F83" s="2" t="s">
        <v>393</v>
      </c>
      <c r="G83" s="2" t="s">
        <v>394</v>
      </c>
    </row>
    <row r="84" spans="1:7" x14ac:dyDescent="0.15">
      <c r="A84">
        <v>45</v>
      </c>
      <c r="B84" t="s">
        <v>395</v>
      </c>
      <c r="C84" s="2" t="s">
        <v>396</v>
      </c>
      <c r="D84" s="2" t="s">
        <v>397</v>
      </c>
      <c r="E84" s="2" t="s">
        <v>398</v>
      </c>
      <c r="F84" s="2" t="s">
        <v>399</v>
      </c>
      <c r="G84" s="2" t="s">
        <v>400</v>
      </c>
    </row>
    <row r="85" spans="1:7" x14ac:dyDescent="0.15">
      <c r="A85">
        <v>46</v>
      </c>
      <c r="B85" t="s">
        <v>401</v>
      </c>
      <c r="C85" s="2" t="s">
        <v>396</v>
      </c>
      <c r="D85" s="2" t="s">
        <v>397</v>
      </c>
      <c r="E85" s="2" t="s">
        <v>398</v>
      </c>
      <c r="F85" s="2" t="s">
        <v>399</v>
      </c>
      <c r="G85" s="2" t="s">
        <v>400</v>
      </c>
    </row>
    <row r="86" spans="1:7" x14ac:dyDescent="0.15">
      <c r="A86">
        <v>47</v>
      </c>
      <c r="B86" t="s">
        <v>402</v>
      </c>
      <c r="C86" s="2" t="s">
        <v>396</v>
      </c>
      <c r="D86" s="2" t="s">
        <v>397</v>
      </c>
      <c r="E86" s="2" t="s">
        <v>398</v>
      </c>
      <c r="F86" s="2" t="s">
        <v>399</v>
      </c>
      <c r="G86" s="2" t="s">
        <v>400</v>
      </c>
    </row>
    <row r="87" spans="1:7" x14ac:dyDescent="0.15">
      <c r="A87">
        <v>48</v>
      </c>
      <c r="B87" t="s">
        <v>403</v>
      </c>
      <c r="C87" s="2" t="s">
        <v>404</v>
      </c>
      <c r="D87" s="2" t="s">
        <v>405</v>
      </c>
      <c r="E87" s="2" t="s">
        <v>406</v>
      </c>
      <c r="F87" s="2" t="s">
        <v>407</v>
      </c>
      <c r="G87" s="2" t="s">
        <v>407</v>
      </c>
    </row>
    <row r="88" spans="1:7" x14ac:dyDescent="0.15">
      <c r="A88">
        <v>49</v>
      </c>
      <c r="B88" t="s">
        <v>408</v>
      </c>
      <c r="C88" s="2" t="s">
        <v>409</v>
      </c>
      <c r="D88" s="2" t="s">
        <v>410</v>
      </c>
      <c r="E88" s="2" t="s">
        <v>411</v>
      </c>
      <c r="F88" s="2" t="s">
        <v>412</v>
      </c>
      <c r="G88" s="2" t="s">
        <v>413</v>
      </c>
    </row>
    <row r="89" spans="1:7" x14ac:dyDescent="0.15">
      <c r="A89">
        <v>50</v>
      </c>
      <c r="B89" t="s">
        <v>414</v>
      </c>
      <c r="C89" s="2" t="s">
        <v>415</v>
      </c>
      <c r="D89" s="2" t="s">
        <v>416</v>
      </c>
      <c r="E89" s="2" t="s">
        <v>417</v>
      </c>
      <c r="F89" s="2" t="s">
        <v>418</v>
      </c>
      <c r="G89" s="2" t="s">
        <v>419</v>
      </c>
    </row>
    <row r="90" spans="1:7" x14ac:dyDescent="0.15">
      <c r="A90">
        <v>51</v>
      </c>
      <c r="B90" t="s">
        <v>420</v>
      </c>
      <c r="C90" s="2" t="s">
        <v>91</v>
      </c>
      <c r="D90" s="2" t="s">
        <v>91</v>
      </c>
      <c r="E90" s="2" t="s">
        <v>421</v>
      </c>
      <c r="F90" t="s">
        <v>8</v>
      </c>
      <c r="G90" t="s">
        <v>8</v>
      </c>
    </row>
    <row r="91" spans="1:7" x14ac:dyDescent="0.15">
      <c r="A91">
        <v>52</v>
      </c>
      <c r="B91" t="s">
        <v>422</v>
      </c>
      <c r="C91" s="2" t="s">
        <v>423</v>
      </c>
      <c r="D91" s="2" t="s">
        <v>424</v>
      </c>
      <c r="E91" s="2" t="s">
        <v>425</v>
      </c>
      <c r="F91" s="2" t="s">
        <v>426</v>
      </c>
      <c r="G91" s="2" t="s">
        <v>427</v>
      </c>
    </row>
    <row r="92" spans="1:7" x14ac:dyDescent="0.15">
      <c r="A92">
        <v>53</v>
      </c>
      <c r="B92" t="s">
        <v>428</v>
      </c>
      <c r="C92" s="2" t="s">
        <v>429</v>
      </c>
      <c r="D92" s="2" t="s">
        <v>430</v>
      </c>
      <c r="E92" s="2" t="s">
        <v>431</v>
      </c>
      <c r="F92" s="2" t="s">
        <v>432</v>
      </c>
      <c r="G92" t="s">
        <v>8</v>
      </c>
    </row>
    <row r="93" spans="1:7" x14ac:dyDescent="0.15">
      <c r="A93">
        <v>54</v>
      </c>
      <c r="B93" t="s">
        <v>433</v>
      </c>
      <c r="C93" s="2" t="s">
        <v>429</v>
      </c>
      <c r="D93" s="2" t="s">
        <v>430</v>
      </c>
      <c r="E93" s="2" t="s">
        <v>431</v>
      </c>
      <c r="F93" s="2" t="s">
        <v>432</v>
      </c>
      <c r="G93" t="s">
        <v>8</v>
      </c>
    </row>
    <row r="94" spans="1:7" x14ac:dyDescent="0.15">
      <c r="A94">
        <v>55</v>
      </c>
      <c r="B94" t="s">
        <v>434</v>
      </c>
      <c r="C94" s="2" t="s">
        <v>435</v>
      </c>
      <c r="D94" s="2" t="s">
        <v>436</v>
      </c>
      <c r="E94" s="2" t="s">
        <v>437</v>
      </c>
      <c r="F94" s="2" t="s">
        <v>438</v>
      </c>
      <c r="G94" t="s">
        <v>8</v>
      </c>
    </row>
    <row r="95" spans="1:7" x14ac:dyDescent="0.15">
      <c r="A95">
        <v>56</v>
      </c>
      <c r="B95" t="s">
        <v>439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15">
      <c r="A96">
        <v>57</v>
      </c>
      <c r="B96" t="s">
        <v>440</v>
      </c>
      <c r="C96" s="2" t="s">
        <v>441</v>
      </c>
      <c r="D96" s="2" t="s">
        <v>442</v>
      </c>
      <c r="E96" s="2" t="s">
        <v>443</v>
      </c>
      <c r="F96" s="2" t="s">
        <v>444</v>
      </c>
      <c r="G96" s="2" t="s">
        <v>445</v>
      </c>
    </row>
    <row r="97" spans="1:7" x14ac:dyDescent="0.15">
      <c r="A97">
        <v>58</v>
      </c>
      <c r="B97" s="3" t="s">
        <v>446</v>
      </c>
      <c r="C97" s="4" t="s">
        <v>447</v>
      </c>
      <c r="D97" s="4" t="s">
        <v>448</v>
      </c>
      <c r="E97" s="4" t="s">
        <v>449</v>
      </c>
      <c r="F97" s="4" t="s">
        <v>450</v>
      </c>
      <c r="G97" s="4" t="s">
        <v>451</v>
      </c>
    </row>
    <row r="98" spans="1:7" x14ac:dyDescent="0.15">
      <c r="A98">
        <v>59</v>
      </c>
      <c r="B98" t="s">
        <v>452</v>
      </c>
      <c r="C98" s="2" t="s">
        <v>453</v>
      </c>
      <c r="D98" s="2" t="s">
        <v>454</v>
      </c>
      <c r="E98" s="2" t="s">
        <v>455</v>
      </c>
      <c r="F98" s="2" t="s">
        <v>456</v>
      </c>
      <c r="G98" s="2" t="s">
        <v>457</v>
      </c>
    </row>
    <row r="99" spans="1:7" x14ac:dyDescent="0.15">
      <c r="A99">
        <v>60</v>
      </c>
      <c r="B99" t="s">
        <v>458</v>
      </c>
      <c r="C99" s="2" t="s">
        <v>459</v>
      </c>
      <c r="D99" s="2" t="s">
        <v>460</v>
      </c>
      <c r="E99" s="2" t="s">
        <v>461</v>
      </c>
      <c r="F99" s="2" t="s">
        <v>462</v>
      </c>
      <c r="G99" s="2" t="s">
        <v>463</v>
      </c>
    </row>
    <row r="100" spans="1:7" x14ac:dyDescent="0.15">
      <c r="A100">
        <v>61</v>
      </c>
      <c r="B100" t="s">
        <v>464</v>
      </c>
      <c r="C100" s="2" t="s">
        <v>465</v>
      </c>
      <c r="D100" s="2" t="s">
        <v>466</v>
      </c>
      <c r="E100" s="2" t="s">
        <v>467</v>
      </c>
      <c r="F100" s="2" t="s">
        <v>468</v>
      </c>
      <c r="G100" s="2" t="s">
        <v>469</v>
      </c>
    </row>
    <row r="101" spans="1:7" x14ac:dyDescent="0.15">
      <c r="A101">
        <v>62</v>
      </c>
      <c r="B101" t="s">
        <v>470</v>
      </c>
      <c r="C101" t="s">
        <v>8</v>
      </c>
      <c r="D101" t="s">
        <v>8</v>
      </c>
      <c r="E101" s="2" t="s">
        <v>471</v>
      </c>
      <c r="F101" s="2" t="s">
        <v>472</v>
      </c>
      <c r="G101" s="2" t="s">
        <v>473</v>
      </c>
    </row>
    <row r="102" spans="1:7" x14ac:dyDescent="0.15">
      <c r="A102">
        <v>63</v>
      </c>
      <c r="B102" t="s">
        <v>474</v>
      </c>
      <c r="C102" s="2" t="s">
        <v>475</v>
      </c>
      <c r="D102" s="2" t="s">
        <v>476</v>
      </c>
      <c r="E102" s="2" t="s">
        <v>477</v>
      </c>
      <c r="F102" s="2" t="s">
        <v>478</v>
      </c>
      <c r="G102" s="2" t="s">
        <v>479</v>
      </c>
    </row>
    <row r="103" spans="1:7" x14ac:dyDescent="0.15">
      <c r="A103">
        <v>64</v>
      </c>
      <c r="B103" t="s">
        <v>480</v>
      </c>
      <c r="C103" s="2" t="s">
        <v>481</v>
      </c>
      <c r="D103" s="2" t="s">
        <v>482</v>
      </c>
      <c r="E103" s="2" t="s">
        <v>483</v>
      </c>
      <c r="F103" s="2" t="s">
        <v>484</v>
      </c>
      <c r="G103" s="2" t="s">
        <v>485</v>
      </c>
    </row>
    <row r="104" spans="1:7" x14ac:dyDescent="0.15">
      <c r="A104">
        <v>65</v>
      </c>
      <c r="B104" t="s">
        <v>486</v>
      </c>
      <c r="C104" s="2" t="s">
        <v>487</v>
      </c>
      <c r="D104" s="2" t="s">
        <v>488</v>
      </c>
      <c r="E104" s="2" t="s">
        <v>489</v>
      </c>
      <c r="F104" s="2" t="s">
        <v>490</v>
      </c>
      <c r="G104" s="2" t="s">
        <v>491</v>
      </c>
    </row>
    <row r="105" spans="1:7" x14ac:dyDescent="0.15">
      <c r="A105">
        <v>66</v>
      </c>
      <c r="B105" t="s">
        <v>492</v>
      </c>
      <c r="C105" s="2" t="s">
        <v>487</v>
      </c>
      <c r="D105" s="2" t="s">
        <v>488</v>
      </c>
      <c r="E105" s="2" t="s">
        <v>489</v>
      </c>
      <c r="F105" s="2" t="s">
        <v>490</v>
      </c>
      <c r="G105" s="2" t="s">
        <v>491</v>
      </c>
    </row>
    <row r="106" spans="1:7" x14ac:dyDescent="0.15">
      <c r="A106">
        <v>67</v>
      </c>
      <c r="B106" t="s">
        <v>493</v>
      </c>
      <c r="C106" s="2" t="s">
        <v>487</v>
      </c>
      <c r="D106" s="2" t="s">
        <v>488</v>
      </c>
      <c r="E106" s="2" t="s">
        <v>494</v>
      </c>
      <c r="F106" s="2" t="s">
        <v>495</v>
      </c>
      <c r="G106" s="2" t="s">
        <v>491</v>
      </c>
    </row>
    <row r="107" spans="1:7" x14ac:dyDescent="0.15">
      <c r="A107">
        <v>68</v>
      </c>
      <c r="B107" t="s">
        <v>496</v>
      </c>
      <c r="C107" s="2" t="s">
        <v>497</v>
      </c>
      <c r="D107" s="2" t="s">
        <v>498</v>
      </c>
      <c r="E107" s="2" t="s">
        <v>499</v>
      </c>
      <c r="F107" s="2" t="s">
        <v>500</v>
      </c>
      <c r="G107" s="2" t="s">
        <v>501</v>
      </c>
    </row>
    <row r="108" spans="1:7" x14ac:dyDescent="0.15">
      <c r="A108">
        <v>69</v>
      </c>
      <c r="B108" t="s">
        <v>502</v>
      </c>
      <c r="C108" t="s">
        <v>8</v>
      </c>
      <c r="D108" t="s">
        <v>8</v>
      </c>
      <c r="E108" s="2" t="s">
        <v>503</v>
      </c>
      <c r="F108" s="2" t="s">
        <v>504</v>
      </c>
      <c r="G108" s="2" t="s">
        <v>375</v>
      </c>
    </row>
    <row r="109" spans="1:7" x14ac:dyDescent="0.15">
      <c r="A109">
        <v>70</v>
      </c>
      <c r="B109" t="s">
        <v>505</v>
      </c>
      <c r="C109" t="s">
        <v>8</v>
      </c>
      <c r="D109" t="s">
        <v>8</v>
      </c>
      <c r="E109" s="2" t="s">
        <v>506</v>
      </c>
      <c r="F109" s="2" t="s">
        <v>365</v>
      </c>
      <c r="G109" s="2" t="s">
        <v>507</v>
      </c>
    </row>
    <row r="110" spans="1:7" x14ac:dyDescent="0.15">
      <c r="A110">
        <v>71</v>
      </c>
      <c r="B110" t="s">
        <v>508</v>
      </c>
      <c r="C110" s="2" t="s">
        <v>497</v>
      </c>
      <c r="D110" s="2" t="s">
        <v>498</v>
      </c>
      <c r="E110" s="2" t="s">
        <v>509</v>
      </c>
      <c r="F110" s="2" t="s">
        <v>510</v>
      </c>
      <c r="G110" s="2" t="s">
        <v>511</v>
      </c>
    </row>
    <row r="111" spans="1:7" x14ac:dyDescent="0.15">
      <c r="A111">
        <v>72</v>
      </c>
      <c r="B111" t="s">
        <v>512</v>
      </c>
      <c r="C111" s="2" t="s">
        <v>513</v>
      </c>
      <c r="D111" s="2" t="s">
        <v>514</v>
      </c>
      <c r="E111" s="2" t="s">
        <v>515</v>
      </c>
      <c r="F111" s="2" t="s">
        <v>516</v>
      </c>
      <c r="G111" s="2" t="s">
        <v>517</v>
      </c>
    </row>
    <row r="112" spans="1:7" x14ac:dyDescent="0.15">
      <c r="A112">
        <v>73</v>
      </c>
      <c r="B112" t="s">
        <v>518</v>
      </c>
      <c r="C112" t="s">
        <v>8</v>
      </c>
      <c r="D112" t="s">
        <v>8</v>
      </c>
      <c r="E112" s="2" t="s">
        <v>519</v>
      </c>
      <c r="F112" s="2" t="s">
        <v>520</v>
      </c>
      <c r="G112" t="s">
        <v>8</v>
      </c>
    </row>
    <row r="113" spans="1:7" x14ac:dyDescent="0.15">
      <c r="A113">
        <v>74</v>
      </c>
      <c r="B113" t="s">
        <v>521</v>
      </c>
      <c r="C113" t="s">
        <v>8</v>
      </c>
      <c r="D113" t="s">
        <v>8</v>
      </c>
      <c r="E113" t="s">
        <v>8</v>
      </c>
      <c r="F113" s="2" t="s">
        <v>520</v>
      </c>
      <c r="G113" t="s">
        <v>8</v>
      </c>
    </row>
    <row r="114" spans="1:7" x14ac:dyDescent="0.15">
      <c r="A114">
        <v>75</v>
      </c>
      <c r="B114" t="s">
        <v>522</v>
      </c>
      <c r="C114" t="s">
        <v>8</v>
      </c>
      <c r="D114" t="s">
        <v>8</v>
      </c>
      <c r="E114" s="2" t="s">
        <v>519</v>
      </c>
      <c r="F114" t="s">
        <v>8</v>
      </c>
      <c r="G114" t="s">
        <v>8</v>
      </c>
    </row>
    <row r="115" spans="1:7" x14ac:dyDescent="0.15">
      <c r="A115">
        <v>76</v>
      </c>
      <c r="B115" t="s">
        <v>523</v>
      </c>
      <c r="C115" t="s">
        <v>8</v>
      </c>
      <c r="D115" t="s">
        <v>8</v>
      </c>
      <c r="E115" s="2" t="s">
        <v>524</v>
      </c>
      <c r="F115" s="2" t="s">
        <v>525</v>
      </c>
      <c r="G115" s="2" t="s">
        <v>526</v>
      </c>
    </row>
    <row r="116" spans="1:7" x14ac:dyDescent="0.15">
      <c r="A116">
        <v>77</v>
      </c>
      <c r="B116" t="s">
        <v>527</v>
      </c>
      <c r="C116" t="s">
        <v>8</v>
      </c>
      <c r="D116" t="s">
        <v>8</v>
      </c>
      <c r="E116" s="2" t="s">
        <v>524</v>
      </c>
      <c r="F116" s="2" t="s">
        <v>525</v>
      </c>
      <c r="G116" s="2" t="s">
        <v>526</v>
      </c>
    </row>
    <row r="117" spans="1:7" x14ac:dyDescent="0.15">
      <c r="A117">
        <v>78</v>
      </c>
      <c r="B117" t="s">
        <v>528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</row>
    <row r="118" spans="1:7" x14ac:dyDescent="0.15">
      <c r="A118">
        <v>79</v>
      </c>
      <c r="B118" t="s">
        <v>529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15">
      <c r="A119">
        <v>80</v>
      </c>
      <c r="B119" t="s">
        <v>530</v>
      </c>
      <c r="C119" s="2" t="s">
        <v>531</v>
      </c>
      <c r="D119" s="2" t="s">
        <v>532</v>
      </c>
      <c r="E119" s="2" t="s">
        <v>533</v>
      </c>
      <c r="F119" s="2" t="s">
        <v>534</v>
      </c>
      <c r="G119" s="2" t="s">
        <v>535</v>
      </c>
    </row>
    <row r="120" spans="1:7" x14ac:dyDescent="0.15">
      <c r="A120">
        <v>81</v>
      </c>
      <c r="B120" t="s">
        <v>536</v>
      </c>
      <c r="C120" s="2" t="s">
        <v>531</v>
      </c>
      <c r="D120" s="2" t="s">
        <v>532</v>
      </c>
      <c r="E120" s="2" t="s">
        <v>533</v>
      </c>
      <c r="F120" s="2" t="s">
        <v>534</v>
      </c>
      <c r="G120" s="2" t="s">
        <v>535</v>
      </c>
    </row>
    <row r="121" spans="1:7" x14ac:dyDescent="0.15">
      <c r="A121">
        <v>82</v>
      </c>
      <c r="B121" t="s">
        <v>537</v>
      </c>
      <c r="C121" s="2" t="s">
        <v>538</v>
      </c>
      <c r="D121" s="2" t="s">
        <v>539</v>
      </c>
      <c r="E121" s="2" t="s">
        <v>540</v>
      </c>
      <c r="F121" s="2" t="s">
        <v>354</v>
      </c>
      <c r="G121" s="2" t="s">
        <v>541</v>
      </c>
    </row>
    <row r="122" spans="1:7" x14ac:dyDescent="0.15">
      <c r="A122">
        <v>83</v>
      </c>
      <c r="B122" t="s">
        <v>542</v>
      </c>
      <c r="C122" s="2" t="s">
        <v>543</v>
      </c>
      <c r="D122" s="2" t="s">
        <v>544</v>
      </c>
      <c r="E122" s="2" t="s">
        <v>545</v>
      </c>
      <c r="F122" s="2" t="s">
        <v>546</v>
      </c>
      <c r="G122" s="2" t="s">
        <v>547</v>
      </c>
    </row>
    <row r="123" spans="1:7" x14ac:dyDescent="0.15">
      <c r="A123">
        <v>84</v>
      </c>
      <c r="B123" t="s">
        <v>548</v>
      </c>
      <c r="C123" s="2" t="s">
        <v>549</v>
      </c>
      <c r="D123" s="2" t="s">
        <v>550</v>
      </c>
      <c r="E123" s="2" t="s">
        <v>551</v>
      </c>
      <c r="F123" s="2" t="s">
        <v>552</v>
      </c>
      <c r="G123" s="2" t="s">
        <v>553</v>
      </c>
    </row>
    <row r="124" spans="1:7" x14ac:dyDescent="0.15">
      <c r="A124">
        <v>85</v>
      </c>
      <c r="B124" t="s">
        <v>554</v>
      </c>
      <c r="C124" s="2" t="s">
        <v>549</v>
      </c>
      <c r="D124" s="2" t="s">
        <v>550</v>
      </c>
      <c r="E124" s="2" t="s">
        <v>551</v>
      </c>
      <c r="F124" s="2" t="s">
        <v>552</v>
      </c>
      <c r="G124" s="2" t="s">
        <v>553</v>
      </c>
    </row>
    <row r="125" spans="1:7" x14ac:dyDescent="0.15">
      <c r="A125">
        <v>86</v>
      </c>
      <c r="B125" s="3" t="s">
        <v>555</v>
      </c>
      <c r="C125" s="4" t="s">
        <v>556</v>
      </c>
      <c r="D125" s="4" t="s">
        <v>557</v>
      </c>
      <c r="E125" s="4" t="s">
        <v>558</v>
      </c>
      <c r="F125" s="4" t="s">
        <v>559</v>
      </c>
      <c r="G125" s="4" t="s">
        <v>560</v>
      </c>
    </row>
    <row r="126" spans="1:7" x14ac:dyDescent="0.15">
      <c r="A126">
        <v>87</v>
      </c>
      <c r="B126" t="s">
        <v>561</v>
      </c>
      <c r="C126" t="s">
        <v>8</v>
      </c>
      <c r="D126" t="s">
        <v>8</v>
      </c>
      <c r="E126" s="2" t="s">
        <v>562</v>
      </c>
      <c r="F126" s="2" t="s">
        <v>563</v>
      </c>
      <c r="G126" s="2" t="s">
        <v>564</v>
      </c>
    </row>
    <row r="127" spans="1:7" x14ac:dyDescent="0.15">
      <c r="A127">
        <v>88</v>
      </c>
      <c r="B127" t="s">
        <v>565</v>
      </c>
      <c r="C127" s="2" t="s">
        <v>566</v>
      </c>
      <c r="D127" s="2" t="s">
        <v>567</v>
      </c>
      <c r="E127" s="2" t="s">
        <v>568</v>
      </c>
      <c r="F127" s="2" t="s">
        <v>569</v>
      </c>
      <c r="G127" s="2" t="s">
        <v>570</v>
      </c>
    </row>
    <row r="128" spans="1:7" x14ac:dyDescent="0.15">
      <c r="A128">
        <v>89</v>
      </c>
      <c r="B128" t="s">
        <v>571</v>
      </c>
      <c r="C128" t="s">
        <v>8</v>
      </c>
      <c r="D128" t="s">
        <v>8</v>
      </c>
      <c r="E128" s="2" t="s">
        <v>572</v>
      </c>
      <c r="F128" s="2" t="s">
        <v>573</v>
      </c>
      <c r="G128" s="2" t="s">
        <v>574</v>
      </c>
    </row>
    <row r="129" spans="1:7" x14ac:dyDescent="0.15">
      <c r="A129">
        <v>90</v>
      </c>
      <c r="B129" t="s">
        <v>575</v>
      </c>
      <c r="C129" s="2" t="s">
        <v>576</v>
      </c>
      <c r="D129" s="2" t="s">
        <v>577</v>
      </c>
      <c r="E129" s="2" t="s">
        <v>578</v>
      </c>
      <c r="F129" s="2" t="s">
        <v>579</v>
      </c>
      <c r="G129" s="2" t="s">
        <v>580</v>
      </c>
    </row>
    <row r="130" spans="1:7" x14ac:dyDescent="0.15">
      <c r="A130">
        <v>91</v>
      </c>
      <c r="B130" t="s">
        <v>581</v>
      </c>
      <c r="C130" s="2" t="s">
        <v>582</v>
      </c>
      <c r="D130" s="2" t="s">
        <v>583</v>
      </c>
      <c r="E130" t="s">
        <v>8</v>
      </c>
      <c r="F130" t="s">
        <v>8</v>
      </c>
      <c r="G130" t="s">
        <v>8</v>
      </c>
    </row>
    <row r="131" spans="1:7" x14ac:dyDescent="0.15">
      <c r="A131">
        <v>92</v>
      </c>
      <c r="B131" t="s">
        <v>584</v>
      </c>
      <c r="C131" s="2" t="s">
        <v>585</v>
      </c>
      <c r="D131" s="2" t="s">
        <v>586</v>
      </c>
      <c r="E131" s="2" t="s">
        <v>587</v>
      </c>
      <c r="F131" s="2" t="s">
        <v>588</v>
      </c>
      <c r="G131" s="2" t="s">
        <v>589</v>
      </c>
    </row>
    <row r="132" spans="1:7" x14ac:dyDescent="0.15">
      <c r="A132">
        <v>93</v>
      </c>
      <c r="B132" t="s">
        <v>590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15">
      <c r="A133">
        <v>94</v>
      </c>
      <c r="B133" t="s">
        <v>591</v>
      </c>
      <c r="C133" t="s">
        <v>8</v>
      </c>
      <c r="D133" t="s">
        <v>8</v>
      </c>
      <c r="E133" s="2" t="s">
        <v>592</v>
      </c>
      <c r="F133" s="2" t="s">
        <v>593</v>
      </c>
      <c r="G133" s="2" t="s">
        <v>594</v>
      </c>
    </row>
    <row r="134" spans="1:7" x14ac:dyDescent="0.15">
      <c r="A134">
        <v>95</v>
      </c>
      <c r="B134" t="s">
        <v>595</v>
      </c>
      <c r="C134" t="s">
        <v>8</v>
      </c>
      <c r="D134" t="s">
        <v>8</v>
      </c>
      <c r="E134" s="2" t="s">
        <v>592</v>
      </c>
      <c r="F134" s="2" t="s">
        <v>593</v>
      </c>
      <c r="G134" s="2" t="s">
        <v>594</v>
      </c>
    </row>
    <row r="135" spans="1:7" x14ac:dyDescent="0.15">
      <c r="A135">
        <v>96</v>
      </c>
      <c r="B135" t="s">
        <v>596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15">
      <c r="A136">
        <v>97</v>
      </c>
      <c r="B136" t="s">
        <v>597</v>
      </c>
      <c r="C136" t="s">
        <v>8</v>
      </c>
      <c r="D136" t="s">
        <v>8</v>
      </c>
      <c r="E136" t="s">
        <v>8</v>
      </c>
      <c r="F136" t="s">
        <v>8</v>
      </c>
      <c r="G136" s="2" t="s">
        <v>393</v>
      </c>
    </row>
    <row r="137" spans="1:7" x14ac:dyDescent="0.15">
      <c r="A137">
        <v>98</v>
      </c>
      <c r="B137" t="s">
        <v>598</v>
      </c>
      <c r="C137" t="s">
        <v>8</v>
      </c>
      <c r="D137" t="s">
        <v>8</v>
      </c>
      <c r="E137" t="s">
        <v>8</v>
      </c>
      <c r="F137" t="s">
        <v>8</v>
      </c>
      <c r="G137" s="2" t="s">
        <v>393</v>
      </c>
    </row>
    <row r="138" spans="1:7" x14ac:dyDescent="0.15">
      <c r="A138">
        <v>99</v>
      </c>
      <c r="B138" t="s">
        <v>599</v>
      </c>
      <c r="C138" s="2" t="s">
        <v>600</v>
      </c>
      <c r="D138" s="2" t="s">
        <v>601</v>
      </c>
      <c r="E138" s="2" t="s">
        <v>602</v>
      </c>
      <c r="F138" s="2" t="s">
        <v>603</v>
      </c>
      <c r="G138" s="2" t="s">
        <v>604</v>
      </c>
    </row>
    <row r="139" spans="1:7" x14ac:dyDescent="0.15">
      <c r="A139">
        <v>100</v>
      </c>
      <c r="B139" t="s">
        <v>605</v>
      </c>
      <c r="C139" s="2" t="s">
        <v>606</v>
      </c>
      <c r="D139" s="2" t="s">
        <v>607</v>
      </c>
      <c r="E139" s="2" t="s">
        <v>608</v>
      </c>
      <c r="F139" s="2" t="s">
        <v>603</v>
      </c>
      <c r="G139" s="2" t="s">
        <v>604</v>
      </c>
    </row>
    <row r="140" spans="1:7" x14ac:dyDescent="0.15">
      <c r="A140">
        <v>101</v>
      </c>
      <c r="B140" t="s">
        <v>609</v>
      </c>
      <c r="C140" s="2" t="s">
        <v>610</v>
      </c>
      <c r="D140" s="2" t="s">
        <v>611</v>
      </c>
      <c r="E140" s="2" t="s">
        <v>612</v>
      </c>
      <c r="F140" s="2" t="s">
        <v>91</v>
      </c>
      <c r="G140" t="s">
        <v>8</v>
      </c>
    </row>
    <row r="141" spans="1:7" x14ac:dyDescent="0.15">
      <c r="A141">
        <v>102</v>
      </c>
      <c r="B141" t="s">
        <v>613</v>
      </c>
      <c r="C141" s="2" t="s">
        <v>614</v>
      </c>
      <c r="D141" s="2" t="s">
        <v>615</v>
      </c>
      <c r="E141" s="2" t="s">
        <v>616</v>
      </c>
      <c r="F141" s="2" t="s">
        <v>617</v>
      </c>
      <c r="G141" s="2" t="s">
        <v>618</v>
      </c>
    </row>
    <row r="142" spans="1:7" x14ac:dyDescent="0.15">
      <c r="A142">
        <v>103</v>
      </c>
      <c r="B142" t="s">
        <v>619</v>
      </c>
      <c r="C142" s="2" t="s">
        <v>614</v>
      </c>
      <c r="D142" s="2" t="s">
        <v>615</v>
      </c>
      <c r="E142" s="2" t="s">
        <v>616</v>
      </c>
      <c r="F142" s="2" t="s">
        <v>617</v>
      </c>
      <c r="G142" s="2" t="s">
        <v>618</v>
      </c>
    </row>
    <row r="143" spans="1:7" x14ac:dyDescent="0.15">
      <c r="A143">
        <v>104</v>
      </c>
      <c r="B143" t="s">
        <v>620</v>
      </c>
      <c r="C143" s="2" t="s">
        <v>621</v>
      </c>
      <c r="D143" s="2" t="s">
        <v>622</v>
      </c>
      <c r="E143" s="2" t="s">
        <v>623</v>
      </c>
      <c r="F143" s="2" t="s">
        <v>624</v>
      </c>
      <c r="G143" s="2" t="s">
        <v>625</v>
      </c>
    </row>
    <row r="144" spans="1:7" x14ac:dyDescent="0.15">
      <c r="A144">
        <v>105</v>
      </c>
      <c r="B144" t="s">
        <v>626</v>
      </c>
      <c r="C144" s="2" t="s">
        <v>627</v>
      </c>
      <c r="D144" s="2" t="s">
        <v>628</v>
      </c>
      <c r="E144" s="2" t="s">
        <v>629</v>
      </c>
      <c r="F144" s="2" t="s">
        <v>630</v>
      </c>
      <c r="G144" s="2" t="s">
        <v>631</v>
      </c>
    </row>
    <row r="145" spans="1:7" x14ac:dyDescent="0.15">
      <c r="A145">
        <v>106</v>
      </c>
      <c r="B145" t="s">
        <v>632</v>
      </c>
      <c r="C145" s="2" t="s">
        <v>633</v>
      </c>
      <c r="D145" s="2" t="s">
        <v>634</v>
      </c>
      <c r="E145" s="2" t="s">
        <v>635</v>
      </c>
      <c r="F145" s="2" t="s">
        <v>636</v>
      </c>
      <c r="G145" s="2" t="s">
        <v>637</v>
      </c>
    </row>
    <row r="146" spans="1:7" x14ac:dyDescent="0.15">
      <c r="A146">
        <v>107</v>
      </c>
      <c r="B146" t="s">
        <v>638</v>
      </c>
      <c r="C146" s="2" t="s">
        <v>639</v>
      </c>
      <c r="D146" s="2" t="s">
        <v>640</v>
      </c>
      <c r="E146" s="2" t="s">
        <v>641</v>
      </c>
      <c r="F146" s="2" t="s">
        <v>642</v>
      </c>
      <c r="G146" s="2" t="s">
        <v>643</v>
      </c>
    </row>
    <row r="147" spans="1:7" x14ac:dyDescent="0.15">
      <c r="A147">
        <v>108</v>
      </c>
      <c r="B147" t="s">
        <v>644</v>
      </c>
      <c r="C147" s="2" t="s">
        <v>645</v>
      </c>
      <c r="D147" s="2" t="s">
        <v>646</v>
      </c>
      <c r="E147" s="2" t="s">
        <v>647</v>
      </c>
      <c r="F147" s="2" t="s">
        <v>648</v>
      </c>
      <c r="G147" s="2" t="s">
        <v>649</v>
      </c>
    </row>
    <row r="148" spans="1:7" x14ac:dyDescent="0.15">
      <c r="A148">
        <v>109</v>
      </c>
      <c r="B148" t="s">
        <v>650</v>
      </c>
      <c r="C148" s="2" t="s">
        <v>645</v>
      </c>
      <c r="D148" s="2" t="s">
        <v>646</v>
      </c>
      <c r="E148" s="2" t="s">
        <v>647</v>
      </c>
      <c r="F148" s="2" t="s">
        <v>648</v>
      </c>
      <c r="G148" s="2" t="s">
        <v>649</v>
      </c>
    </row>
    <row r="149" spans="1:7" x14ac:dyDescent="0.15">
      <c r="A149">
        <v>110</v>
      </c>
      <c r="B149" t="s">
        <v>651</v>
      </c>
      <c r="C149" s="2" t="s">
        <v>652</v>
      </c>
      <c r="D149" s="2" t="s">
        <v>653</v>
      </c>
      <c r="E149" s="2" t="s">
        <v>654</v>
      </c>
      <c r="F149" t="s">
        <v>8</v>
      </c>
      <c r="G149" s="2" t="s">
        <v>655</v>
      </c>
    </row>
    <row r="150" spans="1:7" x14ac:dyDescent="0.15">
      <c r="A150">
        <v>111</v>
      </c>
      <c r="B150" t="s">
        <v>656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</row>
    <row r="151" spans="1:7" x14ac:dyDescent="0.15">
      <c r="A151">
        <v>112</v>
      </c>
      <c r="B151" t="s">
        <v>657</v>
      </c>
      <c r="C151" s="2" t="s">
        <v>91</v>
      </c>
      <c r="D151" s="2" t="s">
        <v>91</v>
      </c>
      <c r="E151" s="2" t="s">
        <v>91</v>
      </c>
      <c r="F151" s="2" t="s">
        <v>91</v>
      </c>
      <c r="G151" s="2" t="s">
        <v>91</v>
      </c>
    </row>
    <row r="152" spans="1:7" x14ac:dyDescent="0.15">
      <c r="A152">
        <v>113</v>
      </c>
      <c r="B152" t="s">
        <v>658</v>
      </c>
      <c r="C152" s="2" t="s">
        <v>659</v>
      </c>
      <c r="D152" s="2" t="s">
        <v>660</v>
      </c>
      <c r="E152" s="2" t="s">
        <v>661</v>
      </c>
      <c r="F152" s="2" t="s">
        <v>648</v>
      </c>
      <c r="G152" s="2" t="s">
        <v>662</v>
      </c>
    </row>
    <row r="153" spans="1:7" x14ac:dyDescent="0.15">
      <c r="A153">
        <v>114</v>
      </c>
      <c r="B153" t="s">
        <v>663</v>
      </c>
      <c r="C153" s="2" t="s">
        <v>664</v>
      </c>
      <c r="D153" s="2" t="s">
        <v>665</v>
      </c>
      <c r="E153" s="2" t="s">
        <v>666</v>
      </c>
      <c r="F153" s="2" t="s">
        <v>667</v>
      </c>
      <c r="G153" s="2" t="s">
        <v>668</v>
      </c>
    </row>
    <row r="154" spans="1:7" x14ac:dyDescent="0.15">
      <c r="A154">
        <v>115</v>
      </c>
      <c r="B154" t="s">
        <v>669</v>
      </c>
      <c r="C154" s="2" t="s">
        <v>670</v>
      </c>
      <c r="D154" s="2" t="s">
        <v>671</v>
      </c>
      <c r="E154" s="2" t="s">
        <v>672</v>
      </c>
      <c r="F154" s="2" t="s">
        <v>673</v>
      </c>
      <c r="G154" s="2" t="s">
        <v>674</v>
      </c>
    </row>
    <row r="155" spans="1:7" x14ac:dyDescent="0.15">
      <c r="A155">
        <v>116</v>
      </c>
      <c r="B155" t="s">
        <v>675</v>
      </c>
      <c r="C155" s="2" t="s">
        <v>676</v>
      </c>
      <c r="D155" s="2" t="s">
        <v>677</v>
      </c>
      <c r="E155" s="2" t="s">
        <v>678</v>
      </c>
      <c r="F155" s="2" t="s">
        <v>679</v>
      </c>
      <c r="G155" s="2" t="s">
        <v>680</v>
      </c>
    </row>
    <row r="156" spans="1:7" x14ac:dyDescent="0.15">
      <c r="A156">
        <v>117</v>
      </c>
      <c r="B156" t="s">
        <v>681</v>
      </c>
      <c r="C156" s="2" t="s">
        <v>682</v>
      </c>
      <c r="D156" s="2" t="s">
        <v>683</v>
      </c>
      <c r="E156" s="2" t="s">
        <v>684</v>
      </c>
      <c r="F156" s="2" t="s">
        <v>685</v>
      </c>
      <c r="G156" s="2" t="s">
        <v>686</v>
      </c>
    </row>
    <row r="157" spans="1:7" x14ac:dyDescent="0.15">
      <c r="A157">
        <v>118</v>
      </c>
      <c r="B157" t="s">
        <v>687</v>
      </c>
      <c r="C157" s="2" t="s">
        <v>688</v>
      </c>
      <c r="D157" s="2" t="s">
        <v>689</v>
      </c>
      <c r="E157" s="2" t="s">
        <v>690</v>
      </c>
      <c r="F157" s="2" t="s">
        <v>691</v>
      </c>
      <c r="G157" s="2" t="s">
        <v>692</v>
      </c>
    </row>
    <row r="158" spans="1:7" x14ac:dyDescent="0.15">
      <c r="A158">
        <v>119</v>
      </c>
      <c r="B158" t="s">
        <v>693</v>
      </c>
      <c r="C158" s="2" t="s">
        <v>694</v>
      </c>
      <c r="D158" s="2" t="s">
        <v>695</v>
      </c>
      <c r="E158" s="2" t="s">
        <v>696</v>
      </c>
      <c r="F158" s="2" t="s">
        <v>697</v>
      </c>
      <c r="G158" s="2" t="s">
        <v>698</v>
      </c>
    </row>
    <row r="159" spans="1:7" x14ac:dyDescent="0.15">
      <c r="A159">
        <v>120</v>
      </c>
      <c r="B159" t="s">
        <v>699</v>
      </c>
      <c r="C159" s="2" t="s">
        <v>700</v>
      </c>
      <c r="D159" s="2" t="s">
        <v>701</v>
      </c>
      <c r="E159" s="2" t="s">
        <v>702</v>
      </c>
      <c r="F159" s="2" t="s">
        <v>703</v>
      </c>
      <c r="G159" s="2" t="s">
        <v>704</v>
      </c>
    </row>
    <row r="160" spans="1:7" x14ac:dyDescent="0.15">
      <c r="A160">
        <v>121</v>
      </c>
      <c r="B160" t="s">
        <v>705</v>
      </c>
      <c r="C160" s="2" t="s">
        <v>706</v>
      </c>
      <c r="D160" s="2" t="s">
        <v>707</v>
      </c>
      <c r="E160" s="2" t="s">
        <v>708</v>
      </c>
      <c r="F160" s="2" t="s">
        <v>709</v>
      </c>
      <c r="G160" s="2" t="s">
        <v>710</v>
      </c>
    </row>
    <row r="161" spans="1:7" x14ac:dyDescent="0.15">
      <c r="A161">
        <v>122</v>
      </c>
      <c r="B161" t="s">
        <v>711</v>
      </c>
      <c r="C161" s="2" t="s">
        <v>712</v>
      </c>
      <c r="D161" s="2" t="s">
        <v>713</v>
      </c>
      <c r="E161" s="2" t="s">
        <v>714</v>
      </c>
      <c r="F161" s="2" t="s">
        <v>715</v>
      </c>
      <c r="G161" s="2" t="s">
        <v>716</v>
      </c>
    </row>
    <row r="162" spans="1:7" x14ac:dyDescent="0.15">
      <c r="A162">
        <v>123</v>
      </c>
      <c r="B162" t="s">
        <v>717</v>
      </c>
      <c r="C162" s="2" t="s">
        <v>718</v>
      </c>
      <c r="D162" s="2" t="s">
        <v>719</v>
      </c>
      <c r="E162" s="2" t="s">
        <v>720</v>
      </c>
      <c r="F162" s="2" t="s">
        <v>721</v>
      </c>
      <c r="G162" s="2" t="s">
        <v>722</v>
      </c>
    </row>
    <row r="163" spans="1:7" x14ac:dyDescent="0.15">
      <c r="A163">
        <v>124</v>
      </c>
      <c r="B163" t="s">
        <v>723</v>
      </c>
      <c r="C163" t="s">
        <v>8</v>
      </c>
      <c r="D163" s="2" t="s">
        <v>724</v>
      </c>
      <c r="E163" s="2" t="s">
        <v>725</v>
      </c>
      <c r="F163" s="2" t="s">
        <v>726</v>
      </c>
      <c r="G163" s="2" t="s">
        <v>727</v>
      </c>
    </row>
    <row r="164" spans="1:7" x14ac:dyDescent="0.15">
      <c r="A164">
        <v>125</v>
      </c>
      <c r="B164" t="s">
        <v>728</v>
      </c>
      <c r="C164" s="2" t="s">
        <v>729</v>
      </c>
      <c r="D164" s="2" t="s">
        <v>730</v>
      </c>
      <c r="E164" s="2" t="s">
        <v>731</v>
      </c>
      <c r="F164" s="2" t="s">
        <v>732</v>
      </c>
      <c r="G164" s="2" t="s">
        <v>733</v>
      </c>
    </row>
    <row r="165" spans="1:7" x14ac:dyDescent="0.15">
      <c r="A165">
        <v>126</v>
      </c>
      <c r="B165" t="s">
        <v>734</v>
      </c>
      <c r="C165" s="2" t="s">
        <v>735</v>
      </c>
      <c r="D165" s="2" t="s">
        <v>736</v>
      </c>
      <c r="E165" s="2" t="s">
        <v>737</v>
      </c>
      <c r="F165" s="2" t="s">
        <v>738</v>
      </c>
      <c r="G165" s="2" t="s">
        <v>739</v>
      </c>
    </row>
    <row r="166" spans="1:7" x14ac:dyDescent="0.15">
      <c r="A166">
        <v>127</v>
      </c>
      <c r="B166" t="s">
        <v>740</v>
      </c>
      <c r="C166" s="2" t="s">
        <v>741</v>
      </c>
      <c r="D166" s="2" t="s">
        <v>742</v>
      </c>
      <c r="E166" s="2" t="s">
        <v>743</v>
      </c>
      <c r="F166" s="2" t="s">
        <v>744</v>
      </c>
      <c r="G166" s="2" t="s">
        <v>745</v>
      </c>
    </row>
    <row r="167" spans="1:7" x14ac:dyDescent="0.15">
      <c r="A167">
        <v>128</v>
      </c>
      <c r="B167" t="s">
        <v>746</v>
      </c>
      <c r="C167" s="2" t="s">
        <v>747</v>
      </c>
      <c r="D167" s="2" t="s">
        <v>748</v>
      </c>
      <c r="E167" s="2" t="s">
        <v>749</v>
      </c>
      <c r="F167" s="2" t="s">
        <v>750</v>
      </c>
      <c r="G167" s="2" t="s">
        <v>751</v>
      </c>
    </row>
    <row r="168" spans="1:7" x14ac:dyDescent="0.15">
      <c r="A168">
        <v>129</v>
      </c>
      <c r="B168" t="s">
        <v>752</v>
      </c>
      <c r="C168" s="2" t="s">
        <v>753</v>
      </c>
      <c r="D168" s="2" t="s">
        <v>754</v>
      </c>
      <c r="E168" s="2" t="s">
        <v>755</v>
      </c>
      <c r="F168" s="2" t="s">
        <v>756</v>
      </c>
      <c r="G168" s="2" t="s">
        <v>757</v>
      </c>
    </row>
    <row r="169" spans="1:7" x14ac:dyDescent="0.15">
      <c r="A169">
        <v>130</v>
      </c>
      <c r="B169" t="s">
        <v>758</v>
      </c>
      <c r="C169" s="2" t="s">
        <v>759</v>
      </c>
      <c r="D169" s="2" t="s">
        <v>760</v>
      </c>
      <c r="E169" s="2" t="s">
        <v>761</v>
      </c>
      <c r="F169" s="2" t="s">
        <v>384</v>
      </c>
      <c r="G169" s="2" t="s">
        <v>762</v>
      </c>
    </row>
    <row r="170" spans="1:7" x14ac:dyDescent="0.15">
      <c r="A170">
        <v>131</v>
      </c>
      <c r="B170" t="s">
        <v>763</v>
      </c>
      <c r="C170" s="2" t="s">
        <v>764</v>
      </c>
      <c r="D170" s="2" t="s">
        <v>765</v>
      </c>
      <c r="E170" s="2" t="s">
        <v>766</v>
      </c>
      <c r="F170" s="2" t="s">
        <v>767</v>
      </c>
      <c r="G170" s="2" t="s">
        <v>768</v>
      </c>
    </row>
    <row r="171" spans="1:7" x14ac:dyDescent="0.15">
      <c r="A171">
        <v>132</v>
      </c>
      <c r="B171" t="s">
        <v>769</v>
      </c>
      <c r="C171" s="2" t="s">
        <v>770</v>
      </c>
      <c r="D171" s="2" t="s">
        <v>771</v>
      </c>
      <c r="E171" s="2" t="s">
        <v>772</v>
      </c>
      <c r="F171" s="2" t="s">
        <v>773</v>
      </c>
      <c r="G171" s="2" t="s">
        <v>774</v>
      </c>
    </row>
    <row r="172" spans="1:7" x14ac:dyDescent="0.15">
      <c r="A172">
        <v>133</v>
      </c>
      <c r="B172" t="s">
        <v>775</v>
      </c>
      <c r="C172" s="2" t="s">
        <v>776</v>
      </c>
      <c r="D172" s="2" t="s">
        <v>777</v>
      </c>
      <c r="E172" s="2" t="s">
        <v>778</v>
      </c>
      <c r="F172" s="2" t="s">
        <v>779</v>
      </c>
      <c r="G172" s="2" t="s">
        <v>780</v>
      </c>
    </row>
    <row r="173" spans="1:7" x14ac:dyDescent="0.15">
      <c r="A173">
        <v>134</v>
      </c>
      <c r="B173" t="s">
        <v>781</v>
      </c>
      <c r="C173" s="2" t="s">
        <v>782</v>
      </c>
      <c r="D173" s="2" t="s">
        <v>783</v>
      </c>
      <c r="E173" s="2" t="s">
        <v>784</v>
      </c>
      <c r="F173" s="2" t="s">
        <v>785</v>
      </c>
      <c r="G173" s="2" t="s">
        <v>786</v>
      </c>
    </row>
    <row r="174" spans="1:7" x14ac:dyDescent="0.15">
      <c r="A174">
        <v>135</v>
      </c>
      <c r="B174" t="s">
        <v>787</v>
      </c>
      <c r="C174" s="2" t="s">
        <v>788</v>
      </c>
      <c r="D174" s="2" t="s">
        <v>789</v>
      </c>
      <c r="E174" s="2" t="s">
        <v>790</v>
      </c>
      <c r="F174" s="2" t="s">
        <v>791</v>
      </c>
      <c r="G174" s="2" t="s">
        <v>792</v>
      </c>
    </row>
    <row r="175" spans="1:7" x14ac:dyDescent="0.15">
      <c r="A175">
        <v>136</v>
      </c>
      <c r="B175" t="s">
        <v>793</v>
      </c>
      <c r="C175" s="2" t="s">
        <v>794</v>
      </c>
      <c r="D175" s="2" t="s">
        <v>795</v>
      </c>
      <c r="E175" s="2" t="s">
        <v>796</v>
      </c>
      <c r="F175" s="2" t="s">
        <v>797</v>
      </c>
      <c r="G175" s="2" t="s">
        <v>798</v>
      </c>
    </row>
    <row r="176" spans="1:7" x14ac:dyDescent="0.15">
      <c r="A176">
        <v>137</v>
      </c>
      <c r="B176" t="s">
        <v>799</v>
      </c>
      <c r="C176" s="2" t="s">
        <v>800</v>
      </c>
      <c r="D176" s="2" t="s">
        <v>801</v>
      </c>
      <c r="E176" s="2" t="s">
        <v>802</v>
      </c>
      <c r="F176" s="2" t="s">
        <v>803</v>
      </c>
      <c r="G176" s="2" t="s">
        <v>804</v>
      </c>
    </row>
    <row r="177" spans="1:7" x14ac:dyDescent="0.15">
      <c r="A177">
        <v>138</v>
      </c>
      <c r="B177" t="s">
        <v>805</v>
      </c>
      <c r="C177" s="2" t="s">
        <v>806</v>
      </c>
      <c r="D177" s="2" t="s">
        <v>807</v>
      </c>
      <c r="E177" s="2" t="s">
        <v>808</v>
      </c>
      <c r="F177" s="2" t="s">
        <v>809</v>
      </c>
      <c r="G177" s="2" t="s">
        <v>810</v>
      </c>
    </row>
    <row r="178" spans="1:7" x14ac:dyDescent="0.15">
      <c r="A178">
        <v>139</v>
      </c>
      <c r="B178" t="s">
        <v>811</v>
      </c>
      <c r="C178" s="2" t="s">
        <v>812</v>
      </c>
      <c r="D178" s="2" t="s">
        <v>813</v>
      </c>
      <c r="E178" s="2" t="s">
        <v>814</v>
      </c>
      <c r="F178" s="2" t="s">
        <v>815</v>
      </c>
      <c r="G178" s="2" t="s">
        <v>816</v>
      </c>
    </row>
    <row r="179" spans="1:7" x14ac:dyDescent="0.15">
      <c r="A179">
        <v>140</v>
      </c>
      <c r="B179" t="s">
        <v>817</v>
      </c>
      <c r="C179" t="s">
        <v>8</v>
      </c>
      <c r="D179" t="s">
        <v>8</v>
      </c>
      <c r="E179" t="s">
        <v>8</v>
      </c>
      <c r="F179" s="2" t="s">
        <v>818</v>
      </c>
      <c r="G179" s="2" t="s">
        <v>819</v>
      </c>
    </row>
    <row r="180" spans="1:7" x14ac:dyDescent="0.15">
      <c r="A180">
        <v>141</v>
      </c>
      <c r="B180" t="s">
        <v>820</v>
      </c>
      <c r="C180" s="2" t="s">
        <v>821</v>
      </c>
      <c r="D180" s="2" t="s">
        <v>822</v>
      </c>
      <c r="E180" s="2" t="s">
        <v>823</v>
      </c>
      <c r="F180" s="2" t="s">
        <v>824</v>
      </c>
      <c r="G180" s="2" t="s">
        <v>825</v>
      </c>
    </row>
    <row r="181" spans="1:7" x14ac:dyDescent="0.15">
      <c r="A181">
        <v>142</v>
      </c>
      <c r="B181" t="s">
        <v>826</v>
      </c>
      <c r="C181" s="2" t="s">
        <v>827</v>
      </c>
      <c r="D181" s="2" t="s">
        <v>828</v>
      </c>
      <c r="E181" s="2" t="s">
        <v>829</v>
      </c>
      <c r="F181" s="2" t="s">
        <v>830</v>
      </c>
      <c r="G181" s="2" t="s">
        <v>831</v>
      </c>
    </row>
    <row r="182" spans="1:7" x14ac:dyDescent="0.15">
      <c r="A182">
        <v>143</v>
      </c>
      <c r="B182" t="s">
        <v>832</v>
      </c>
      <c r="C182" s="2" t="s">
        <v>833</v>
      </c>
      <c r="D182" s="2" t="s">
        <v>834</v>
      </c>
      <c r="E182" s="2" t="s">
        <v>835</v>
      </c>
      <c r="F182" s="2" t="s">
        <v>836</v>
      </c>
      <c r="G182" s="2" t="s">
        <v>837</v>
      </c>
    </row>
    <row r="183" spans="1:7" x14ac:dyDescent="0.15">
      <c r="A183">
        <v>144</v>
      </c>
      <c r="B183" t="s">
        <v>838</v>
      </c>
      <c r="C183" s="2" t="s">
        <v>839</v>
      </c>
      <c r="D183" s="2" t="s">
        <v>840</v>
      </c>
      <c r="E183" s="2" t="s">
        <v>841</v>
      </c>
      <c r="F183" s="2" t="s">
        <v>842</v>
      </c>
      <c r="G183" s="2" t="s">
        <v>843</v>
      </c>
    </row>
    <row r="184" spans="1:7" x14ac:dyDescent="0.15">
      <c r="A184">
        <v>145</v>
      </c>
      <c r="B184" t="s">
        <v>844</v>
      </c>
      <c r="C184" s="2" t="s">
        <v>845</v>
      </c>
      <c r="D184" s="2" t="s">
        <v>846</v>
      </c>
      <c r="E184" s="2" t="s">
        <v>847</v>
      </c>
      <c r="F184" s="2" t="s">
        <v>848</v>
      </c>
      <c r="G184" s="2" t="s">
        <v>849</v>
      </c>
    </row>
    <row r="185" spans="1:7" x14ac:dyDescent="0.15">
      <c r="A185">
        <v>146</v>
      </c>
      <c r="B185" t="s">
        <v>850</v>
      </c>
      <c r="C185" s="2" t="s">
        <v>851</v>
      </c>
      <c r="D185" s="2" t="s">
        <v>852</v>
      </c>
      <c r="E185" s="2" t="s">
        <v>853</v>
      </c>
      <c r="F185" s="2" t="s">
        <v>854</v>
      </c>
      <c r="G185" s="2" t="s">
        <v>855</v>
      </c>
    </row>
    <row r="186" spans="1:7" x14ac:dyDescent="0.15">
      <c r="A186">
        <v>147</v>
      </c>
      <c r="B186" t="s">
        <v>856</v>
      </c>
      <c r="C186" s="2" t="s">
        <v>857</v>
      </c>
      <c r="D186" s="2" t="s">
        <v>858</v>
      </c>
      <c r="E186" s="2" t="s">
        <v>859</v>
      </c>
      <c r="F186" t="s">
        <v>8</v>
      </c>
      <c r="G186" s="2" t="s">
        <v>860</v>
      </c>
    </row>
    <row r="187" spans="1:7" x14ac:dyDescent="0.15">
      <c r="A187">
        <v>148</v>
      </c>
      <c r="B187" t="s">
        <v>861</v>
      </c>
      <c r="C187" s="2" t="s">
        <v>862</v>
      </c>
      <c r="D187" s="2" t="s">
        <v>863</v>
      </c>
      <c r="E187" s="2" t="s">
        <v>864</v>
      </c>
      <c r="F187" s="2" t="s">
        <v>865</v>
      </c>
      <c r="G187" s="2" t="s">
        <v>866</v>
      </c>
    </row>
    <row r="188" spans="1:7" x14ac:dyDescent="0.15">
      <c r="A188">
        <v>149</v>
      </c>
      <c r="B188" t="s">
        <v>867</v>
      </c>
      <c r="C188" s="2" t="s">
        <v>868</v>
      </c>
      <c r="D188" s="2" t="s">
        <v>869</v>
      </c>
      <c r="E188" s="2" t="s">
        <v>870</v>
      </c>
      <c r="F188" s="2" t="s">
        <v>871</v>
      </c>
      <c r="G188" s="2" t="s">
        <v>872</v>
      </c>
    </row>
    <row r="189" spans="1:7" x14ac:dyDescent="0.15">
      <c r="A189">
        <v>150</v>
      </c>
      <c r="B189" t="s">
        <v>873</v>
      </c>
      <c r="C189" s="2" t="s">
        <v>874</v>
      </c>
      <c r="D189" s="2" t="s">
        <v>875</v>
      </c>
      <c r="E189" s="2" t="s">
        <v>876</v>
      </c>
      <c r="F189" s="2" t="s">
        <v>877</v>
      </c>
      <c r="G189" s="2" t="s">
        <v>878</v>
      </c>
    </row>
    <row r="190" spans="1:7" x14ac:dyDescent="0.15">
      <c r="A190">
        <v>151</v>
      </c>
      <c r="B190" t="s">
        <v>879</v>
      </c>
      <c r="C190" s="2" t="s">
        <v>880</v>
      </c>
      <c r="D190" s="2" t="s">
        <v>881</v>
      </c>
      <c r="E190" s="2" t="s">
        <v>882</v>
      </c>
      <c r="F190" s="2" t="s">
        <v>883</v>
      </c>
      <c r="G190" s="2" t="s">
        <v>884</v>
      </c>
    </row>
    <row r="191" spans="1:7" x14ac:dyDescent="0.15">
      <c r="A191">
        <v>152</v>
      </c>
      <c r="B191" t="s">
        <v>885</v>
      </c>
      <c r="C191" s="2" t="s">
        <v>886</v>
      </c>
      <c r="D191" s="2" t="s">
        <v>887</v>
      </c>
      <c r="E191" s="2" t="s">
        <v>888</v>
      </c>
      <c r="F191" s="2" t="s">
        <v>889</v>
      </c>
      <c r="G191" s="2" t="s">
        <v>890</v>
      </c>
    </row>
    <row r="192" spans="1:7" x14ac:dyDescent="0.15">
      <c r="A192">
        <v>153</v>
      </c>
      <c r="B192" t="s">
        <v>891</v>
      </c>
      <c r="C192" s="2" t="s">
        <v>892</v>
      </c>
      <c r="D192" s="2" t="s">
        <v>893</v>
      </c>
      <c r="E192" s="2" t="s">
        <v>894</v>
      </c>
      <c r="F192" s="2" t="s">
        <v>393</v>
      </c>
      <c r="G192" s="2" t="s">
        <v>895</v>
      </c>
    </row>
    <row r="193" spans="1:7" x14ac:dyDescent="0.15">
      <c r="A193">
        <v>154</v>
      </c>
      <c r="B193" t="s">
        <v>896</v>
      </c>
      <c r="C193" s="2" t="s">
        <v>897</v>
      </c>
      <c r="D193" s="2" t="s">
        <v>898</v>
      </c>
      <c r="E193" s="2" t="s">
        <v>899</v>
      </c>
      <c r="F193" s="2" t="s">
        <v>900</v>
      </c>
      <c r="G193" s="2" t="s">
        <v>901</v>
      </c>
    </row>
    <row r="194" spans="1:7" x14ac:dyDescent="0.15">
      <c r="A194">
        <v>155</v>
      </c>
      <c r="B194" t="s">
        <v>902</v>
      </c>
      <c r="C194" s="2" t="s">
        <v>770</v>
      </c>
      <c r="D194" s="2" t="s">
        <v>771</v>
      </c>
      <c r="E194" s="2" t="s">
        <v>772</v>
      </c>
      <c r="F194" s="2" t="s">
        <v>903</v>
      </c>
      <c r="G194" s="2" t="s">
        <v>904</v>
      </c>
    </row>
    <row r="195" spans="1:7" x14ac:dyDescent="0.15">
      <c r="A195">
        <v>156</v>
      </c>
      <c r="B195" t="s">
        <v>905</v>
      </c>
      <c r="C195" s="2" t="s">
        <v>906</v>
      </c>
      <c r="D195" s="2" t="s">
        <v>907</v>
      </c>
      <c r="E195" s="2" t="s">
        <v>908</v>
      </c>
      <c r="F195" s="2" t="s">
        <v>909</v>
      </c>
      <c r="G195" s="2" t="s">
        <v>910</v>
      </c>
    </row>
    <row r="196" spans="1:7" x14ac:dyDescent="0.15">
      <c r="A196">
        <v>157</v>
      </c>
      <c r="B196" t="s">
        <v>911</v>
      </c>
      <c r="C196" s="2" t="s">
        <v>912</v>
      </c>
      <c r="D196" s="2" t="s">
        <v>913</v>
      </c>
      <c r="E196" s="2" t="s">
        <v>914</v>
      </c>
      <c r="F196" s="2" t="s">
        <v>915</v>
      </c>
      <c r="G196" s="2" t="s">
        <v>916</v>
      </c>
    </row>
    <row r="197" spans="1:7" x14ac:dyDescent="0.15">
      <c r="A197">
        <v>158</v>
      </c>
      <c r="B197" t="s">
        <v>917</v>
      </c>
      <c r="C197" s="2" t="s">
        <v>918</v>
      </c>
      <c r="D197" s="2" t="s">
        <v>919</v>
      </c>
      <c r="E197" s="2" t="s">
        <v>920</v>
      </c>
      <c r="F197" s="2" t="s">
        <v>921</v>
      </c>
      <c r="G197" s="2" t="s">
        <v>922</v>
      </c>
    </row>
    <row r="198" spans="1:7" x14ac:dyDescent="0.15">
      <c r="A198">
        <v>159</v>
      </c>
      <c r="B198" t="s">
        <v>923</v>
      </c>
      <c r="C198" s="2" t="s">
        <v>924</v>
      </c>
      <c r="D198" s="2" t="s">
        <v>925</v>
      </c>
      <c r="E198" s="2" t="s">
        <v>926</v>
      </c>
      <c r="F198" s="2" t="s">
        <v>927</v>
      </c>
      <c r="G198" s="2" t="s">
        <v>928</v>
      </c>
    </row>
    <row r="199" spans="1:7" x14ac:dyDescent="0.15">
      <c r="A199">
        <v>160</v>
      </c>
      <c r="B199" t="s">
        <v>929</v>
      </c>
      <c r="C199" s="2" t="s">
        <v>930</v>
      </c>
      <c r="D199" s="2" t="s">
        <v>931</v>
      </c>
      <c r="E199" s="2" t="s">
        <v>932</v>
      </c>
      <c r="F199" s="2" t="s">
        <v>933</v>
      </c>
      <c r="G199" s="2" t="s">
        <v>934</v>
      </c>
    </row>
    <row r="200" spans="1:7" x14ac:dyDescent="0.15">
      <c r="A200">
        <v>161</v>
      </c>
      <c r="B200" t="s">
        <v>935</v>
      </c>
      <c r="C200" s="2" t="s">
        <v>936</v>
      </c>
      <c r="D200" s="2" t="s">
        <v>937</v>
      </c>
      <c r="E200" s="2" t="s">
        <v>938</v>
      </c>
      <c r="F200" s="2" t="s">
        <v>939</v>
      </c>
      <c r="G200" s="2" t="s">
        <v>940</v>
      </c>
    </row>
    <row r="201" spans="1:7" x14ac:dyDescent="0.15">
      <c r="A201">
        <v>162</v>
      </c>
      <c r="B201" t="s">
        <v>941</v>
      </c>
      <c r="C201" s="2" t="s">
        <v>942</v>
      </c>
      <c r="D201" s="2" t="s">
        <v>943</v>
      </c>
      <c r="E201" s="2" t="s">
        <v>944</v>
      </c>
      <c r="F201" s="2" t="s">
        <v>945</v>
      </c>
      <c r="G201" s="2" t="s">
        <v>946</v>
      </c>
    </row>
    <row r="202" spans="1:7" x14ac:dyDescent="0.15">
      <c r="A202">
        <v>163</v>
      </c>
      <c r="B202" t="s">
        <v>947</v>
      </c>
      <c r="C202" s="2" t="s">
        <v>770</v>
      </c>
      <c r="D202" s="2" t="s">
        <v>948</v>
      </c>
      <c r="E202" s="2" t="s">
        <v>949</v>
      </c>
      <c r="F202" s="2" t="s">
        <v>950</v>
      </c>
      <c r="G202" s="2" t="s">
        <v>951</v>
      </c>
    </row>
    <row r="203" spans="1:7" x14ac:dyDescent="0.15">
      <c r="A203">
        <v>164</v>
      </c>
      <c r="B203" t="s">
        <v>173</v>
      </c>
    </row>
  </sheetData>
  <mergeCells count="2">
    <mergeCell ref="T2:U2"/>
    <mergeCell ref="V2:W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S16"/>
  <sheetViews>
    <sheetView workbookViewId="0">
      <selection activeCell="E16" sqref="E16"/>
    </sheetView>
  </sheetViews>
  <sheetFormatPr baseColWidth="10" defaultColWidth="9.1640625" defaultRowHeight="13" x14ac:dyDescent="0.15"/>
  <cols>
    <col min="1" max="1" width="15.83203125" style="7" customWidth="1"/>
    <col min="2" max="2" width="9.1640625" style="7"/>
    <col min="3" max="3" width="18.6640625" style="7" customWidth="1"/>
    <col min="4" max="4" width="20.5" style="7" customWidth="1"/>
    <col min="5" max="5" width="17.5" style="7" customWidth="1"/>
    <col min="6" max="9" width="9.1640625" style="7"/>
    <col min="10" max="10" width="11" style="7" customWidth="1"/>
    <col min="11" max="16384" width="9.1640625" style="7"/>
  </cols>
  <sheetData>
    <row r="2" spans="1:19" ht="28" x14ac:dyDescent="0.15">
      <c r="A2" s="28" t="s">
        <v>980</v>
      </c>
      <c r="B2" s="28" t="s">
        <v>981</v>
      </c>
      <c r="C2" s="29" t="s">
        <v>982</v>
      </c>
      <c r="D2" s="29" t="s">
        <v>983</v>
      </c>
      <c r="E2" s="29" t="s">
        <v>984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</row>
    <row r="3" spans="1:19" ht="15" x14ac:dyDescent="0.2">
      <c r="A3" s="31">
        <v>1</v>
      </c>
      <c r="B3" s="31">
        <v>178</v>
      </c>
      <c r="C3" s="32">
        <f>B3/$B$12</f>
        <v>0.35814889336016098</v>
      </c>
      <c r="D3" s="33">
        <f>LOG(1+1/A3)</f>
        <v>0.3010299956639812</v>
      </c>
      <c r="E3" s="34">
        <f>ABS(SUM($C$3:C3)-SUM($D$3:D3))</f>
        <v>5.7118897696179782E-2</v>
      </c>
      <c r="F3" s="35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0" x14ac:dyDescent="0.2">
      <c r="A4" s="31">
        <v>2</v>
      </c>
      <c r="B4" s="31">
        <v>134</v>
      </c>
      <c r="C4" s="32">
        <f t="shared" ref="C4:C13" si="0">B4/$B$12</f>
        <v>0.26961770623742454</v>
      </c>
      <c r="D4" s="33">
        <f t="shared" ref="D4:D11" si="1">LOG(1+1/A4)</f>
        <v>0.17609125905568124</v>
      </c>
      <c r="E4" s="34">
        <f>ABS(SUM($C$3:C4)-SUM($D$3:D4))</f>
        <v>0.15064534487792308</v>
      </c>
      <c r="I4" s="36"/>
      <c r="J4" s="36"/>
      <c r="K4" s="36"/>
      <c r="L4" s="36"/>
      <c r="M4" s="36"/>
      <c r="N4" s="36"/>
      <c r="O4" s="36"/>
      <c r="P4" s="36"/>
      <c r="Q4" s="36"/>
      <c r="R4" s="30"/>
      <c r="S4" s="30"/>
    </row>
    <row r="5" spans="1:19" ht="15" x14ac:dyDescent="0.2">
      <c r="A5" s="31">
        <v>3</v>
      </c>
      <c r="B5" s="31">
        <v>69</v>
      </c>
      <c r="C5" s="32">
        <f t="shared" si="0"/>
        <v>0.13883299798792756</v>
      </c>
      <c r="D5" s="33">
        <f t="shared" si="1"/>
        <v>0.12493873660829993</v>
      </c>
      <c r="E5" s="34">
        <f>ABS(SUM($C$3:C5)-SUM($D$3:D5))</f>
        <v>0.16453960625755071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ht="20" x14ac:dyDescent="0.2">
      <c r="A6" s="31">
        <v>4</v>
      </c>
      <c r="B6" s="31">
        <v>28</v>
      </c>
      <c r="C6" s="32">
        <f t="shared" si="0"/>
        <v>5.6338028169014086E-2</v>
      </c>
      <c r="D6" s="33">
        <f t="shared" si="1"/>
        <v>9.691001300805642E-2</v>
      </c>
      <c r="E6" s="34">
        <f>ABS(SUM($C$3:C6)-SUM($D$3:D6))</f>
        <v>0.12396762141850837</v>
      </c>
      <c r="I6" s="30"/>
      <c r="J6" s="36"/>
      <c r="K6" s="30"/>
      <c r="L6" s="30"/>
      <c r="M6" s="30"/>
      <c r="N6" s="30"/>
      <c r="O6" s="30"/>
      <c r="P6" s="30"/>
      <c r="Q6" s="30"/>
      <c r="R6" s="30"/>
      <c r="S6" s="30"/>
    </row>
    <row r="7" spans="1:19" ht="20" x14ac:dyDescent="0.2">
      <c r="A7" s="31">
        <v>5</v>
      </c>
      <c r="B7" s="31">
        <v>8</v>
      </c>
      <c r="C7" s="32">
        <f t="shared" si="0"/>
        <v>1.6096579476861168E-2</v>
      </c>
      <c r="D7" s="33">
        <f t="shared" si="1"/>
        <v>7.9181246047624818E-2</v>
      </c>
      <c r="E7" s="34">
        <f>ABS(SUM($C$3:C7)-SUM($D$3:D7))</f>
        <v>6.0882954847744752E-2</v>
      </c>
      <c r="I7" s="30"/>
      <c r="J7" s="36"/>
      <c r="K7" s="30"/>
      <c r="L7" s="30"/>
      <c r="M7" s="30"/>
      <c r="N7" s="30"/>
      <c r="O7" s="30"/>
      <c r="P7" s="30"/>
      <c r="Q7" s="30"/>
      <c r="R7" s="30"/>
      <c r="S7" s="30"/>
    </row>
    <row r="8" spans="1:19" ht="20" x14ac:dyDescent="0.2">
      <c r="A8" s="31">
        <v>6</v>
      </c>
      <c r="B8" s="31">
        <v>48</v>
      </c>
      <c r="C8" s="32">
        <f t="shared" si="0"/>
        <v>9.6579476861166996E-2</v>
      </c>
      <c r="D8" s="33">
        <f t="shared" si="1"/>
        <v>6.6946789630613221E-2</v>
      </c>
      <c r="E8" s="34">
        <f>ABS(SUM($C$3:C8)-SUM($D$3:D8))</f>
        <v>9.0515642078298542E-2</v>
      </c>
      <c r="I8" s="30"/>
      <c r="J8" s="36"/>
      <c r="K8" s="30"/>
      <c r="L8" s="30"/>
      <c r="M8" s="30"/>
      <c r="N8" s="30"/>
      <c r="O8" s="30"/>
      <c r="P8" s="30"/>
      <c r="Q8" s="30"/>
      <c r="R8" s="30"/>
      <c r="S8" s="30"/>
    </row>
    <row r="9" spans="1:19" ht="20" x14ac:dyDescent="0.2">
      <c r="A9" s="31">
        <v>7</v>
      </c>
      <c r="B9" s="31">
        <v>16</v>
      </c>
      <c r="C9" s="32">
        <f t="shared" si="0"/>
        <v>3.2193158953722337E-2</v>
      </c>
      <c r="D9" s="33">
        <f t="shared" si="1"/>
        <v>5.7991946977686733E-2</v>
      </c>
      <c r="E9" s="34">
        <f>ABS(SUM($C$3:C9)-SUM($D$3:D9))</f>
        <v>6.4716854054334139E-2</v>
      </c>
      <c r="I9" s="30"/>
      <c r="J9" s="36"/>
      <c r="K9" s="30"/>
      <c r="L9" s="30"/>
      <c r="M9" s="30"/>
      <c r="N9" s="30"/>
      <c r="O9" s="30"/>
      <c r="P9" s="30"/>
      <c r="Q9" s="30"/>
      <c r="R9" s="30"/>
      <c r="S9" s="30"/>
    </row>
    <row r="10" spans="1:19" ht="20" x14ac:dyDescent="0.2">
      <c r="A10" s="31">
        <v>8</v>
      </c>
      <c r="B10" s="31">
        <v>4</v>
      </c>
      <c r="C10" s="32">
        <f t="shared" si="0"/>
        <v>8.0482897384305842E-3</v>
      </c>
      <c r="D10" s="33">
        <f t="shared" si="1"/>
        <v>5.1152522447381291E-2</v>
      </c>
      <c r="E10" s="34">
        <f>ABS(SUM($C$3:C10)-SUM($D$3:D10))</f>
        <v>2.1612621345383443E-2</v>
      </c>
      <c r="I10" s="30"/>
      <c r="J10" s="36"/>
      <c r="K10" s="30"/>
      <c r="L10" s="30"/>
      <c r="M10" s="30"/>
      <c r="N10" s="30"/>
      <c r="O10" s="30"/>
      <c r="P10" s="30"/>
      <c r="Q10" s="30"/>
      <c r="R10" s="30"/>
      <c r="S10" s="30"/>
    </row>
    <row r="11" spans="1:19" ht="20" x14ac:dyDescent="0.2">
      <c r="A11" s="37">
        <v>9</v>
      </c>
      <c r="B11" s="37">
        <v>12</v>
      </c>
      <c r="C11" s="38">
        <f t="shared" si="0"/>
        <v>2.4144869215291749E-2</v>
      </c>
      <c r="D11" s="33">
        <f t="shared" si="1"/>
        <v>4.5757490560675143E-2</v>
      </c>
      <c r="E11" s="34">
        <f>ABS(SUM($C$3:C11)-SUM($D$3:D11))</f>
        <v>0</v>
      </c>
      <c r="I11" s="30"/>
      <c r="J11" s="36"/>
      <c r="K11" s="30"/>
      <c r="L11" s="30"/>
      <c r="M11" s="30"/>
      <c r="N11" s="30"/>
      <c r="O11" s="30"/>
      <c r="P11" s="30"/>
      <c r="Q11" s="30"/>
      <c r="R11" s="30"/>
      <c r="S11" s="30"/>
    </row>
    <row r="12" spans="1:19" ht="20" x14ac:dyDescent="0.2">
      <c r="A12" s="28" t="s">
        <v>985</v>
      </c>
      <c r="B12" s="28">
        <v>497</v>
      </c>
      <c r="C12" s="64"/>
      <c r="D12" s="39" t="s">
        <v>986</v>
      </c>
      <c r="E12" s="40">
        <f>MAX(E3:E11)</f>
        <v>0.16453960625755071</v>
      </c>
      <c r="I12" s="30"/>
      <c r="J12" s="36"/>
      <c r="K12" s="30"/>
      <c r="L12" s="30"/>
      <c r="M12" s="30"/>
      <c r="N12" s="30"/>
      <c r="O12" s="30"/>
      <c r="P12" s="30"/>
      <c r="Q12" s="30"/>
      <c r="R12" s="30"/>
      <c r="S12" s="30"/>
    </row>
    <row r="13" spans="1:19" ht="20" x14ac:dyDescent="0.2">
      <c r="A13" s="28"/>
      <c r="B13" s="28"/>
      <c r="C13" s="64"/>
      <c r="D13" s="39" t="s">
        <v>987</v>
      </c>
      <c r="E13" s="40">
        <f>1.36/SQRT(B12)</f>
        <v>6.1004337346210899E-2</v>
      </c>
      <c r="I13" s="30"/>
      <c r="J13" s="36"/>
      <c r="K13" s="30"/>
      <c r="L13" s="30"/>
      <c r="M13" s="30"/>
      <c r="N13" s="30"/>
      <c r="O13" s="30"/>
      <c r="P13" s="30"/>
      <c r="Q13" s="30"/>
      <c r="R13" s="30"/>
      <c r="S13" s="30"/>
    </row>
    <row r="14" spans="1:19" ht="20" x14ac:dyDescent="0.15">
      <c r="I14" s="30"/>
      <c r="J14" s="36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15"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x14ac:dyDescent="0.15">
      <c r="E16" s="7" t="str" cm="1">
        <f t="array" ref="E16">IF(E12&gt;E13,"Manipulator",Not Manipulator)</f>
        <v>Manipulator</v>
      </c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45"/>
  <sheetViews>
    <sheetView tabSelected="1" topLeftCell="E1" workbookViewId="0">
      <selection activeCell="T17" sqref="T17"/>
    </sheetView>
  </sheetViews>
  <sheetFormatPr baseColWidth="10" defaultColWidth="8.83203125" defaultRowHeight="15" x14ac:dyDescent="0.2"/>
  <cols>
    <col min="1" max="1" width="4" bestFit="1" customWidth="1"/>
    <col min="2" max="2" width="84.5" bestFit="1" customWidth="1"/>
    <col min="3" max="4" width="13.83203125" bestFit="1" customWidth="1"/>
    <col min="5" max="7" width="14.5" bestFit="1" customWidth="1"/>
    <col min="9" max="17" width="9.1640625" style="5"/>
    <col min="18" max="19" width="12.1640625" style="5" customWidth="1"/>
    <col min="20" max="20" width="13.83203125" style="5" bestFit="1" customWidth="1"/>
  </cols>
  <sheetData>
    <row r="1" spans="1:20" ht="1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41"/>
      <c r="O1" s="42"/>
      <c r="P1" s="42"/>
      <c r="Q1" s="42"/>
      <c r="R1" s="43"/>
      <c r="S1" s="43"/>
      <c r="T1" s="43"/>
    </row>
    <row r="2" spans="1:20" ht="28" x14ac:dyDescent="0.15">
      <c r="A2">
        <v>1</v>
      </c>
      <c r="B2" t="s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I2" s="44" t="str">
        <f>LEFT(ABS(C2),1)</f>
        <v>1</v>
      </c>
      <c r="J2" s="44" t="str">
        <f t="shared" ref="J2:M2" si="0">LEFT(ABS(D2),1)</f>
        <v>2</v>
      </c>
      <c r="K2" s="44" t="str">
        <f t="shared" si="0"/>
        <v>4</v>
      </c>
      <c r="L2" s="44" t="str">
        <f t="shared" si="0"/>
        <v>4</v>
      </c>
      <c r="M2" s="44" t="str">
        <f t="shared" si="0"/>
        <v>6</v>
      </c>
      <c r="N2" s="45"/>
      <c r="O2" s="42"/>
      <c r="P2" s="29" t="s">
        <v>980</v>
      </c>
      <c r="Q2" s="29" t="s">
        <v>981</v>
      </c>
      <c r="R2" s="29" t="s">
        <v>988</v>
      </c>
      <c r="S2" s="29" t="s">
        <v>989</v>
      </c>
      <c r="T2" s="29" t="s">
        <v>984</v>
      </c>
    </row>
    <row r="3" spans="1:20" ht="13" x14ac:dyDescent="0.15">
      <c r="A3">
        <v>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I3" s="44" t="str">
        <f t="shared" ref="I3:I66" si="1">LEFT(ABS(C3),1)</f>
        <v>7</v>
      </c>
      <c r="J3" s="44" t="str">
        <f t="shared" ref="J3:J66" si="2">LEFT(ABS(D3),1)</f>
        <v>1</v>
      </c>
      <c r="K3" s="44" t="str">
        <f t="shared" ref="K3:K66" si="3">LEFT(ABS(E3),1)</f>
        <v>2</v>
      </c>
      <c r="L3" s="44" t="str">
        <f t="shared" ref="L3:L66" si="4">LEFT(ABS(F3),1)</f>
        <v>2</v>
      </c>
      <c r="M3" s="44" t="str">
        <f t="shared" ref="M3:M66" si="5">LEFT(ABS(G3),1)</f>
        <v>3</v>
      </c>
      <c r="N3" s="46"/>
      <c r="O3" s="42"/>
      <c r="P3" s="42">
        <v>1</v>
      </c>
      <c r="Q3" s="42">
        <f>COUNTIF($I$2:$M$201,P3)</f>
        <v>267</v>
      </c>
      <c r="R3" s="47">
        <f>Q3/$Q$12</f>
        <v>0.31264637002341922</v>
      </c>
      <c r="S3" s="47">
        <f>LOG(1+1/P3,10)</f>
        <v>0.30102999566398114</v>
      </c>
      <c r="T3" s="47">
        <f>ABS(SUM($R$3:R3)-SUM($S$3:S3))</f>
        <v>1.1616374359438075E-2</v>
      </c>
    </row>
    <row r="4" spans="1:20" ht="13" x14ac:dyDescent="0.15">
      <c r="A4">
        <v>3</v>
      </c>
      <c r="B4" t="s">
        <v>22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I4" s="44" t="str">
        <f t="shared" si="1"/>
        <v>7</v>
      </c>
      <c r="J4" s="44" t="str">
        <f t="shared" si="2"/>
        <v>1</v>
      </c>
      <c r="K4" s="44" t="str">
        <f t="shared" si="3"/>
        <v>2</v>
      </c>
      <c r="L4" s="44" t="str">
        <f t="shared" si="4"/>
        <v>2</v>
      </c>
      <c r="M4" s="44" t="str">
        <f t="shared" si="5"/>
        <v>3</v>
      </c>
      <c r="N4" s="46"/>
      <c r="O4" s="42"/>
      <c r="P4" s="42">
        <f>P3+1</f>
        <v>2</v>
      </c>
      <c r="Q4" s="42">
        <f t="shared" ref="Q4:Q11" si="6">COUNTIF($I$2:$M$201,P4)</f>
        <v>161</v>
      </c>
      <c r="R4" s="47">
        <f t="shared" ref="R4:R11" si="7">Q4/$Q$12</f>
        <v>0.18852459016393441</v>
      </c>
      <c r="S4" s="47">
        <f t="shared" ref="S4:S11" si="8">LOG(1+1/P4,10)</f>
        <v>0.17609125905568124</v>
      </c>
      <c r="T4" s="47">
        <f>ABS(SUM($R$3:R4)-SUM($S$3:S4))</f>
        <v>2.4049705467691251E-2</v>
      </c>
    </row>
    <row r="5" spans="1:20" ht="13" x14ac:dyDescent="0.15">
      <c r="A5">
        <v>4</v>
      </c>
      <c r="B5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I5" s="44" t="str">
        <f t="shared" si="1"/>
        <v>5</v>
      </c>
      <c r="J5" s="44" t="str">
        <f t="shared" si="2"/>
        <v>9</v>
      </c>
      <c r="K5" s="44" t="str">
        <f t="shared" si="3"/>
        <v>1</v>
      </c>
      <c r="L5" s="44" t="str">
        <f t="shared" si="4"/>
        <v>2</v>
      </c>
      <c r="M5" s="44" t="str">
        <f t="shared" si="5"/>
        <v>2</v>
      </c>
      <c r="N5" s="46"/>
      <c r="O5" s="42"/>
      <c r="P5" s="42">
        <f t="shared" ref="P5:P11" si="9">P4+1</f>
        <v>3</v>
      </c>
      <c r="Q5" s="42">
        <f t="shared" si="6"/>
        <v>88</v>
      </c>
      <c r="R5" s="47">
        <f t="shared" si="7"/>
        <v>0.10304449648711944</v>
      </c>
      <c r="S5" s="47">
        <f t="shared" si="8"/>
        <v>0.12493873660829991</v>
      </c>
      <c r="T5" s="47">
        <f>ABS(SUM($R$3:R5)-SUM($S$3:S5))</f>
        <v>2.1554653465107876E-3</v>
      </c>
    </row>
    <row r="6" spans="1:20" ht="13" x14ac:dyDescent="0.15">
      <c r="A6">
        <v>5</v>
      </c>
      <c r="B6" t="s">
        <v>30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I6" s="44" t="str">
        <f t="shared" si="1"/>
        <v>5</v>
      </c>
      <c r="J6" s="44" t="str">
        <f t="shared" si="2"/>
        <v>9</v>
      </c>
      <c r="K6" s="44" t="str">
        <f t="shared" si="3"/>
        <v>1</v>
      </c>
      <c r="L6" s="44" t="str">
        <f t="shared" si="4"/>
        <v>2</v>
      </c>
      <c r="M6" s="44" t="str">
        <f t="shared" si="5"/>
        <v>2</v>
      </c>
      <c r="N6" s="46"/>
      <c r="O6" s="42"/>
      <c r="P6" s="42">
        <f t="shared" si="9"/>
        <v>4</v>
      </c>
      <c r="Q6" s="42">
        <f t="shared" si="6"/>
        <v>82</v>
      </c>
      <c r="R6" s="47">
        <f t="shared" si="7"/>
        <v>9.6018735362997654E-2</v>
      </c>
      <c r="S6" s="47">
        <f t="shared" si="8"/>
        <v>9.6910013008056406E-2</v>
      </c>
      <c r="T6" s="47">
        <f>ABS(SUM($R$3:R6)-SUM($S$3:S6))</f>
        <v>1.2641877014519798E-3</v>
      </c>
    </row>
    <row r="7" spans="1:20" ht="13" x14ac:dyDescent="0.15">
      <c r="A7">
        <v>6</v>
      </c>
      <c r="B7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I7" s="44" t="str">
        <f t="shared" si="1"/>
        <v>2</v>
      </c>
      <c r="J7" s="44" t="str">
        <f t="shared" si="2"/>
        <v>3</v>
      </c>
      <c r="K7" s="44" t="str">
        <f t="shared" si="3"/>
        <v>4</v>
      </c>
      <c r="L7" s="44" t="str">
        <f t="shared" si="4"/>
        <v>3</v>
      </c>
      <c r="M7" s="44" t="str">
        <f t="shared" si="5"/>
        <v>4</v>
      </c>
      <c r="N7" s="46"/>
      <c r="O7" s="42"/>
      <c r="P7" s="42">
        <f t="shared" si="9"/>
        <v>5</v>
      </c>
      <c r="Q7" s="42">
        <f t="shared" si="6"/>
        <v>61</v>
      </c>
      <c r="R7" s="47">
        <f t="shared" si="7"/>
        <v>7.1428571428571425E-2</v>
      </c>
      <c r="S7" s="47">
        <f t="shared" si="8"/>
        <v>7.9181246047624804E-2</v>
      </c>
      <c r="T7" s="47">
        <f>ABS(SUM($R$3:R7)-SUM($S$3:S7))</f>
        <v>6.4884869176013993E-3</v>
      </c>
    </row>
    <row r="8" spans="1:20" ht="13" x14ac:dyDescent="0.15">
      <c r="A8">
        <v>7</v>
      </c>
      <c r="B8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I8" s="44" t="str">
        <f t="shared" si="1"/>
        <v>1</v>
      </c>
      <c r="J8" s="44" t="str">
        <f t="shared" si="2"/>
        <v>2</v>
      </c>
      <c r="K8" s="44" t="str">
        <f t="shared" si="3"/>
        <v>2</v>
      </c>
      <c r="L8" s="44" t="str">
        <f t="shared" si="4"/>
        <v>2</v>
      </c>
      <c r="M8" s="44" t="str">
        <f t="shared" si="5"/>
        <v>3</v>
      </c>
      <c r="N8" s="46"/>
      <c r="O8" s="42"/>
      <c r="P8" s="42">
        <f t="shared" si="9"/>
        <v>6</v>
      </c>
      <c r="Q8" s="42">
        <f t="shared" si="6"/>
        <v>56</v>
      </c>
      <c r="R8" s="47">
        <f t="shared" si="7"/>
        <v>6.5573770491803282E-2</v>
      </c>
      <c r="S8" s="47">
        <f t="shared" si="8"/>
        <v>6.6946789630613221E-2</v>
      </c>
      <c r="T8" s="47">
        <f>ABS(SUM($R$3:R8)-SUM($S$3:S8))</f>
        <v>7.8615060564113382E-3</v>
      </c>
    </row>
    <row r="9" spans="1:20" ht="13" x14ac:dyDescent="0.15">
      <c r="A9">
        <v>8</v>
      </c>
      <c r="B9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I9" s="44" t="str">
        <f t="shared" si="1"/>
        <v>8</v>
      </c>
      <c r="J9" s="44" t="str">
        <f t="shared" si="2"/>
        <v>1</v>
      </c>
      <c r="K9" s="44" t="str">
        <f t="shared" si="3"/>
        <v>1</v>
      </c>
      <c r="L9" s="44" t="str">
        <f t="shared" si="4"/>
        <v>1</v>
      </c>
      <c r="M9" s="44" t="str">
        <f t="shared" si="5"/>
        <v>1</v>
      </c>
      <c r="N9" s="46"/>
      <c r="O9" s="42"/>
      <c r="P9" s="42">
        <f t="shared" si="9"/>
        <v>7</v>
      </c>
      <c r="Q9" s="42">
        <f t="shared" si="6"/>
        <v>50</v>
      </c>
      <c r="R9" s="47">
        <f t="shared" si="7"/>
        <v>5.8548009367681501E-2</v>
      </c>
      <c r="S9" s="47">
        <f t="shared" si="8"/>
        <v>5.7991946977686726E-2</v>
      </c>
      <c r="T9" s="47">
        <f>ABS(SUM($R$3:R9)-SUM($S$3:S9))</f>
        <v>7.3054436664166111E-3</v>
      </c>
    </row>
    <row r="10" spans="1:20" ht="13" x14ac:dyDescent="0.15">
      <c r="A10">
        <v>9</v>
      </c>
      <c r="B10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I10" s="44" t="str">
        <f t="shared" si="1"/>
        <v>6</v>
      </c>
      <c r="J10" s="44" t="str">
        <f t="shared" si="2"/>
        <v>1</v>
      </c>
      <c r="K10" s="44" t="str">
        <f t="shared" si="3"/>
        <v>2</v>
      </c>
      <c r="L10" s="44" t="str">
        <f t="shared" si="4"/>
        <v>8</v>
      </c>
      <c r="M10" s="44" t="str">
        <f t="shared" si="5"/>
        <v>1</v>
      </c>
      <c r="N10" s="46"/>
      <c r="O10" s="42"/>
      <c r="P10" s="42">
        <f t="shared" si="9"/>
        <v>8</v>
      </c>
      <c r="Q10" s="42">
        <f t="shared" si="6"/>
        <v>49</v>
      </c>
      <c r="R10" s="47">
        <f t="shared" si="7"/>
        <v>5.737704918032787E-2</v>
      </c>
      <c r="S10" s="47">
        <f t="shared" si="8"/>
        <v>5.1152522447381284E-2</v>
      </c>
      <c r="T10" s="47">
        <f>ABS(SUM($R$3:R10)-SUM($S$3:S10))</f>
        <v>1.0809169334701219E-3</v>
      </c>
    </row>
    <row r="11" spans="1:20" ht="13" x14ac:dyDescent="0.15">
      <c r="A11">
        <v>10</v>
      </c>
      <c r="B11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I11" s="44" t="str">
        <f t="shared" si="1"/>
        <v>7</v>
      </c>
      <c r="J11" s="44" t="str">
        <f t="shared" si="2"/>
        <v>5</v>
      </c>
      <c r="K11" s="44" t="str">
        <f t="shared" si="3"/>
        <v>7</v>
      </c>
      <c r="L11" s="44" t="str">
        <f t="shared" si="4"/>
        <v>7</v>
      </c>
      <c r="M11" s="44" t="str">
        <f t="shared" si="5"/>
        <v>8</v>
      </c>
      <c r="N11" s="46"/>
      <c r="O11" s="42"/>
      <c r="P11" s="48">
        <f t="shared" si="9"/>
        <v>9</v>
      </c>
      <c r="Q11" s="48">
        <f t="shared" si="6"/>
        <v>40</v>
      </c>
      <c r="R11" s="49">
        <f t="shared" si="7"/>
        <v>4.6838407494145202E-2</v>
      </c>
      <c r="S11" s="49">
        <f t="shared" si="8"/>
        <v>4.5757490560675143E-2</v>
      </c>
      <c r="T11" s="49">
        <f>ABS(SUM($R$3:R11)-SUM($S$3:S11))</f>
        <v>0</v>
      </c>
    </row>
    <row r="12" spans="1:20" ht="13" x14ac:dyDescent="0.15">
      <c r="A12">
        <v>11</v>
      </c>
      <c r="B1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I12" s="44" t="str">
        <f t="shared" si="1"/>
        <v>1</v>
      </c>
      <c r="J12" s="44" t="str">
        <f t="shared" si="2"/>
        <v>4</v>
      </c>
      <c r="K12" s="44" t="str">
        <f t="shared" si="3"/>
        <v>6</v>
      </c>
      <c r="L12" s="44" t="str">
        <f t="shared" si="4"/>
        <v>6</v>
      </c>
      <c r="M12" s="44" t="str">
        <f t="shared" si="5"/>
        <v>7</v>
      </c>
      <c r="N12" s="46"/>
      <c r="O12" s="42"/>
      <c r="P12" s="42" t="s">
        <v>985</v>
      </c>
      <c r="Q12" s="42">
        <f>SUM(Q3:Q11)</f>
        <v>854</v>
      </c>
      <c r="R12" s="47"/>
      <c r="S12" s="50" t="s">
        <v>986</v>
      </c>
      <c r="T12" s="47">
        <f>MAX(T3:T11)</f>
        <v>2.4049705467691251E-2</v>
      </c>
    </row>
    <row r="13" spans="1:20" ht="13" x14ac:dyDescent="0.15">
      <c r="A13">
        <v>12</v>
      </c>
      <c r="B13" t="s">
        <v>73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I13" s="44" t="str">
        <f t="shared" si="1"/>
        <v>1</v>
      </c>
      <c r="J13" s="44" t="str">
        <f t="shared" si="2"/>
        <v>4</v>
      </c>
      <c r="K13" s="44" t="str">
        <f t="shared" si="3"/>
        <v>6</v>
      </c>
      <c r="L13" s="44" t="str">
        <f t="shared" si="4"/>
        <v>6</v>
      </c>
      <c r="M13" s="44" t="str">
        <f t="shared" si="5"/>
        <v>7</v>
      </c>
      <c r="N13" s="46"/>
      <c r="O13" s="42"/>
      <c r="P13" s="42"/>
      <c r="Q13" s="42"/>
      <c r="R13" s="42"/>
      <c r="S13" s="50" t="s">
        <v>987</v>
      </c>
      <c r="T13" s="47">
        <f>1.36/SQRT(Q12)</f>
        <v>4.6538241936382542E-2</v>
      </c>
    </row>
    <row r="14" spans="1:20" x14ac:dyDescent="0.2">
      <c r="A14">
        <v>13</v>
      </c>
      <c r="B14" t="s">
        <v>74</v>
      </c>
      <c r="C14" s="2" t="s">
        <v>75</v>
      </c>
      <c r="D14" s="2" t="s">
        <v>76</v>
      </c>
      <c r="E14" s="2" t="s">
        <v>77</v>
      </c>
      <c r="F14" s="2" t="s">
        <v>78</v>
      </c>
      <c r="G14" s="2" t="s">
        <v>79</v>
      </c>
      <c r="I14" s="44" t="str">
        <f t="shared" si="1"/>
        <v>1</v>
      </c>
      <c r="J14" s="44" t="str">
        <f t="shared" si="2"/>
        <v>4</v>
      </c>
      <c r="K14" s="44" t="str">
        <f t="shared" si="3"/>
        <v>6</v>
      </c>
      <c r="L14" s="44" t="str">
        <f t="shared" si="4"/>
        <v>6</v>
      </c>
      <c r="M14" s="44" t="str">
        <f t="shared" si="5"/>
        <v>7</v>
      </c>
      <c r="N14" s="51"/>
      <c r="O14" s="51"/>
      <c r="P14" s="51"/>
      <c r="Q14" s="51"/>
      <c r="R14" s="51"/>
      <c r="S14" s="51"/>
      <c r="T14" s="51"/>
    </row>
    <row r="15" spans="1:20" x14ac:dyDescent="0.2">
      <c r="A15">
        <v>14</v>
      </c>
      <c r="B15" t="s">
        <v>81</v>
      </c>
      <c r="C15" s="2" t="s">
        <v>82</v>
      </c>
      <c r="D15" s="2" t="s">
        <v>83</v>
      </c>
      <c r="E15" s="2" t="s">
        <v>84</v>
      </c>
      <c r="F15" s="2" t="s">
        <v>85</v>
      </c>
      <c r="G15" s="2" t="s">
        <v>86</v>
      </c>
      <c r="I15" s="44" t="str">
        <f t="shared" si="1"/>
        <v>8</v>
      </c>
      <c r="J15" s="44" t="str">
        <f t="shared" si="2"/>
        <v>1</v>
      </c>
      <c r="K15" s="44" t="str">
        <f t="shared" si="3"/>
        <v>2</v>
      </c>
      <c r="L15" s="44" t="str">
        <f t="shared" si="4"/>
        <v>4</v>
      </c>
      <c r="M15" s="44" t="str">
        <f t="shared" si="5"/>
        <v>3</v>
      </c>
      <c r="N15" s="51"/>
      <c r="O15" s="51"/>
      <c r="P15" s="51"/>
      <c r="Q15" s="51"/>
      <c r="R15" s="51"/>
      <c r="S15" s="51"/>
      <c r="T15" s="51"/>
    </row>
    <row r="16" spans="1:20" x14ac:dyDescent="0.2">
      <c r="A16">
        <v>15</v>
      </c>
      <c r="B16" t="s">
        <v>88</v>
      </c>
      <c r="C16" t="s">
        <v>8</v>
      </c>
      <c r="D16" t="s">
        <v>8</v>
      </c>
      <c r="E16" s="2" t="s">
        <v>89</v>
      </c>
      <c r="F16" s="2" t="s">
        <v>90</v>
      </c>
      <c r="G16" s="2" t="s">
        <v>91</v>
      </c>
      <c r="I16" s="44" t="e">
        <f t="shared" si="1"/>
        <v>#VALUE!</v>
      </c>
      <c r="J16" s="44" t="e">
        <f t="shared" si="2"/>
        <v>#VALUE!</v>
      </c>
      <c r="K16" s="44" t="str">
        <f t="shared" si="3"/>
        <v>1</v>
      </c>
      <c r="L16" s="44" t="str">
        <f t="shared" si="4"/>
        <v>1</v>
      </c>
      <c r="M16" s="44" t="str">
        <f t="shared" si="5"/>
        <v>0</v>
      </c>
      <c r="N16" s="51"/>
      <c r="O16" s="51"/>
      <c r="P16" s="51"/>
      <c r="Q16" s="51"/>
      <c r="R16" s="51"/>
      <c r="S16" s="51"/>
      <c r="T16" s="51"/>
    </row>
    <row r="17" spans="1:20" x14ac:dyDescent="0.2">
      <c r="A17">
        <v>16</v>
      </c>
      <c r="B17" t="s">
        <v>93</v>
      </c>
      <c r="C17" t="s">
        <v>8</v>
      </c>
      <c r="D17" t="s">
        <v>8</v>
      </c>
      <c r="E17" s="2" t="s">
        <v>89</v>
      </c>
      <c r="F17" s="2" t="s">
        <v>90</v>
      </c>
      <c r="G17" s="2" t="s">
        <v>91</v>
      </c>
      <c r="I17" s="44" t="e">
        <f t="shared" si="1"/>
        <v>#VALUE!</v>
      </c>
      <c r="J17" s="44" t="e">
        <f t="shared" si="2"/>
        <v>#VALUE!</v>
      </c>
      <c r="K17" s="44" t="str">
        <f t="shared" si="3"/>
        <v>1</v>
      </c>
      <c r="L17" s="44" t="str">
        <f t="shared" si="4"/>
        <v>1</v>
      </c>
      <c r="M17" s="44" t="str">
        <f t="shared" si="5"/>
        <v>0</v>
      </c>
      <c r="N17" s="51"/>
      <c r="O17" s="51"/>
      <c r="P17" s="51"/>
      <c r="Q17" s="51"/>
      <c r="R17" s="51"/>
      <c r="S17" s="51"/>
      <c r="T17" s="51" t="str">
        <f>IF(T12&gt;T13,"Manipulator","Not Manipulator")</f>
        <v>Not Manipulator</v>
      </c>
    </row>
    <row r="18" spans="1:20" x14ac:dyDescent="0.2">
      <c r="A18">
        <v>17</v>
      </c>
      <c r="B18" t="s">
        <v>94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99</v>
      </c>
      <c r="I18" s="44" t="str">
        <f t="shared" si="1"/>
        <v>1</v>
      </c>
      <c r="J18" s="44" t="str">
        <f t="shared" si="2"/>
        <v>1</v>
      </c>
      <c r="K18" s="44" t="str">
        <f t="shared" si="3"/>
        <v>2</v>
      </c>
      <c r="L18" s="44" t="str">
        <f t="shared" si="4"/>
        <v>4</v>
      </c>
      <c r="M18" s="44" t="str">
        <f t="shared" si="5"/>
        <v>1</v>
      </c>
      <c r="N18" s="51"/>
      <c r="O18" s="51"/>
      <c r="P18" s="51"/>
      <c r="Q18" s="51"/>
      <c r="R18" s="51"/>
      <c r="S18" s="51"/>
      <c r="T18" s="51"/>
    </row>
    <row r="19" spans="1:20" x14ac:dyDescent="0.2">
      <c r="A19">
        <v>18</v>
      </c>
      <c r="B19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  <c r="G19" s="2" t="s">
        <v>106</v>
      </c>
      <c r="I19" s="44" t="str">
        <f t="shared" si="1"/>
        <v>7</v>
      </c>
      <c r="J19" s="44" t="str">
        <f t="shared" si="2"/>
        <v>2</v>
      </c>
      <c r="K19" s="44" t="str">
        <f t="shared" si="3"/>
        <v>1</v>
      </c>
      <c r="L19" s="44" t="str">
        <f t="shared" si="4"/>
        <v>6</v>
      </c>
      <c r="M19" s="44" t="str">
        <f t="shared" si="5"/>
        <v>1</v>
      </c>
      <c r="N19" s="51"/>
      <c r="O19" s="51"/>
      <c r="P19" s="51"/>
      <c r="Q19" s="51"/>
      <c r="R19" s="51"/>
      <c r="S19" s="51"/>
      <c r="T19" s="51"/>
    </row>
    <row r="20" spans="1:20" x14ac:dyDescent="0.2">
      <c r="A20">
        <v>19</v>
      </c>
      <c r="B20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 t="s">
        <v>113</v>
      </c>
      <c r="I20" s="44" t="str">
        <f t="shared" si="1"/>
        <v>2</v>
      </c>
      <c r="J20" s="44" t="str">
        <f t="shared" si="2"/>
        <v>3</v>
      </c>
      <c r="K20" s="44" t="str">
        <f t="shared" si="3"/>
        <v>5</v>
      </c>
      <c r="L20" s="44" t="str">
        <f t="shared" si="4"/>
        <v>1</v>
      </c>
      <c r="M20" s="44" t="str">
        <f t="shared" si="5"/>
        <v>2</v>
      </c>
      <c r="N20" s="51"/>
      <c r="O20" s="51"/>
      <c r="P20" s="51"/>
      <c r="Q20" s="51"/>
      <c r="R20" s="51"/>
      <c r="S20" s="51"/>
      <c r="T20" s="51"/>
    </row>
    <row r="21" spans="1:20" x14ac:dyDescent="0.2">
      <c r="A21">
        <v>20</v>
      </c>
      <c r="B21" t="s">
        <v>115</v>
      </c>
      <c r="C21" s="2" t="s">
        <v>116</v>
      </c>
      <c r="D21" s="2" t="s">
        <v>117</v>
      </c>
      <c r="E21" s="2" t="s">
        <v>118</v>
      </c>
      <c r="F21" s="2" t="s">
        <v>119</v>
      </c>
      <c r="G21" s="2" t="s">
        <v>120</v>
      </c>
      <c r="I21" s="44" t="str">
        <f t="shared" si="1"/>
        <v>7</v>
      </c>
      <c r="J21" s="44" t="str">
        <f t="shared" si="2"/>
        <v>2</v>
      </c>
      <c r="K21" s="44" t="str">
        <f t="shared" si="3"/>
        <v>1</v>
      </c>
      <c r="L21" s="44" t="str">
        <f t="shared" si="4"/>
        <v>7</v>
      </c>
      <c r="M21" s="44" t="str">
        <f t="shared" si="5"/>
        <v>8</v>
      </c>
      <c r="N21" s="51"/>
      <c r="O21" s="51"/>
      <c r="P21" s="51"/>
      <c r="Q21" s="51"/>
      <c r="R21" s="51"/>
      <c r="S21" s="51"/>
      <c r="T21" s="51"/>
    </row>
    <row r="22" spans="1:20" x14ac:dyDescent="0.2">
      <c r="A22">
        <v>21</v>
      </c>
      <c r="B22" t="s">
        <v>122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I22" s="44" t="str">
        <f t="shared" si="1"/>
        <v>7</v>
      </c>
      <c r="J22" s="44" t="str">
        <f t="shared" si="2"/>
        <v>2</v>
      </c>
      <c r="K22" s="44" t="str">
        <f t="shared" si="3"/>
        <v>1</v>
      </c>
      <c r="L22" s="44" t="str">
        <f t="shared" si="4"/>
        <v>7</v>
      </c>
      <c r="M22" s="44" t="str">
        <f t="shared" si="5"/>
        <v>8</v>
      </c>
      <c r="N22" s="51"/>
      <c r="O22" s="51"/>
      <c r="P22" s="51"/>
      <c r="Q22" s="51"/>
      <c r="R22" s="51"/>
      <c r="S22" s="51"/>
      <c r="T22" s="51"/>
    </row>
    <row r="23" spans="1:20" x14ac:dyDescent="0.2">
      <c r="A23">
        <v>22</v>
      </c>
      <c r="B23" t="s">
        <v>123</v>
      </c>
      <c r="C23" s="2" t="s">
        <v>124</v>
      </c>
      <c r="D23" s="2" t="s">
        <v>125</v>
      </c>
      <c r="E23" s="2" t="s">
        <v>126</v>
      </c>
      <c r="F23" s="2" t="s">
        <v>127</v>
      </c>
      <c r="G23" s="2" t="s">
        <v>128</v>
      </c>
      <c r="I23" s="44" t="str">
        <f t="shared" si="1"/>
        <v>6</v>
      </c>
      <c r="J23" s="44" t="str">
        <f t="shared" si="2"/>
        <v>1</v>
      </c>
      <c r="K23" s="44" t="str">
        <f t="shared" si="3"/>
        <v>9</v>
      </c>
      <c r="L23" s="44" t="str">
        <f t="shared" si="4"/>
        <v>8</v>
      </c>
      <c r="M23" s="44" t="str">
        <f t="shared" si="5"/>
        <v>6</v>
      </c>
      <c r="N23" s="51"/>
      <c r="O23" s="51"/>
      <c r="P23" s="51"/>
      <c r="Q23" s="51"/>
      <c r="R23" s="51"/>
      <c r="S23" s="51"/>
      <c r="T23" s="51"/>
    </row>
    <row r="24" spans="1:20" x14ac:dyDescent="0.2">
      <c r="A24">
        <v>23</v>
      </c>
      <c r="B24" t="s">
        <v>130</v>
      </c>
      <c r="C24" s="2" t="s">
        <v>124</v>
      </c>
      <c r="D24" s="2" t="s">
        <v>125</v>
      </c>
      <c r="E24" s="2" t="s">
        <v>126</v>
      </c>
      <c r="F24" s="2" t="s">
        <v>127</v>
      </c>
      <c r="G24" s="2" t="s">
        <v>128</v>
      </c>
      <c r="I24" s="44" t="str">
        <f t="shared" si="1"/>
        <v>6</v>
      </c>
      <c r="J24" s="44" t="str">
        <f t="shared" si="2"/>
        <v>1</v>
      </c>
      <c r="K24" s="44" t="str">
        <f t="shared" si="3"/>
        <v>9</v>
      </c>
      <c r="L24" s="44" t="str">
        <f t="shared" si="4"/>
        <v>8</v>
      </c>
      <c r="M24" s="44" t="str">
        <f t="shared" si="5"/>
        <v>6</v>
      </c>
      <c r="N24" s="51"/>
      <c r="O24" s="51"/>
      <c r="P24" s="51"/>
      <c r="Q24" s="51"/>
      <c r="R24" s="51"/>
      <c r="S24" s="51"/>
      <c r="T24" s="51"/>
    </row>
    <row r="25" spans="1:20" x14ac:dyDescent="0.2">
      <c r="A25">
        <v>24</v>
      </c>
      <c r="B25" t="s">
        <v>131</v>
      </c>
      <c r="C25" s="2" t="s">
        <v>124</v>
      </c>
      <c r="D25" s="2" t="s">
        <v>125</v>
      </c>
      <c r="E25" s="2" t="s">
        <v>126</v>
      </c>
      <c r="F25" s="2" t="s">
        <v>127</v>
      </c>
      <c r="G25" s="2" t="s">
        <v>128</v>
      </c>
      <c r="I25" s="44" t="str">
        <f t="shared" si="1"/>
        <v>6</v>
      </c>
      <c r="J25" s="44" t="str">
        <f t="shared" si="2"/>
        <v>1</v>
      </c>
      <c r="K25" s="44" t="str">
        <f t="shared" si="3"/>
        <v>9</v>
      </c>
      <c r="L25" s="44" t="str">
        <f t="shared" si="4"/>
        <v>8</v>
      </c>
      <c r="M25" s="44" t="str">
        <f t="shared" si="5"/>
        <v>6</v>
      </c>
      <c r="N25" s="51"/>
      <c r="O25" s="51"/>
      <c r="P25" s="51"/>
      <c r="Q25" s="51"/>
      <c r="R25" s="51"/>
      <c r="S25" s="51"/>
      <c r="T25" s="51"/>
    </row>
    <row r="26" spans="1:20" x14ac:dyDescent="0.2">
      <c r="A26">
        <v>25</v>
      </c>
      <c r="B26" t="s">
        <v>132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I26" s="44" t="e">
        <f t="shared" si="1"/>
        <v>#VALUE!</v>
      </c>
      <c r="J26" s="44" t="e">
        <f t="shared" si="2"/>
        <v>#VALUE!</v>
      </c>
      <c r="K26" s="44" t="e">
        <f t="shared" si="3"/>
        <v>#VALUE!</v>
      </c>
      <c r="L26" s="44" t="e">
        <f t="shared" si="4"/>
        <v>#VALUE!</v>
      </c>
      <c r="M26" s="44" t="e">
        <f t="shared" si="5"/>
        <v>#VALUE!</v>
      </c>
      <c r="N26" s="51"/>
      <c r="O26" s="51"/>
      <c r="P26" s="51"/>
      <c r="Q26" s="51"/>
      <c r="R26" s="51"/>
      <c r="S26" s="51"/>
      <c r="T26" s="51"/>
    </row>
    <row r="27" spans="1:20" x14ac:dyDescent="0.2">
      <c r="A27">
        <v>26</v>
      </c>
      <c r="B27" t="s">
        <v>133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I27" s="44" t="e">
        <f t="shared" si="1"/>
        <v>#VALUE!</v>
      </c>
      <c r="J27" s="44" t="e">
        <f t="shared" si="2"/>
        <v>#VALUE!</v>
      </c>
      <c r="K27" s="44" t="e">
        <f t="shared" si="3"/>
        <v>#VALUE!</v>
      </c>
      <c r="L27" s="44" t="e">
        <f t="shared" si="4"/>
        <v>#VALUE!</v>
      </c>
      <c r="M27" s="44" t="e">
        <f t="shared" si="5"/>
        <v>#VALUE!</v>
      </c>
      <c r="N27" s="51"/>
      <c r="O27" s="51"/>
      <c r="P27" s="51"/>
      <c r="Q27" s="51"/>
      <c r="R27" s="51"/>
      <c r="S27" s="51"/>
      <c r="T27" s="51"/>
    </row>
    <row r="28" spans="1:20" x14ac:dyDescent="0.2">
      <c r="A28">
        <v>27</v>
      </c>
      <c r="B28" t="s">
        <v>134</v>
      </c>
      <c r="C28" s="2" t="s">
        <v>16</v>
      </c>
      <c r="D28" s="2" t="s">
        <v>17</v>
      </c>
      <c r="E28" s="2" t="s">
        <v>18</v>
      </c>
      <c r="F28" s="2" t="s">
        <v>19</v>
      </c>
      <c r="G28" s="2" t="s">
        <v>20</v>
      </c>
      <c r="I28" s="44" t="str">
        <f t="shared" si="1"/>
        <v>7</v>
      </c>
      <c r="J28" s="44" t="str">
        <f t="shared" si="2"/>
        <v>1</v>
      </c>
      <c r="K28" s="44" t="str">
        <f t="shared" si="3"/>
        <v>2</v>
      </c>
      <c r="L28" s="44" t="str">
        <f t="shared" si="4"/>
        <v>2</v>
      </c>
      <c r="M28" s="44" t="str">
        <f t="shared" si="5"/>
        <v>3</v>
      </c>
      <c r="N28" s="51"/>
      <c r="O28" s="51"/>
      <c r="P28" s="51"/>
      <c r="Q28" s="51"/>
      <c r="R28" s="51"/>
      <c r="S28" s="51"/>
      <c r="T28" s="51"/>
    </row>
    <row r="29" spans="1:20" x14ac:dyDescent="0.2">
      <c r="A29">
        <v>28</v>
      </c>
      <c r="B29" t="s">
        <v>135</v>
      </c>
      <c r="C29" s="2" t="s">
        <v>32</v>
      </c>
      <c r="D29" s="2" t="s">
        <v>33</v>
      </c>
      <c r="E29" s="2" t="s">
        <v>136</v>
      </c>
      <c r="F29" s="2" t="s">
        <v>137</v>
      </c>
      <c r="G29" s="2" t="s">
        <v>36</v>
      </c>
      <c r="I29" s="44" t="str">
        <f t="shared" si="1"/>
        <v>2</v>
      </c>
      <c r="J29" s="44" t="str">
        <f t="shared" si="2"/>
        <v>3</v>
      </c>
      <c r="K29" s="44" t="str">
        <f t="shared" si="3"/>
        <v>4</v>
      </c>
      <c r="L29" s="44" t="str">
        <f t="shared" si="4"/>
        <v>4</v>
      </c>
      <c r="M29" s="44" t="str">
        <f t="shared" si="5"/>
        <v>4</v>
      </c>
      <c r="N29" s="51"/>
      <c r="O29" s="51"/>
      <c r="P29" s="51"/>
      <c r="Q29" s="51"/>
      <c r="R29" s="51"/>
      <c r="S29" s="51"/>
      <c r="T29" s="51"/>
    </row>
    <row r="30" spans="1:20" x14ac:dyDescent="0.2">
      <c r="A30">
        <v>29</v>
      </c>
      <c r="B30" t="s">
        <v>139</v>
      </c>
      <c r="C30" s="2" t="s">
        <v>53</v>
      </c>
      <c r="D30" s="2" t="s">
        <v>54</v>
      </c>
      <c r="E30" s="2" t="s">
        <v>140</v>
      </c>
      <c r="F30" s="2" t="s">
        <v>141</v>
      </c>
      <c r="G30" s="2" t="s">
        <v>57</v>
      </c>
      <c r="I30" s="44" t="str">
        <f t="shared" si="1"/>
        <v>6</v>
      </c>
      <c r="J30" s="44" t="str">
        <f t="shared" si="2"/>
        <v>1</v>
      </c>
      <c r="K30" s="44" t="str">
        <f t="shared" si="3"/>
        <v>3</v>
      </c>
      <c r="L30" s="44" t="str">
        <f t="shared" si="4"/>
        <v>6</v>
      </c>
      <c r="M30" s="44" t="str">
        <f t="shared" si="5"/>
        <v>1</v>
      </c>
      <c r="N30" s="51"/>
      <c r="O30" s="51"/>
      <c r="P30" s="51"/>
      <c r="Q30" s="51"/>
      <c r="R30" s="51"/>
      <c r="S30" s="51"/>
      <c r="T30" s="51"/>
    </row>
    <row r="31" spans="1:20" x14ac:dyDescent="0.2">
      <c r="A31">
        <v>30</v>
      </c>
      <c r="B31" t="s">
        <v>143</v>
      </c>
      <c r="C31" s="2" t="s">
        <v>144</v>
      </c>
      <c r="D31" s="2" t="s">
        <v>145</v>
      </c>
      <c r="E31" s="2" t="s">
        <v>146</v>
      </c>
      <c r="F31" s="2" t="s">
        <v>147</v>
      </c>
      <c r="G31" s="2" t="s">
        <v>148</v>
      </c>
      <c r="I31" s="44" t="str">
        <f t="shared" si="1"/>
        <v>0</v>
      </c>
      <c r="J31" s="44" t="str">
        <f t="shared" si="2"/>
        <v>0</v>
      </c>
      <c r="K31" s="44" t="str">
        <f t="shared" si="3"/>
        <v>0</v>
      </c>
      <c r="L31" s="44" t="str">
        <f t="shared" si="4"/>
        <v>0</v>
      </c>
      <c r="M31" s="44" t="str">
        <f t="shared" si="5"/>
        <v>0</v>
      </c>
      <c r="N31" s="51"/>
      <c r="O31" s="51"/>
      <c r="P31" s="51"/>
      <c r="Q31" s="51"/>
      <c r="R31" s="51"/>
      <c r="S31" s="51"/>
      <c r="T31" s="51"/>
    </row>
    <row r="32" spans="1:20" x14ac:dyDescent="0.2">
      <c r="A32">
        <v>31</v>
      </c>
      <c r="B32" t="s">
        <v>149</v>
      </c>
      <c r="C32" s="2" t="s">
        <v>150</v>
      </c>
      <c r="D32" s="2" t="s">
        <v>151</v>
      </c>
      <c r="E32" s="2" t="s">
        <v>152</v>
      </c>
      <c r="F32" t="s">
        <v>8</v>
      </c>
      <c r="G32" t="s">
        <v>8</v>
      </c>
      <c r="I32" s="44" t="str">
        <f t="shared" si="1"/>
        <v>4</v>
      </c>
      <c r="J32" s="44" t="str">
        <f t="shared" si="2"/>
        <v>1</v>
      </c>
      <c r="K32" s="44" t="str">
        <f t="shared" si="3"/>
        <v>2</v>
      </c>
      <c r="L32" s="44" t="e">
        <f t="shared" si="4"/>
        <v>#VALUE!</v>
      </c>
      <c r="M32" s="44" t="e">
        <f t="shared" si="5"/>
        <v>#VALUE!</v>
      </c>
      <c r="N32" s="51"/>
      <c r="O32" s="51"/>
      <c r="P32" s="51"/>
      <c r="Q32" s="51"/>
      <c r="R32" s="51"/>
      <c r="S32" s="51"/>
      <c r="T32" s="51"/>
    </row>
    <row r="33" spans="1:20" x14ac:dyDescent="0.2">
      <c r="A33">
        <v>32</v>
      </c>
      <c r="B33" t="s">
        <v>153</v>
      </c>
      <c r="C33" s="2" t="s">
        <v>154</v>
      </c>
      <c r="D33" s="2" t="s">
        <v>155</v>
      </c>
      <c r="E33" s="2" t="s">
        <v>156</v>
      </c>
      <c r="F33" s="2" t="s">
        <v>157</v>
      </c>
      <c r="G33" s="2" t="s">
        <v>158</v>
      </c>
      <c r="I33" s="44" t="str">
        <f t="shared" si="1"/>
        <v>0</v>
      </c>
      <c r="J33" s="44" t="str">
        <f t="shared" si="2"/>
        <v>2</v>
      </c>
      <c r="K33" s="44" t="str">
        <f t="shared" si="3"/>
        <v>1</v>
      </c>
      <c r="L33" s="44" t="str">
        <f t="shared" si="4"/>
        <v>0</v>
      </c>
      <c r="M33" s="44" t="str">
        <f t="shared" si="5"/>
        <v>0</v>
      </c>
      <c r="N33" s="51"/>
      <c r="O33" s="51"/>
      <c r="P33" s="51"/>
      <c r="Q33" s="51"/>
      <c r="R33" s="51"/>
      <c r="S33" s="51"/>
      <c r="T33" s="51"/>
    </row>
    <row r="34" spans="1:20" x14ac:dyDescent="0.2">
      <c r="A34">
        <v>33</v>
      </c>
      <c r="B34" t="s">
        <v>160</v>
      </c>
      <c r="C34" s="2" t="s">
        <v>154</v>
      </c>
      <c r="D34" s="2" t="s">
        <v>155</v>
      </c>
      <c r="E34" s="2" t="s">
        <v>156</v>
      </c>
      <c r="F34" s="2" t="s">
        <v>157</v>
      </c>
      <c r="G34" s="2" t="s">
        <v>161</v>
      </c>
      <c r="I34" s="44" t="str">
        <f t="shared" si="1"/>
        <v>0</v>
      </c>
      <c r="J34" s="44" t="str">
        <f t="shared" si="2"/>
        <v>2</v>
      </c>
      <c r="K34" s="44" t="str">
        <f t="shared" si="3"/>
        <v>1</v>
      </c>
      <c r="L34" s="44" t="str">
        <f t="shared" si="4"/>
        <v>0</v>
      </c>
      <c r="M34" s="44" t="str">
        <f t="shared" si="5"/>
        <v>0</v>
      </c>
      <c r="N34" s="51"/>
      <c r="O34" s="51"/>
      <c r="P34" s="51"/>
      <c r="Q34" s="51"/>
      <c r="R34" s="51"/>
      <c r="S34" s="51"/>
      <c r="T34" s="51"/>
    </row>
    <row r="35" spans="1:20" x14ac:dyDescent="0.2">
      <c r="A35">
        <v>34</v>
      </c>
      <c r="B35" t="s">
        <v>163</v>
      </c>
      <c r="C35" s="2" t="s">
        <v>164</v>
      </c>
      <c r="D35" s="2" t="s">
        <v>165</v>
      </c>
      <c r="E35" s="2" t="s">
        <v>166</v>
      </c>
      <c r="F35" s="2" t="s">
        <v>167</v>
      </c>
      <c r="G35" s="2" t="s">
        <v>168</v>
      </c>
      <c r="I35" s="44" t="str">
        <f t="shared" si="1"/>
        <v>7</v>
      </c>
      <c r="J35" s="44" t="str">
        <f t="shared" si="2"/>
        <v>8</v>
      </c>
      <c r="K35" s="44" t="str">
        <f t="shared" si="3"/>
        <v>8</v>
      </c>
      <c r="L35" s="44" t="str">
        <f t="shared" si="4"/>
        <v>8</v>
      </c>
      <c r="M35" s="44" t="str">
        <f t="shared" si="5"/>
        <v>9</v>
      </c>
      <c r="N35" s="51"/>
      <c r="O35" s="51"/>
      <c r="P35" s="51"/>
      <c r="Q35" s="51"/>
      <c r="R35" s="51"/>
      <c r="S35" s="51"/>
      <c r="T35" s="51"/>
    </row>
    <row r="36" spans="1:20" x14ac:dyDescent="0.2">
      <c r="A36">
        <v>35</v>
      </c>
      <c r="B36" t="s">
        <v>170</v>
      </c>
      <c r="C36" s="2" t="s">
        <v>164</v>
      </c>
      <c r="D36" s="2" t="s">
        <v>165</v>
      </c>
      <c r="E36" s="2" t="s">
        <v>166</v>
      </c>
      <c r="F36" s="2" t="s">
        <v>167</v>
      </c>
      <c r="G36" s="2" t="s">
        <v>171</v>
      </c>
      <c r="I36" s="44" t="str">
        <f t="shared" si="1"/>
        <v>7</v>
      </c>
      <c r="J36" s="44" t="str">
        <f t="shared" si="2"/>
        <v>8</v>
      </c>
      <c r="K36" s="44" t="str">
        <f t="shared" si="3"/>
        <v>8</v>
      </c>
      <c r="L36" s="44" t="str">
        <f t="shared" si="4"/>
        <v>8</v>
      </c>
      <c r="M36" s="44" t="str">
        <f t="shared" si="5"/>
        <v>1</v>
      </c>
      <c r="N36" s="51"/>
      <c r="O36" s="51"/>
      <c r="P36" s="51"/>
      <c r="Q36" s="51"/>
      <c r="R36" s="51"/>
      <c r="S36" s="51"/>
      <c r="T36" s="51"/>
    </row>
    <row r="37" spans="1:20" x14ac:dyDescent="0.2">
      <c r="C37" s="2"/>
      <c r="D37" s="2"/>
      <c r="E37" s="2"/>
      <c r="F37" s="2"/>
      <c r="G37" s="2"/>
      <c r="I37" s="44" t="str">
        <f t="shared" si="1"/>
        <v>0</v>
      </c>
      <c r="J37" s="44" t="str">
        <f t="shared" si="2"/>
        <v>0</v>
      </c>
      <c r="K37" s="44" t="str">
        <f t="shared" si="3"/>
        <v>0</v>
      </c>
      <c r="L37" s="44" t="str">
        <f t="shared" si="4"/>
        <v>0</v>
      </c>
      <c r="M37" s="44" t="str">
        <f t="shared" si="5"/>
        <v>0</v>
      </c>
      <c r="N37" s="51"/>
      <c r="O37" s="51"/>
      <c r="P37" s="51"/>
      <c r="Q37" s="51"/>
      <c r="R37" s="51"/>
      <c r="S37" s="51"/>
      <c r="T37" s="51"/>
    </row>
    <row r="38" spans="1:20" x14ac:dyDescent="0.2">
      <c r="B38" s="1" t="s">
        <v>174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I38" s="44" t="str">
        <f t="shared" si="1"/>
        <v>2</v>
      </c>
      <c r="J38" s="44" t="str">
        <f t="shared" si="2"/>
        <v>2</v>
      </c>
      <c r="K38" s="44" t="str">
        <f t="shared" si="3"/>
        <v>2</v>
      </c>
      <c r="L38" s="44" t="str">
        <f t="shared" si="4"/>
        <v>2</v>
      </c>
      <c r="M38" s="44" t="str">
        <f t="shared" si="5"/>
        <v>2</v>
      </c>
      <c r="N38" s="51"/>
      <c r="O38" s="51"/>
      <c r="P38" s="51"/>
      <c r="Q38" s="51"/>
      <c r="R38" s="51"/>
      <c r="S38" s="51"/>
      <c r="T38" s="51"/>
    </row>
    <row r="39" spans="1:20" x14ac:dyDescent="0.2">
      <c r="A39">
        <v>1</v>
      </c>
      <c r="B39" t="s">
        <v>175</v>
      </c>
      <c r="C39" s="2" t="s">
        <v>176</v>
      </c>
      <c r="D39" s="2" t="s">
        <v>177</v>
      </c>
      <c r="E39" s="2" t="s">
        <v>178</v>
      </c>
      <c r="F39" s="2" t="s">
        <v>179</v>
      </c>
      <c r="G39" s="2" t="s">
        <v>180</v>
      </c>
      <c r="I39" s="44" t="str">
        <f t="shared" si="1"/>
        <v>2</v>
      </c>
      <c r="J39" s="44" t="str">
        <f t="shared" si="2"/>
        <v>2</v>
      </c>
      <c r="K39" s="44" t="str">
        <f t="shared" si="3"/>
        <v>2</v>
      </c>
      <c r="L39" s="44" t="str">
        <f t="shared" si="4"/>
        <v>3</v>
      </c>
      <c r="M39" s="44" t="str">
        <f t="shared" si="5"/>
        <v>5</v>
      </c>
      <c r="N39" s="51"/>
      <c r="O39" s="51"/>
      <c r="P39" s="51"/>
      <c r="Q39" s="51"/>
      <c r="R39" s="51"/>
      <c r="S39" s="51"/>
      <c r="T39" s="51"/>
    </row>
    <row r="40" spans="1:20" x14ac:dyDescent="0.2">
      <c r="A40">
        <v>2</v>
      </c>
      <c r="B40" t="s">
        <v>181</v>
      </c>
      <c r="C40" s="2" t="s">
        <v>182</v>
      </c>
      <c r="D40" s="2" t="s">
        <v>183</v>
      </c>
      <c r="E40" s="2" t="s">
        <v>184</v>
      </c>
      <c r="F40" s="2" t="s">
        <v>185</v>
      </c>
      <c r="G40" s="2" t="s">
        <v>186</v>
      </c>
      <c r="I40" s="44" t="str">
        <f t="shared" si="1"/>
        <v>6</v>
      </c>
      <c r="J40" s="44" t="str">
        <f t="shared" si="2"/>
        <v>6</v>
      </c>
      <c r="K40" s="44" t="str">
        <f t="shared" si="3"/>
        <v>8</v>
      </c>
      <c r="L40" s="44" t="str">
        <f t="shared" si="4"/>
        <v>1</v>
      </c>
      <c r="M40" s="44" t="str">
        <f t="shared" si="5"/>
        <v>2</v>
      </c>
      <c r="N40" s="51"/>
      <c r="O40" s="51"/>
      <c r="P40" s="51"/>
      <c r="Q40" s="51"/>
      <c r="R40" s="51"/>
      <c r="S40" s="51"/>
      <c r="T40" s="51"/>
    </row>
    <row r="41" spans="1:20" x14ac:dyDescent="0.2">
      <c r="A41">
        <v>3</v>
      </c>
      <c r="B41" t="s">
        <v>187</v>
      </c>
      <c r="C41" s="2" t="s">
        <v>188</v>
      </c>
      <c r="D41" s="2" t="s">
        <v>189</v>
      </c>
      <c r="E41" s="2" t="s">
        <v>190</v>
      </c>
      <c r="F41" s="2" t="s">
        <v>191</v>
      </c>
      <c r="G41" s="2" t="s">
        <v>192</v>
      </c>
      <c r="I41" s="44" t="str">
        <f t="shared" si="1"/>
        <v>3</v>
      </c>
      <c r="J41" s="44" t="str">
        <f t="shared" si="2"/>
        <v>3</v>
      </c>
      <c r="K41" s="44" t="str">
        <f t="shared" si="3"/>
        <v>3</v>
      </c>
      <c r="L41" s="44" t="str">
        <f t="shared" si="4"/>
        <v>6</v>
      </c>
      <c r="M41" s="44" t="str">
        <f t="shared" si="5"/>
        <v>1</v>
      </c>
      <c r="N41" s="51"/>
      <c r="O41" s="51"/>
      <c r="P41" s="51"/>
      <c r="Q41" s="51"/>
      <c r="R41" s="51"/>
      <c r="S41" s="51"/>
      <c r="T41" s="51"/>
    </row>
    <row r="42" spans="1:20" x14ac:dyDescent="0.2">
      <c r="A42">
        <v>4</v>
      </c>
      <c r="B42" t="s">
        <v>193</v>
      </c>
      <c r="C42" s="2" t="s">
        <v>188</v>
      </c>
      <c r="D42" s="2" t="s">
        <v>189</v>
      </c>
      <c r="E42" s="2" t="s">
        <v>190</v>
      </c>
      <c r="F42" s="2" t="s">
        <v>191</v>
      </c>
      <c r="G42" s="2" t="s">
        <v>192</v>
      </c>
      <c r="I42" s="44" t="str">
        <f t="shared" si="1"/>
        <v>3</v>
      </c>
      <c r="J42" s="44" t="str">
        <f t="shared" si="2"/>
        <v>3</v>
      </c>
      <c r="K42" s="44" t="str">
        <f t="shared" si="3"/>
        <v>3</v>
      </c>
      <c r="L42" s="44" t="str">
        <f t="shared" si="4"/>
        <v>6</v>
      </c>
      <c r="M42" s="44" t="str">
        <f t="shared" si="5"/>
        <v>1</v>
      </c>
      <c r="N42" s="51"/>
      <c r="O42" s="51"/>
      <c r="P42" s="51"/>
      <c r="Q42" s="51"/>
      <c r="R42" s="51"/>
      <c r="S42" s="51"/>
      <c r="T42" s="51"/>
    </row>
    <row r="43" spans="1:20" x14ac:dyDescent="0.2">
      <c r="A43">
        <v>5</v>
      </c>
      <c r="B43" t="s">
        <v>194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I43" s="44" t="e">
        <f t="shared" si="1"/>
        <v>#VALUE!</v>
      </c>
      <c r="J43" s="44" t="e">
        <f t="shared" si="2"/>
        <v>#VALUE!</v>
      </c>
      <c r="K43" s="44" t="e">
        <f t="shared" si="3"/>
        <v>#VALUE!</v>
      </c>
      <c r="L43" s="44" t="e">
        <f t="shared" si="4"/>
        <v>#VALUE!</v>
      </c>
      <c r="M43" s="44" t="e">
        <f t="shared" si="5"/>
        <v>#VALUE!</v>
      </c>
      <c r="N43" s="51"/>
      <c r="O43" s="51"/>
      <c r="P43" s="51"/>
      <c r="Q43" s="51"/>
      <c r="R43" s="51"/>
      <c r="S43" s="51"/>
      <c r="T43" s="51"/>
    </row>
    <row r="44" spans="1:20" x14ac:dyDescent="0.2">
      <c r="A44">
        <v>6</v>
      </c>
      <c r="B44" t="s">
        <v>195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I44" s="44" t="e">
        <f t="shared" si="1"/>
        <v>#VALUE!</v>
      </c>
      <c r="J44" s="44" t="e">
        <f t="shared" si="2"/>
        <v>#VALUE!</v>
      </c>
      <c r="K44" s="44" t="e">
        <f t="shared" si="3"/>
        <v>#VALUE!</v>
      </c>
      <c r="L44" s="44" t="e">
        <f t="shared" si="4"/>
        <v>#VALUE!</v>
      </c>
      <c r="M44" s="44" t="e">
        <f t="shared" si="5"/>
        <v>#VALUE!</v>
      </c>
      <c r="N44" s="51"/>
      <c r="O44" s="51"/>
      <c r="P44" s="51"/>
      <c r="Q44" s="51"/>
      <c r="R44" s="51"/>
      <c r="S44" s="51"/>
      <c r="T44" s="51"/>
    </row>
    <row r="45" spans="1:20" x14ac:dyDescent="0.2">
      <c r="A45">
        <v>7</v>
      </c>
      <c r="B45" t="s">
        <v>196</v>
      </c>
      <c r="C45" s="2" t="s">
        <v>197</v>
      </c>
      <c r="D45" s="2" t="s">
        <v>198</v>
      </c>
      <c r="E45" s="2" t="s">
        <v>199</v>
      </c>
      <c r="F45" s="2" t="s">
        <v>200</v>
      </c>
      <c r="G45" s="2" t="s">
        <v>201</v>
      </c>
      <c r="I45" s="44" t="str">
        <f t="shared" si="1"/>
        <v>2</v>
      </c>
      <c r="J45" s="44" t="str">
        <f t="shared" si="2"/>
        <v>2</v>
      </c>
      <c r="K45" s="44" t="str">
        <f t="shared" si="3"/>
        <v>3</v>
      </c>
      <c r="L45" s="44" t="str">
        <f t="shared" si="4"/>
        <v>3</v>
      </c>
      <c r="M45" s="44" t="str">
        <f t="shared" si="5"/>
        <v>4</v>
      </c>
      <c r="N45" s="51"/>
      <c r="O45" s="51"/>
      <c r="P45" s="51"/>
      <c r="Q45" s="51"/>
      <c r="R45" s="51"/>
      <c r="S45" s="51"/>
      <c r="T45" s="51"/>
    </row>
    <row r="46" spans="1:20" x14ac:dyDescent="0.2">
      <c r="A46">
        <v>8</v>
      </c>
      <c r="B46" t="s">
        <v>202</v>
      </c>
      <c r="C46" s="2" t="s">
        <v>203</v>
      </c>
      <c r="D46" s="2" t="s">
        <v>204</v>
      </c>
      <c r="E46" s="2" t="s">
        <v>205</v>
      </c>
      <c r="F46" s="2" t="s">
        <v>206</v>
      </c>
      <c r="G46" s="2" t="s">
        <v>207</v>
      </c>
      <c r="I46" s="44" t="str">
        <f t="shared" si="1"/>
        <v>6</v>
      </c>
      <c r="J46" s="44" t="str">
        <f t="shared" si="2"/>
        <v>8</v>
      </c>
      <c r="K46" s="44" t="str">
        <f t="shared" si="3"/>
        <v>9</v>
      </c>
      <c r="L46" s="44" t="str">
        <f t="shared" si="4"/>
        <v>1</v>
      </c>
      <c r="M46" s="44" t="str">
        <f t="shared" si="5"/>
        <v>1</v>
      </c>
      <c r="N46" s="51"/>
      <c r="O46" s="51"/>
      <c r="P46" s="51"/>
      <c r="Q46" s="51"/>
      <c r="R46" s="51"/>
      <c r="S46" s="51"/>
      <c r="T46" s="51"/>
    </row>
    <row r="47" spans="1:20" x14ac:dyDescent="0.2">
      <c r="A47">
        <v>9</v>
      </c>
      <c r="B47" t="s">
        <v>208</v>
      </c>
      <c r="C47" s="2" t="s">
        <v>209</v>
      </c>
      <c r="D47" s="2" t="s">
        <v>210</v>
      </c>
      <c r="E47" s="2" t="s">
        <v>211</v>
      </c>
      <c r="F47" s="2" t="s">
        <v>212</v>
      </c>
      <c r="G47" s="2" t="s">
        <v>213</v>
      </c>
      <c r="I47" s="44" t="str">
        <f t="shared" si="1"/>
        <v>2</v>
      </c>
      <c r="J47" s="44" t="str">
        <f t="shared" si="2"/>
        <v>2</v>
      </c>
      <c r="K47" s="44" t="str">
        <f t="shared" si="3"/>
        <v>2</v>
      </c>
      <c r="L47" s="44" t="str">
        <f t="shared" si="4"/>
        <v>3</v>
      </c>
      <c r="M47" s="44" t="str">
        <f t="shared" si="5"/>
        <v>4</v>
      </c>
      <c r="N47" s="51"/>
      <c r="O47" s="51"/>
      <c r="P47" s="51"/>
      <c r="Q47" s="51"/>
      <c r="R47" s="51"/>
      <c r="S47" s="51"/>
      <c r="T47" s="51"/>
    </row>
    <row r="48" spans="1:20" x14ac:dyDescent="0.2">
      <c r="A48">
        <v>10</v>
      </c>
      <c r="B48" t="s">
        <v>214</v>
      </c>
      <c r="C48" s="2" t="s">
        <v>215</v>
      </c>
      <c r="D48" s="2" t="s">
        <v>216</v>
      </c>
      <c r="E48" s="2" t="s">
        <v>217</v>
      </c>
      <c r="F48" s="2" t="s">
        <v>218</v>
      </c>
      <c r="G48" s="2" t="s">
        <v>219</v>
      </c>
      <c r="I48" s="44" t="str">
        <f t="shared" si="1"/>
        <v>1</v>
      </c>
      <c r="J48" s="44" t="str">
        <f t="shared" si="2"/>
        <v>1</v>
      </c>
      <c r="K48" s="44" t="str">
        <f t="shared" si="3"/>
        <v>1</v>
      </c>
      <c r="L48" s="44" t="str">
        <f t="shared" si="4"/>
        <v>1</v>
      </c>
      <c r="M48" s="44" t="str">
        <f t="shared" si="5"/>
        <v>1</v>
      </c>
      <c r="N48" s="51"/>
      <c r="O48" s="51"/>
      <c r="P48" s="51"/>
      <c r="Q48" s="51"/>
      <c r="R48" s="51"/>
      <c r="S48" s="51"/>
      <c r="T48" s="51"/>
    </row>
    <row r="49" spans="1:20" x14ac:dyDescent="0.2">
      <c r="A49">
        <v>11</v>
      </c>
      <c r="B49" t="s">
        <v>220</v>
      </c>
      <c r="C49" s="2" t="s">
        <v>221</v>
      </c>
      <c r="D49" s="2" t="s">
        <v>222</v>
      </c>
      <c r="E49" s="2" t="s">
        <v>223</v>
      </c>
      <c r="F49" s="2" t="s">
        <v>224</v>
      </c>
      <c r="G49" s="2" t="s">
        <v>225</v>
      </c>
      <c r="I49" s="44" t="str">
        <f t="shared" si="1"/>
        <v>1</v>
      </c>
      <c r="J49" s="44" t="str">
        <f t="shared" si="2"/>
        <v>1</v>
      </c>
      <c r="K49" s="44" t="str">
        <f t="shared" si="3"/>
        <v>3</v>
      </c>
      <c r="L49" s="44" t="str">
        <f t="shared" si="4"/>
        <v>4</v>
      </c>
      <c r="M49" s="44" t="str">
        <f t="shared" si="5"/>
        <v>4</v>
      </c>
      <c r="N49" s="51"/>
      <c r="O49" s="51"/>
      <c r="P49" s="51"/>
      <c r="Q49" s="51"/>
      <c r="R49" s="51"/>
      <c r="S49" s="51"/>
      <c r="T49" s="51"/>
    </row>
    <row r="50" spans="1:20" x14ac:dyDescent="0.2">
      <c r="A50">
        <v>12</v>
      </c>
      <c r="B50" t="s">
        <v>226</v>
      </c>
      <c r="C50" s="2" t="s">
        <v>227</v>
      </c>
      <c r="D50" s="2" t="s">
        <v>228</v>
      </c>
      <c r="E50" s="2" t="s">
        <v>229</v>
      </c>
      <c r="F50" s="2" t="s">
        <v>230</v>
      </c>
      <c r="G50" s="2" t="s">
        <v>231</v>
      </c>
      <c r="I50" s="44" t="str">
        <f t="shared" si="1"/>
        <v>4</v>
      </c>
      <c r="J50" s="44" t="str">
        <f t="shared" si="2"/>
        <v>5</v>
      </c>
      <c r="K50" s="44" t="str">
        <f t="shared" si="3"/>
        <v>9</v>
      </c>
      <c r="L50" s="44" t="str">
        <f t="shared" si="4"/>
        <v>1</v>
      </c>
      <c r="M50" s="44" t="str">
        <f t="shared" si="5"/>
        <v>1</v>
      </c>
      <c r="N50" s="51"/>
      <c r="O50" s="51"/>
      <c r="P50" s="51"/>
      <c r="Q50" s="51"/>
      <c r="R50" s="51"/>
      <c r="S50" s="51"/>
      <c r="T50" s="51"/>
    </row>
    <row r="51" spans="1:20" x14ac:dyDescent="0.2">
      <c r="A51">
        <v>13</v>
      </c>
      <c r="B51" t="s">
        <v>232</v>
      </c>
      <c r="C51" s="2" t="s">
        <v>227</v>
      </c>
      <c r="D51" s="2" t="s">
        <v>228</v>
      </c>
      <c r="E51" s="2" t="s">
        <v>229</v>
      </c>
      <c r="F51" s="2" t="s">
        <v>230</v>
      </c>
      <c r="G51" s="2" t="s">
        <v>231</v>
      </c>
      <c r="I51" s="44" t="str">
        <f t="shared" si="1"/>
        <v>4</v>
      </c>
      <c r="J51" s="44" t="str">
        <f t="shared" si="2"/>
        <v>5</v>
      </c>
      <c r="K51" s="44" t="str">
        <f t="shared" si="3"/>
        <v>9</v>
      </c>
      <c r="L51" s="44" t="str">
        <f t="shared" si="4"/>
        <v>1</v>
      </c>
      <c r="M51" s="44" t="str">
        <f t="shared" si="5"/>
        <v>1</v>
      </c>
      <c r="N51" s="51"/>
      <c r="O51" s="51"/>
      <c r="P51" s="51"/>
      <c r="Q51" s="51"/>
      <c r="R51" s="51"/>
      <c r="S51" s="51"/>
      <c r="T51" s="51"/>
    </row>
    <row r="52" spans="1:20" x14ac:dyDescent="0.2">
      <c r="A52">
        <v>14</v>
      </c>
      <c r="B52" t="s">
        <v>233</v>
      </c>
      <c r="C52" s="2" t="s">
        <v>234</v>
      </c>
      <c r="D52" s="2" t="s">
        <v>235</v>
      </c>
      <c r="E52" s="2" t="s">
        <v>236</v>
      </c>
      <c r="F52" s="2" t="s">
        <v>237</v>
      </c>
      <c r="G52" s="2" t="s">
        <v>238</v>
      </c>
      <c r="I52" s="44" t="str">
        <f t="shared" si="1"/>
        <v>1</v>
      </c>
      <c r="J52" s="44" t="str">
        <f t="shared" si="2"/>
        <v>2</v>
      </c>
      <c r="K52" s="44" t="str">
        <f t="shared" si="3"/>
        <v>3</v>
      </c>
      <c r="L52" s="44" t="str">
        <f t="shared" si="4"/>
        <v>7</v>
      </c>
      <c r="M52" s="44" t="str">
        <f t="shared" si="5"/>
        <v>1</v>
      </c>
      <c r="N52" s="51"/>
      <c r="O52" s="51"/>
      <c r="P52" s="51"/>
      <c r="Q52" s="51"/>
      <c r="R52" s="51"/>
      <c r="S52" s="51"/>
      <c r="T52" s="51"/>
    </row>
    <row r="53" spans="1:20" x14ac:dyDescent="0.2">
      <c r="A53">
        <v>15</v>
      </c>
      <c r="B53" t="s">
        <v>239</v>
      </c>
      <c r="C53" s="2" t="s">
        <v>240</v>
      </c>
      <c r="D53" s="2" t="s">
        <v>241</v>
      </c>
      <c r="E53" s="2" t="s">
        <v>242</v>
      </c>
      <c r="F53" s="2" t="s">
        <v>243</v>
      </c>
      <c r="G53" t="s">
        <v>8</v>
      </c>
      <c r="I53" s="44" t="str">
        <f t="shared" si="1"/>
        <v>1</v>
      </c>
      <c r="J53" s="44" t="str">
        <f t="shared" si="2"/>
        <v>1</v>
      </c>
      <c r="K53" s="44" t="str">
        <f t="shared" si="3"/>
        <v>1</v>
      </c>
      <c r="L53" s="44" t="str">
        <f t="shared" si="4"/>
        <v>2</v>
      </c>
      <c r="M53" s="44" t="e">
        <f t="shared" si="5"/>
        <v>#VALUE!</v>
      </c>
      <c r="N53" s="51"/>
      <c r="O53" s="51"/>
      <c r="P53" s="51"/>
      <c r="Q53" s="51"/>
      <c r="R53" s="51"/>
      <c r="S53" s="51"/>
      <c r="T53" s="51"/>
    </row>
    <row r="54" spans="1:20" x14ac:dyDescent="0.2">
      <c r="A54">
        <v>16</v>
      </c>
      <c r="B54" t="s">
        <v>244</v>
      </c>
      <c r="C54" s="2" t="s">
        <v>245</v>
      </c>
      <c r="D54" s="2" t="s">
        <v>246</v>
      </c>
      <c r="E54" s="2" t="s">
        <v>247</v>
      </c>
      <c r="F54" s="2" t="s">
        <v>248</v>
      </c>
      <c r="G54" s="2" t="s">
        <v>249</v>
      </c>
      <c r="I54" s="44" t="str">
        <f t="shared" si="1"/>
        <v>1</v>
      </c>
      <c r="J54" s="44" t="str">
        <f t="shared" si="2"/>
        <v>2</v>
      </c>
      <c r="K54" s="44" t="str">
        <f t="shared" si="3"/>
        <v>2</v>
      </c>
      <c r="L54" s="44" t="str">
        <f t="shared" si="4"/>
        <v>2</v>
      </c>
      <c r="M54" s="44" t="str">
        <f t="shared" si="5"/>
        <v>2</v>
      </c>
      <c r="N54" s="51"/>
      <c r="O54" s="51"/>
      <c r="P54" s="51"/>
      <c r="Q54" s="51"/>
      <c r="R54" s="51"/>
      <c r="S54" s="51"/>
      <c r="T54" s="51"/>
    </row>
    <row r="55" spans="1:20" x14ac:dyDescent="0.2">
      <c r="A55">
        <v>17</v>
      </c>
      <c r="B55" t="s">
        <v>250</v>
      </c>
      <c r="C55" s="2" t="s">
        <v>251</v>
      </c>
      <c r="D55" s="2" t="s">
        <v>252</v>
      </c>
      <c r="E55" s="2" t="s">
        <v>253</v>
      </c>
      <c r="F55" s="2" t="s">
        <v>254</v>
      </c>
      <c r="G55" s="2" t="s">
        <v>255</v>
      </c>
      <c r="I55" s="44" t="str">
        <f t="shared" si="1"/>
        <v>1</v>
      </c>
      <c r="J55" s="44" t="str">
        <f t="shared" si="2"/>
        <v>2</v>
      </c>
      <c r="K55" s="44" t="str">
        <f t="shared" si="3"/>
        <v>1</v>
      </c>
      <c r="L55" s="44" t="str">
        <f t="shared" si="4"/>
        <v>2</v>
      </c>
      <c r="M55" s="44" t="str">
        <f t="shared" si="5"/>
        <v>2</v>
      </c>
      <c r="N55" s="51"/>
      <c r="O55" s="51"/>
      <c r="P55" s="51"/>
      <c r="Q55" s="51"/>
      <c r="R55" s="51"/>
      <c r="S55" s="51"/>
      <c r="T55" s="51"/>
    </row>
    <row r="56" spans="1:20" x14ac:dyDescent="0.2">
      <c r="A56">
        <v>18</v>
      </c>
      <c r="B56" t="s">
        <v>256</v>
      </c>
      <c r="C56" s="2" t="s">
        <v>257</v>
      </c>
      <c r="D56" s="2" t="s">
        <v>258</v>
      </c>
      <c r="E56" s="2" t="s">
        <v>259</v>
      </c>
      <c r="F56" s="2" t="s">
        <v>260</v>
      </c>
      <c r="G56" s="2" t="s">
        <v>261</v>
      </c>
      <c r="I56" s="44" t="str">
        <f t="shared" si="1"/>
        <v>1</v>
      </c>
      <c r="J56" s="44" t="str">
        <f t="shared" si="2"/>
        <v>2</v>
      </c>
      <c r="K56" s="44" t="str">
        <f t="shared" si="3"/>
        <v>2</v>
      </c>
      <c r="L56" s="44" t="str">
        <f t="shared" si="4"/>
        <v>3</v>
      </c>
      <c r="M56" s="44" t="str">
        <f t="shared" si="5"/>
        <v>2</v>
      </c>
      <c r="N56" s="51"/>
      <c r="O56" s="51"/>
      <c r="P56" s="51"/>
      <c r="Q56" s="51"/>
      <c r="R56" s="51"/>
      <c r="S56" s="51"/>
      <c r="T56" s="51"/>
    </row>
    <row r="57" spans="1:20" x14ac:dyDescent="0.2">
      <c r="A57">
        <v>19</v>
      </c>
      <c r="B57" t="s">
        <v>262</v>
      </c>
      <c r="C57" s="2" t="s">
        <v>263</v>
      </c>
      <c r="D57" s="2" t="s">
        <v>264</v>
      </c>
      <c r="E57" s="2" t="s">
        <v>265</v>
      </c>
      <c r="F57" s="2" t="s">
        <v>266</v>
      </c>
      <c r="G57" s="2" t="s">
        <v>267</v>
      </c>
      <c r="I57" s="44" t="str">
        <f t="shared" si="1"/>
        <v>1</v>
      </c>
      <c r="J57" s="44" t="str">
        <f t="shared" si="2"/>
        <v>3</v>
      </c>
      <c r="K57" s="44" t="str">
        <f t="shared" si="3"/>
        <v>5</v>
      </c>
      <c r="L57" s="44" t="str">
        <f t="shared" si="4"/>
        <v>4</v>
      </c>
      <c r="M57" s="44" t="str">
        <f t="shared" si="5"/>
        <v>5</v>
      </c>
      <c r="N57" s="51"/>
      <c r="O57" s="51"/>
      <c r="P57" s="51"/>
      <c r="Q57" s="51"/>
      <c r="R57" s="51"/>
      <c r="S57" s="51"/>
      <c r="T57" s="51"/>
    </row>
    <row r="58" spans="1:20" x14ac:dyDescent="0.2">
      <c r="A58">
        <v>20</v>
      </c>
      <c r="B58" t="s">
        <v>268</v>
      </c>
      <c r="C58" s="2" t="s">
        <v>269</v>
      </c>
      <c r="D58" s="2" t="s">
        <v>270</v>
      </c>
      <c r="E58" s="2" t="s">
        <v>271</v>
      </c>
      <c r="F58" s="2" t="s">
        <v>272</v>
      </c>
      <c r="G58" s="2" t="s">
        <v>273</v>
      </c>
      <c r="I58" s="44" t="str">
        <f t="shared" si="1"/>
        <v>1</v>
      </c>
      <c r="J58" s="44" t="str">
        <f t="shared" si="2"/>
        <v>2</v>
      </c>
      <c r="K58" s="44" t="str">
        <f t="shared" si="3"/>
        <v>4</v>
      </c>
      <c r="L58" s="44" t="str">
        <f t="shared" si="4"/>
        <v>3</v>
      </c>
      <c r="M58" s="44" t="str">
        <f t="shared" si="5"/>
        <v>3</v>
      </c>
      <c r="N58" s="51"/>
      <c r="O58" s="51"/>
      <c r="P58" s="51"/>
      <c r="Q58" s="51"/>
      <c r="R58" s="51"/>
      <c r="S58" s="51"/>
      <c r="T58" s="51"/>
    </row>
    <row r="59" spans="1:20" x14ac:dyDescent="0.2">
      <c r="A59">
        <v>21</v>
      </c>
      <c r="B59" t="s">
        <v>274</v>
      </c>
      <c r="C59" s="2" t="s">
        <v>275</v>
      </c>
      <c r="D59" s="2" t="s">
        <v>276</v>
      </c>
      <c r="E59" s="2" t="s">
        <v>277</v>
      </c>
      <c r="F59" s="2" t="s">
        <v>278</v>
      </c>
      <c r="G59" s="2" t="s">
        <v>279</v>
      </c>
      <c r="I59" s="44" t="str">
        <f t="shared" si="1"/>
        <v>5</v>
      </c>
      <c r="J59" s="44" t="str">
        <f t="shared" si="2"/>
        <v>7</v>
      </c>
      <c r="K59" s="44" t="str">
        <f t="shared" si="3"/>
        <v>9</v>
      </c>
      <c r="L59" s="44" t="str">
        <f t="shared" si="4"/>
        <v>1</v>
      </c>
      <c r="M59" s="44" t="str">
        <f t="shared" si="5"/>
        <v>1</v>
      </c>
      <c r="N59" s="51"/>
      <c r="O59" s="51"/>
      <c r="P59" s="51"/>
      <c r="Q59" s="51"/>
      <c r="R59" s="51"/>
      <c r="S59" s="51"/>
      <c r="T59" s="51"/>
    </row>
    <row r="60" spans="1:20" x14ac:dyDescent="0.2">
      <c r="A60">
        <v>22</v>
      </c>
      <c r="B60" t="s">
        <v>280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I60" s="44" t="e">
        <f t="shared" si="1"/>
        <v>#VALUE!</v>
      </c>
      <c r="J60" s="44" t="e">
        <f t="shared" si="2"/>
        <v>#VALUE!</v>
      </c>
      <c r="K60" s="44" t="e">
        <f t="shared" si="3"/>
        <v>#VALUE!</v>
      </c>
      <c r="L60" s="44" t="e">
        <f t="shared" si="4"/>
        <v>#VALUE!</v>
      </c>
      <c r="M60" s="44" t="e">
        <f t="shared" si="5"/>
        <v>#VALUE!</v>
      </c>
      <c r="N60" s="51"/>
      <c r="O60" s="51"/>
      <c r="P60" s="51"/>
      <c r="Q60" s="51"/>
      <c r="R60" s="51"/>
      <c r="S60" s="51"/>
      <c r="T60" s="51"/>
    </row>
    <row r="61" spans="1:20" x14ac:dyDescent="0.2">
      <c r="A61">
        <v>23</v>
      </c>
      <c r="B61" t="s">
        <v>281</v>
      </c>
      <c r="C61" s="2" t="s">
        <v>282</v>
      </c>
      <c r="D61" s="2" t="s">
        <v>283</v>
      </c>
      <c r="E61" s="2" t="s">
        <v>284</v>
      </c>
      <c r="F61" s="2" t="s">
        <v>285</v>
      </c>
      <c r="G61" s="2" t="s">
        <v>286</v>
      </c>
      <c r="I61" s="44" t="str">
        <f t="shared" si="1"/>
        <v>5</v>
      </c>
      <c r="J61" s="44" t="str">
        <f t="shared" si="2"/>
        <v>8</v>
      </c>
      <c r="K61" s="44" t="str">
        <f t="shared" si="3"/>
        <v>8</v>
      </c>
      <c r="L61" s="44" t="str">
        <f t="shared" si="4"/>
        <v>1</v>
      </c>
      <c r="M61" s="44" t="str">
        <f t="shared" si="5"/>
        <v>1</v>
      </c>
      <c r="N61" s="51"/>
      <c r="O61" s="51"/>
      <c r="P61" s="51"/>
      <c r="Q61" s="51"/>
      <c r="R61" s="51"/>
      <c r="S61" s="51"/>
      <c r="T61" s="51"/>
    </row>
    <row r="62" spans="1:20" x14ac:dyDescent="0.2">
      <c r="A62">
        <v>24</v>
      </c>
      <c r="B62" t="s">
        <v>287</v>
      </c>
      <c r="C62" s="2" t="s">
        <v>288</v>
      </c>
      <c r="D62" s="2" t="s">
        <v>289</v>
      </c>
      <c r="E62" s="2" t="s">
        <v>290</v>
      </c>
      <c r="F62" s="2" t="s">
        <v>291</v>
      </c>
      <c r="G62" s="2" t="s">
        <v>292</v>
      </c>
      <c r="I62" s="44" t="str">
        <f t="shared" si="1"/>
        <v>2</v>
      </c>
      <c r="J62" s="44" t="str">
        <f t="shared" si="2"/>
        <v>4</v>
      </c>
      <c r="K62" s="44" t="str">
        <f t="shared" si="3"/>
        <v>6</v>
      </c>
      <c r="L62" s="44" t="str">
        <f t="shared" si="4"/>
        <v>7</v>
      </c>
      <c r="M62" s="44" t="str">
        <f t="shared" si="5"/>
        <v>8</v>
      </c>
      <c r="N62" s="51"/>
      <c r="O62" s="51"/>
      <c r="P62" s="51"/>
      <c r="Q62" s="51"/>
      <c r="R62" s="51"/>
      <c r="S62" s="51"/>
      <c r="T62" s="51"/>
    </row>
    <row r="63" spans="1:20" x14ac:dyDescent="0.2">
      <c r="A63">
        <v>25</v>
      </c>
      <c r="B63" t="s">
        <v>293</v>
      </c>
      <c r="C63" s="2" t="s">
        <v>294</v>
      </c>
      <c r="D63" s="2" t="s">
        <v>295</v>
      </c>
      <c r="E63" s="2" t="s">
        <v>296</v>
      </c>
      <c r="F63" s="2" t="s">
        <v>297</v>
      </c>
      <c r="G63" s="2" t="s">
        <v>298</v>
      </c>
      <c r="I63" s="44" t="str">
        <f t="shared" si="1"/>
        <v>2</v>
      </c>
      <c r="J63" s="44" t="str">
        <f t="shared" si="2"/>
        <v>3</v>
      </c>
      <c r="K63" s="44" t="str">
        <f t="shared" si="3"/>
        <v>4</v>
      </c>
      <c r="L63" s="44" t="str">
        <f t="shared" si="4"/>
        <v>5</v>
      </c>
      <c r="M63" s="44" t="str">
        <f t="shared" si="5"/>
        <v>8</v>
      </c>
      <c r="N63" s="51"/>
      <c r="O63" s="51"/>
      <c r="P63" s="51"/>
      <c r="Q63" s="51"/>
      <c r="R63" s="51"/>
      <c r="S63" s="51"/>
      <c r="T63" s="51"/>
    </row>
    <row r="64" spans="1:20" x14ac:dyDescent="0.2">
      <c r="A64">
        <v>26</v>
      </c>
      <c r="B64" t="s">
        <v>299</v>
      </c>
      <c r="C64" s="2" t="s">
        <v>300</v>
      </c>
      <c r="D64" s="2" t="s">
        <v>301</v>
      </c>
      <c r="E64" s="2" t="s">
        <v>302</v>
      </c>
      <c r="F64" s="2" t="s">
        <v>303</v>
      </c>
      <c r="G64" s="2" t="s">
        <v>304</v>
      </c>
      <c r="I64" s="44" t="str">
        <f t="shared" si="1"/>
        <v>3</v>
      </c>
      <c r="J64" s="44" t="str">
        <f t="shared" si="2"/>
        <v>4</v>
      </c>
      <c r="K64" s="44" t="str">
        <f t="shared" si="3"/>
        <v>2</v>
      </c>
      <c r="L64" s="44" t="str">
        <f t="shared" si="4"/>
        <v>2</v>
      </c>
      <c r="M64" s="44" t="str">
        <f t="shared" si="5"/>
        <v>3</v>
      </c>
      <c r="N64" s="51"/>
      <c r="O64" s="51"/>
      <c r="P64" s="51"/>
      <c r="Q64" s="51"/>
      <c r="R64" s="51"/>
      <c r="S64" s="51"/>
      <c r="T64" s="51"/>
    </row>
    <row r="65" spans="1:20" x14ac:dyDescent="0.2">
      <c r="A65">
        <v>27</v>
      </c>
      <c r="B65" t="s">
        <v>305</v>
      </c>
      <c r="C65" s="2" t="s">
        <v>306</v>
      </c>
      <c r="D65" s="2" t="s">
        <v>307</v>
      </c>
      <c r="E65" s="2" t="s">
        <v>308</v>
      </c>
      <c r="F65" s="2" t="s">
        <v>309</v>
      </c>
      <c r="G65" s="2" t="s">
        <v>310</v>
      </c>
      <c r="I65" s="44" t="str">
        <f t="shared" si="1"/>
        <v>1</v>
      </c>
      <c r="J65" s="44" t="str">
        <f t="shared" si="2"/>
        <v>7</v>
      </c>
      <c r="K65" s="44" t="str">
        <f t="shared" si="3"/>
        <v>9</v>
      </c>
      <c r="L65" s="44" t="str">
        <f t="shared" si="4"/>
        <v>1</v>
      </c>
      <c r="M65" s="44" t="str">
        <f t="shared" si="5"/>
        <v>6</v>
      </c>
      <c r="N65" s="51"/>
      <c r="O65" s="51"/>
      <c r="P65" s="51"/>
      <c r="Q65" s="51"/>
      <c r="R65" s="51"/>
      <c r="S65" s="51"/>
      <c r="T65" s="51"/>
    </row>
    <row r="66" spans="1:20" x14ac:dyDescent="0.2">
      <c r="A66">
        <v>28</v>
      </c>
      <c r="B66" t="s">
        <v>311</v>
      </c>
      <c r="C66" s="2" t="s">
        <v>306</v>
      </c>
      <c r="D66" s="2" t="s">
        <v>307</v>
      </c>
      <c r="E66" s="2" t="s">
        <v>308</v>
      </c>
      <c r="F66" s="2" t="s">
        <v>309</v>
      </c>
      <c r="G66" s="2" t="s">
        <v>310</v>
      </c>
      <c r="I66" s="44" t="str">
        <f t="shared" si="1"/>
        <v>1</v>
      </c>
      <c r="J66" s="44" t="str">
        <f t="shared" si="2"/>
        <v>7</v>
      </c>
      <c r="K66" s="44" t="str">
        <f t="shared" si="3"/>
        <v>9</v>
      </c>
      <c r="L66" s="44" t="str">
        <f t="shared" si="4"/>
        <v>1</v>
      </c>
      <c r="M66" s="44" t="str">
        <f t="shared" si="5"/>
        <v>6</v>
      </c>
      <c r="N66" s="51"/>
      <c r="O66" s="51"/>
      <c r="P66" s="51"/>
      <c r="Q66" s="51"/>
      <c r="R66" s="51"/>
      <c r="S66" s="51"/>
      <c r="T66" s="51"/>
    </row>
    <row r="67" spans="1:20" x14ac:dyDescent="0.2">
      <c r="A67">
        <v>29</v>
      </c>
      <c r="B67" t="s">
        <v>312</v>
      </c>
      <c r="C67" s="2" t="s">
        <v>313</v>
      </c>
      <c r="D67" s="2" t="s">
        <v>314</v>
      </c>
      <c r="E67" s="2" t="s">
        <v>315</v>
      </c>
      <c r="F67" s="2" t="s">
        <v>316</v>
      </c>
      <c r="G67" s="2" t="s">
        <v>317</v>
      </c>
      <c r="I67" s="44" t="str">
        <f t="shared" ref="I67:I130" si="10">LEFT(ABS(C67),1)</f>
        <v>2</v>
      </c>
      <c r="J67" s="44" t="str">
        <f t="shared" ref="J67:J130" si="11">LEFT(ABS(D67),1)</f>
        <v>2</v>
      </c>
      <c r="K67" s="44" t="str">
        <f t="shared" ref="K67:K130" si="12">LEFT(ABS(E67),1)</f>
        <v>8</v>
      </c>
      <c r="L67" s="44" t="str">
        <f t="shared" ref="L67:L130" si="13">LEFT(ABS(F67),1)</f>
        <v>7</v>
      </c>
      <c r="M67" s="44" t="str">
        <f t="shared" ref="M67:M130" si="14">LEFT(ABS(G67),1)</f>
        <v>1</v>
      </c>
      <c r="N67" s="51"/>
      <c r="O67" s="51"/>
      <c r="P67" s="51"/>
      <c r="Q67" s="51"/>
      <c r="R67" s="51"/>
      <c r="S67" s="51"/>
      <c r="T67" s="51"/>
    </row>
    <row r="68" spans="1:20" x14ac:dyDescent="0.2">
      <c r="A68">
        <v>30</v>
      </c>
      <c r="B68" t="s">
        <v>318</v>
      </c>
      <c r="C68" s="2" t="s">
        <v>319</v>
      </c>
      <c r="D68" s="2" t="s">
        <v>320</v>
      </c>
      <c r="E68" s="2" t="s">
        <v>321</v>
      </c>
      <c r="F68" s="2" t="s">
        <v>322</v>
      </c>
      <c r="G68" s="2" t="s">
        <v>323</v>
      </c>
      <c r="I68" s="44" t="str">
        <f t="shared" si="10"/>
        <v>5</v>
      </c>
      <c r="J68" s="44" t="str">
        <f t="shared" si="11"/>
        <v>6</v>
      </c>
      <c r="K68" s="44" t="str">
        <f t="shared" si="12"/>
        <v>6</v>
      </c>
      <c r="L68" s="44" t="str">
        <f t="shared" si="13"/>
        <v>1</v>
      </c>
      <c r="M68" s="44" t="str">
        <f t="shared" si="14"/>
        <v>1</v>
      </c>
      <c r="N68" s="51"/>
      <c r="O68" s="51"/>
      <c r="P68" s="51"/>
      <c r="Q68" s="51"/>
      <c r="R68" s="51"/>
      <c r="S68" s="51"/>
      <c r="T68" s="51"/>
    </row>
    <row r="69" spans="1:20" x14ac:dyDescent="0.2">
      <c r="A69">
        <v>31</v>
      </c>
      <c r="B69" t="s">
        <v>324</v>
      </c>
      <c r="C69" s="2" t="s">
        <v>325</v>
      </c>
      <c r="D69" s="2" t="s">
        <v>326</v>
      </c>
      <c r="E69" s="2" t="s">
        <v>327</v>
      </c>
      <c r="F69" s="2" t="s">
        <v>328</v>
      </c>
      <c r="G69" s="2" t="s">
        <v>329</v>
      </c>
      <c r="I69" s="44" t="str">
        <f t="shared" si="10"/>
        <v>1</v>
      </c>
      <c r="J69" s="44" t="str">
        <f t="shared" si="11"/>
        <v>1</v>
      </c>
      <c r="K69" s="44" t="str">
        <f t="shared" si="12"/>
        <v>1</v>
      </c>
      <c r="L69" s="44" t="str">
        <f t="shared" si="13"/>
        <v>1</v>
      </c>
      <c r="M69" s="44" t="str">
        <f t="shared" si="14"/>
        <v>1</v>
      </c>
      <c r="N69" s="51"/>
      <c r="O69" s="51"/>
      <c r="P69" s="51"/>
      <c r="Q69" s="51"/>
      <c r="R69" s="51"/>
      <c r="S69" s="51"/>
      <c r="T69" s="51"/>
    </row>
    <row r="70" spans="1:20" x14ac:dyDescent="0.2">
      <c r="A70">
        <v>32</v>
      </c>
      <c r="B70" t="s">
        <v>330</v>
      </c>
      <c r="C70" s="2" t="s">
        <v>331</v>
      </c>
      <c r="D70" s="2" t="s">
        <v>332</v>
      </c>
      <c r="E70" s="2" t="s">
        <v>333</v>
      </c>
      <c r="F70" s="2" t="s">
        <v>334</v>
      </c>
      <c r="G70" s="2" t="s">
        <v>335</v>
      </c>
      <c r="I70" s="44" t="str">
        <f t="shared" si="10"/>
        <v>1</v>
      </c>
      <c r="J70" s="44" t="str">
        <f t="shared" si="11"/>
        <v>1</v>
      </c>
      <c r="K70" s="44" t="str">
        <f t="shared" si="12"/>
        <v>3</v>
      </c>
      <c r="L70" s="44" t="str">
        <f t="shared" si="13"/>
        <v>1</v>
      </c>
      <c r="M70" s="44" t="str">
        <f t="shared" si="14"/>
        <v>6</v>
      </c>
      <c r="N70" s="51"/>
      <c r="O70" s="51"/>
      <c r="P70" s="51"/>
      <c r="Q70" s="51"/>
      <c r="R70" s="51"/>
      <c r="S70" s="51"/>
      <c r="T70" s="51"/>
    </row>
    <row r="71" spans="1:20" x14ac:dyDescent="0.2">
      <c r="A71">
        <v>33</v>
      </c>
      <c r="B71" t="s">
        <v>336</v>
      </c>
      <c r="C71" s="2" t="s">
        <v>331</v>
      </c>
      <c r="D71" s="2" t="s">
        <v>332</v>
      </c>
      <c r="E71" s="2" t="s">
        <v>333</v>
      </c>
      <c r="F71" s="2" t="s">
        <v>334</v>
      </c>
      <c r="G71" s="2" t="s">
        <v>335</v>
      </c>
      <c r="I71" s="44" t="str">
        <f t="shared" si="10"/>
        <v>1</v>
      </c>
      <c r="J71" s="44" t="str">
        <f t="shared" si="11"/>
        <v>1</v>
      </c>
      <c r="K71" s="44" t="str">
        <f t="shared" si="12"/>
        <v>3</v>
      </c>
      <c r="L71" s="44" t="str">
        <f t="shared" si="13"/>
        <v>1</v>
      </c>
      <c r="M71" s="44" t="str">
        <f t="shared" si="14"/>
        <v>6</v>
      </c>
      <c r="N71" s="51"/>
      <c r="O71" s="51"/>
      <c r="P71" s="51"/>
      <c r="Q71" s="51"/>
      <c r="R71" s="51"/>
      <c r="S71" s="51"/>
      <c r="T71" s="51"/>
    </row>
    <row r="72" spans="1:20" x14ac:dyDescent="0.2">
      <c r="A72">
        <v>34</v>
      </c>
      <c r="B72" t="s">
        <v>337</v>
      </c>
      <c r="C72" s="2" t="s">
        <v>338</v>
      </c>
      <c r="D72" s="2" t="s">
        <v>339</v>
      </c>
      <c r="E72" s="2" t="s">
        <v>340</v>
      </c>
      <c r="F72" s="2" t="s">
        <v>341</v>
      </c>
      <c r="G72" s="2" t="s">
        <v>342</v>
      </c>
      <c r="I72" s="44" t="str">
        <f t="shared" si="10"/>
        <v>2</v>
      </c>
      <c r="J72" s="44" t="str">
        <f t="shared" si="11"/>
        <v>2</v>
      </c>
      <c r="K72" s="44" t="str">
        <f t="shared" si="12"/>
        <v>4</v>
      </c>
      <c r="L72" s="44" t="str">
        <f t="shared" si="13"/>
        <v>7</v>
      </c>
      <c r="M72" s="44" t="str">
        <f t="shared" si="14"/>
        <v>9</v>
      </c>
      <c r="N72" s="51"/>
      <c r="O72" s="51"/>
      <c r="P72" s="51"/>
      <c r="Q72" s="51"/>
      <c r="R72" s="51"/>
      <c r="S72" s="51"/>
      <c r="T72" s="51"/>
    </row>
    <row r="73" spans="1:20" x14ac:dyDescent="0.2">
      <c r="A73">
        <v>35</v>
      </c>
      <c r="B73" t="s">
        <v>343</v>
      </c>
      <c r="C73" s="2" t="s">
        <v>344</v>
      </c>
      <c r="D73" s="2" t="s">
        <v>345</v>
      </c>
      <c r="E73" s="2" t="s">
        <v>346</v>
      </c>
      <c r="F73" s="2" t="s">
        <v>347</v>
      </c>
      <c r="G73" s="2" t="s">
        <v>348</v>
      </c>
      <c r="I73" s="44" t="str">
        <f t="shared" si="10"/>
        <v>9</v>
      </c>
      <c r="J73" s="44" t="str">
        <f t="shared" si="11"/>
        <v>1</v>
      </c>
      <c r="K73" s="44" t="str">
        <f t="shared" si="12"/>
        <v>2</v>
      </c>
      <c r="L73" s="44" t="str">
        <f t="shared" si="13"/>
        <v>3</v>
      </c>
      <c r="M73" s="44" t="str">
        <f t="shared" si="14"/>
        <v>5</v>
      </c>
      <c r="N73" s="51"/>
      <c r="O73" s="51"/>
      <c r="P73" s="51"/>
      <c r="Q73" s="51"/>
      <c r="R73" s="51"/>
      <c r="S73" s="51"/>
      <c r="T73" s="51"/>
    </row>
    <row r="74" spans="1:20" x14ac:dyDescent="0.2">
      <c r="A74">
        <v>36</v>
      </c>
      <c r="B74" t="s">
        <v>349</v>
      </c>
      <c r="C74" s="2" t="s">
        <v>350</v>
      </c>
      <c r="D74" s="2" t="s">
        <v>351</v>
      </c>
      <c r="E74" s="2" t="s">
        <v>352</v>
      </c>
      <c r="F74" s="2" t="s">
        <v>353</v>
      </c>
      <c r="G74" s="2" t="s">
        <v>354</v>
      </c>
      <c r="I74" s="44" t="str">
        <f t="shared" si="10"/>
        <v>3</v>
      </c>
      <c r="J74" s="44" t="str">
        <f t="shared" si="11"/>
        <v>4</v>
      </c>
      <c r="K74" s="44" t="str">
        <f t="shared" si="12"/>
        <v>3</v>
      </c>
      <c r="L74" s="44" t="str">
        <f t="shared" si="13"/>
        <v>5</v>
      </c>
      <c r="M74" s="44" t="str">
        <f t="shared" si="14"/>
        <v>5</v>
      </c>
      <c r="N74" s="51"/>
      <c r="O74" s="51"/>
      <c r="P74" s="51"/>
      <c r="Q74" s="51"/>
      <c r="R74" s="51"/>
      <c r="S74" s="51"/>
      <c r="T74" s="51"/>
    </row>
    <row r="75" spans="1:20" x14ac:dyDescent="0.2">
      <c r="A75">
        <v>37</v>
      </c>
      <c r="B75" t="s">
        <v>355</v>
      </c>
      <c r="C75" s="2" t="s">
        <v>356</v>
      </c>
      <c r="D75" s="2" t="s">
        <v>357</v>
      </c>
      <c r="E75" s="2" t="s">
        <v>358</v>
      </c>
      <c r="F75" s="2" t="s">
        <v>359</v>
      </c>
      <c r="G75" s="2" t="s">
        <v>360</v>
      </c>
      <c r="I75" s="44" t="str">
        <f t="shared" si="10"/>
        <v>3</v>
      </c>
      <c r="J75" s="44" t="str">
        <f t="shared" si="11"/>
        <v>4</v>
      </c>
      <c r="K75" s="44" t="str">
        <f t="shared" si="12"/>
        <v>4</v>
      </c>
      <c r="L75" s="44" t="str">
        <f t="shared" si="13"/>
        <v>6</v>
      </c>
      <c r="M75" s="44" t="str">
        <f t="shared" si="14"/>
        <v>6</v>
      </c>
      <c r="N75" s="51"/>
      <c r="O75" s="51"/>
      <c r="P75" s="51"/>
      <c r="Q75" s="51"/>
      <c r="R75" s="51"/>
      <c r="S75" s="51"/>
      <c r="T75" s="51"/>
    </row>
    <row r="76" spans="1:20" x14ac:dyDescent="0.2">
      <c r="A76">
        <v>38</v>
      </c>
      <c r="B76" t="s">
        <v>361</v>
      </c>
      <c r="C76" t="s">
        <v>8</v>
      </c>
      <c r="D76" s="2" t="s">
        <v>362</v>
      </c>
      <c r="E76" s="2" t="s">
        <v>363</v>
      </c>
      <c r="F76" s="2" t="s">
        <v>364</v>
      </c>
      <c r="G76" s="2" t="s">
        <v>365</v>
      </c>
      <c r="I76" s="44" t="e">
        <f t="shared" si="10"/>
        <v>#VALUE!</v>
      </c>
      <c r="J76" s="44" t="str">
        <f t="shared" si="11"/>
        <v>6</v>
      </c>
      <c r="K76" s="44" t="str">
        <f t="shared" si="12"/>
        <v>6</v>
      </c>
      <c r="L76" s="44" t="str">
        <f t="shared" si="13"/>
        <v>1</v>
      </c>
      <c r="M76" s="44" t="str">
        <f t="shared" si="14"/>
        <v>2</v>
      </c>
      <c r="N76" s="51"/>
      <c r="O76" s="51"/>
      <c r="P76" s="51"/>
      <c r="Q76" s="51"/>
      <c r="R76" s="51"/>
      <c r="S76" s="51"/>
      <c r="T76" s="51"/>
    </row>
    <row r="77" spans="1:20" x14ac:dyDescent="0.2">
      <c r="A77">
        <v>39</v>
      </c>
      <c r="B77" t="s">
        <v>366</v>
      </c>
      <c r="C77" s="2" t="s">
        <v>356</v>
      </c>
      <c r="D77" s="2" t="s">
        <v>367</v>
      </c>
      <c r="E77" s="2" t="s">
        <v>368</v>
      </c>
      <c r="F77" s="2" t="s">
        <v>369</v>
      </c>
      <c r="G77" s="2" t="s">
        <v>370</v>
      </c>
      <c r="I77" s="44" t="str">
        <f t="shared" si="10"/>
        <v>3</v>
      </c>
      <c r="J77" s="44" t="str">
        <f t="shared" si="11"/>
        <v>4</v>
      </c>
      <c r="K77" s="44" t="str">
        <f t="shared" si="12"/>
        <v>4</v>
      </c>
      <c r="L77" s="44" t="str">
        <f t="shared" si="13"/>
        <v>4</v>
      </c>
      <c r="M77" s="44" t="str">
        <f t="shared" si="14"/>
        <v>4</v>
      </c>
      <c r="N77" s="51"/>
      <c r="O77" s="51"/>
      <c r="P77" s="51"/>
      <c r="Q77" s="51"/>
      <c r="R77" s="51"/>
      <c r="S77" s="51"/>
      <c r="T77" s="51"/>
    </row>
    <row r="78" spans="1:20" x14ac:dyDescent="0.2">
      <c r="A78">
        <v>40</v>
      </c>
      <c r="B78" t="s">
        <v>371</v>
      </c>
      <c r="C78" s="2" t="s">
        <v>372</v>
      </c>
      <c r="D78" s="2" t="s">
        <v>373</v>
      </c>
      <c r="E78" s="2" t="s">
        <v>374</v>
      </c>
      <c r="F78" s="2" t="s">
        <v>375</v>
      </c>
      <c r="G78" s="2" t="s">
        <v>376</v>
      </c>
      <c r="I78" s="44" t="str">
        <f t="shared" si="10"/>
        <v>4</v>
      </c>
      <c r="J78" s="44" t="str">
        <f t="shared" si="11"/>
        <v>4</v>
      </c>
      <c r="K78" s="44" t="str">
        <f t="shared" si="12"/>
        <v>4</v>
      </c>
      <c r="L78" s="44" t="str">
        <f t="shared" si="13"/>
        <v>4</v>
      </c>
      <c r="M78" s="44" t="str">
        <f t="shared" si="14"/>
        <v>3</v>
      </c>
      <c r="N78" s="51"/>
      <c r="O78" s="51"/>
      <c r="P78" s="51"/>
      <c r="Q78" s="51"/>
      <c r="R78" s="51"/>
      <c r="S78" s="51"/>
      <c r="T78" s="51"/>
    </row>
    <row r="79" spans="1:20" x14ac:dyDescent="0.2">
      <c r="A79">
        <v>41</v>
      </c>
      <c r="B79" t="s">
        <v>377</v>
      </c>
      <c r="C79" s="2" t="s">
        <v>378</v>
      </c>
      <c r="D79" s="2" t="s">
        <v>379</v>
      </c>
      <c r="E79" s="2" t="s">
        <v>380</v>
      </c>
      <c r="F79" s="2" t="s">
        <v>381</v>
      </c>
      <c r="G79" s="2" t="s">
        <v>382</v>
      </c>
      <c r="I79" s="44" t="str">
        <f t="shared" si="10"/>
        <v>1</v>
      </c>
      <c r="J79" s="44" t="str">
        <f t="shared" si="11"/>
        <v>1</v>
      </c>
      <c r="K79" s="44" t="str">
        <f t="shared" si="12"/>
        <v>1</v>
      </c>
      <c r="L79" s="44" t="str">
        <f t="shared" si="13"/>
        <v>2</v>
      </c>
      <c r="M79" s="44" t="str">
        <f t="shared" si="14"/>
        <v>3</v>
      </c>
      <c r="N79" s="51"/>
      <c r="O79" s="51"/>
      <c r="P79" s="51"/>
      <c r="Q79" s="51"/>
      <c r="R79" s="51"/>
      <c r="S79" s="51"/>
      <c r="T79" s="51"/>
    </row>
    <row r="80" spans="1:20" x14ac:dyDescent="0.2">
      <c r="A80">
        <v>42</v>
      </c>
      <c r="B80" t="s">
        <v>383</v>
      </c>
      <c r="C80" t="s">
        <v>8</v>
      </c>
      <c r="D80" t="s">
        <v>8</v>
      </c>
      <c r="E80" t="s">
        <v>8</v>
      </c>
      <c r="F80" s="2" t="s">
        <v>384</v>
      </c>
      <c r="G80" s="2" t="s">
        <v>385</v>
      </c>
      <c r="I80" s="44" t="e">
        <f t="shared" si="10"/>
        <v>#VALUE!</v>
      </c>
      <c r="J80" s="44" t="e">
        <f t="shared" si="11"/>
        <v>#VALUE!</v>
      </c>
      <c r="K80" s="44" t="e">
        <f t="shared" si="12"/>
        <v>#VALUE!</v>
      </c>
      <c r="L80" s="44" t="str">
        <f t="shared" si="13"/>
        <v>5</v>
      </c>
      <c r="M80" s="44" t="str">
        <f t="shared" si="14"/>
        <v>1</v>
      </c>
      <c r="N80" s="51"/>
      <c r="O80" s="51"/>
      <c r="P80" s="51"/>
      <c r="Q80" s="51"/>
      <c r="R80" s="51"/>
      <c r="S80" s="51"/>
      <c r="T80" s="51"/>
    </row>
    <row r="81" spans="1:20" x14ac:dyDescent="0.2">
      <c r="A81">
        <v>43</v>
      </c>
      <c r="B81" t="s">
        <v>386</v>
      </c>
      <c r="C81" s="2" t="s">
        <v>387</v>
      </c>
      <c r="D81" s="2" t="s">
        <v>387</v>
      </c>
      <c r="E81" s="2" t="s">
        <v>388</v>
      </c>
      <c r="F81" s="2" t="s">
        <v>91</v>
      </c>
      <c r="G81" s="2" t="s">
        <v>91</v>
      </c>
      <c r="I81" s="44" t="str">
        <f t="shared" si="10"/>
        <v>8</v>
      </c>
      <c r="J81" s="44" t="str">
        <f t="shared" si="11"/>
        <v>8</v>
      </c>
      <c r="K81" s="44" t="str">
        <f t="shared" si="12"/>
        <v>6</v>
      </c>
      <c r="L81" s="44" t="str">
        <f t="shared" si="13"/>
        <v>0</v>
      </c>
      <c r="M81" s="44" t="str">
        <f t="shared" si="14"/>
        <v>0</v>
      </c>
      <c r="N81" s="51"/>
      <c r="O81" s="51"/>
      <c r="P81" s="51"/>
      <c r="Q81" s="51"/>
      <c r="R81" s="51"/>
      <c r="S81" s="51"/>
      <c r="T81" s="51"/>
    </row>
    <row r="82" spans="1:20" x14ac:dyDescent="0.2">
      <c r="A82">
        <v>44</v>
      </c>
      <c r="B82" t="s">
        <v>389</v>
      </c>
      <c r="C82" s="2" t="s">
        <v>390</v>
      </c>
      <c r="D82" s="2" t="s">
        <v>391</v>
      </c>
      <c r="E82" s="2" t="s">
        <v>392</v>
      </c>
      <c r="F82" s="2" t="s">
        <v>393</v>
      </c>
      <c r="G82" s="2" t="s">
        <v>394</v>
      </c>
      <c r="I82" s="44" t="str">
        <f t="shared" si="10"/>
        <v>1</v>
      </c>
      <c r="J82" s="44" t="str">
        <f t="shared" si="11"/>
        <v>1</v>
      </c>
      <c r="K82" s="44" t="str">
        <f t="shared" si="12"/>
        <v>1</v>
      </c>
      <c r="L82" s="44" t="str">
        <f t="shared" si="13"/>
        <v>1</v>
      </c>
      <c r="M82" s="44" t="str">
        <f t="shared" si="14"/>
        <v>1</v>
      </c>
      <c r="N82" s="51"/>
      <c r="O82" s="51"/>
      <c r="P82" s="51"/>
      <c r="Q82" s="51"/>
      <c r="R82" s="51"/>
      <c r="S82" s="51"/>
      <c r="T82" s="51"/>
    </row>
    <row r="83" spans="1:20" x14ac:dyDescent="0.2">
      <c r="A83">
        <v>45</v>
      </c>
      <c r="B83" t="s">
        <v>395</v>
      </c>
      <c r="C83" s="2" t="s">
        <v>396</v>
      </c>
      <c r="D83" s="2" t="s">
        <v>397</v>
      </c>
      <c r="E83" s="2" t="s">
        <v>398</v>
      </c>
      <c r="F83" s="2" t="s">
        <v>399</v>
      </c>
      <c r="G83" s="2" t="s">
        <v>400</v>
      </c>
      <c r="I83" s="44" t="str">
        <f t="shared" si="10"/>
        <v>7</v>
      </c>
      <c r="J83" s="44" t="str">
        <f t="shared" si="11"/>
        <v>4</v>
      </c>
      <c r="K83" s="44" t="str">
        <f t="shared" si="12"/>
        <v>1</v>
      </c>
      <c r="L83" s="44" t="str">
        <f t="shared" si="13"/>
        <v>1</v>
      </c>
      <c r="M83" s="44" t="str">
        <f t="shared" si="14"/>
        <v>1</v>
      </c>
      <c r="N83" s="51"/>
      <c r="O83" s="51"/>
      <c r="P83" s="51"/>
      <c r="Q83" s="51"/>
      <c r="R83" s="51"/>
      <c r="S83" s="51"/>
      <c r="T83" s="51"/>
    </row>
    <row r="84" spans="1:20" x14ac:dyDescent="0.2">
      <c r="A84">
        <v>46</v>
      </c>
      <c r="B84" t="s">
        <v>401</v>
      </c>
      <c r="C84" s="2" t="s">
        <v>396</v>
      </c>
      <c r="D84" s="2" t="s">
        <v>397</v>
      </c>
      <c r="E84" s="2" t="s">
        <v>398</v>
      </c>
      <c r="F84" s="2" t="s">
        <v>399</v>
      </c>
      <c r="G84" s="2" t="s">
        <v>400</v>
      </c>
      <c r="I84" s="44" t="str">
        <f t="shared" si="10"/>
        <v>7</v>
      </c>
      <c r="J84" s="44" t="str">
        <f t="shared" si="11"/>
        <v>4</v>
      </c>
      <c r="K84" s="44" t="str">
        <f t="shared" si="12"/>
        <v>1</v>
      </c>
      <c r="L84" s="44" t="str">
        <f t="shared" si="13"/>
        <v>1</v>
      </c>
      <c r="M84" s="44" t="str">
        <f t="shared" si="14"/>
        <v>1</v>
      </c>
      <c r="N84" s="51"/>
      <c r="O84" s="51"/>
      <c r="P84" s="51"/>
      <c r="Q84" s="51"/>
      <c r="R84" s="51"/>
      <c r="S84" s="51"/>
      <c r="T84" s="51"/>
    </row>
    <row r="85" spans="1:20" x14ac:dyDescent="0.2">
      <c r="A85">
        <v>47</v>
      </c>
      <c r="B85" t="s">
        <v>402</v>
      </c>
      <c r="C85" s="2" t="s">
        <v>396</v>
      </c>
      <c r="D85" s="2" t="s">
        <v>397</v>
      </c>
      <c r="E85" s="2" t="s">
        <v>398</v>
      </c>
      <c r="F85" s="2" t="s">
        <v>399</v>
      </c>
      <c r="G85" s="2" t="s">
        <v>400</v>
      </c>
      <c r="I85" s="44" t="str">
        <f t="shared" si="10"/>
        <v>7</v>
      </c>
      <c r="J85" s="44" t="str">
        <f t="shared" si="11"/>
        <v>4</v>
      </c>
      <c r="K85" s="44" t="str">
        <f t="shared" si="12"/>
        <v>1</v>
      </c>
      <c r="L85" s="44" t="str">
        <f t="shared" si="13"/>
        <v>1</v>
      </c>
      <c r="M85" s="44" t="str">
        <f t="shared" si="14"/>
        <v>1</v>
      </c>
      <c r="N85" s="51"/>
      <c r="O85" s="51"/>
      <c r="P85" s="51"/>
      <c r="Q85" s="51"/>
      <c r="R85" s="51"/>
      <c r="S85" s="51"/>
      <c r="T85" s="51"/>
    </row>
    <row r="86" spans="1:20" x14ac:dyDescent="0.2">
      <c r="A86">
        <v>48</v>
      </c>
      <c r="B86" t="s">
        <v>403</v>
      </c>
      <c r="C86" s="2" t="s">
        <v>404</v>
      </c>
      <c r="D86" s="2" t="s">
        <v>405</v>
      </c>
      <c r="E86" s="2" t="s">
        <v>406</v>
      </c>
      <c r="F86" s="2" t="s">
        <v>407</v>
      </c>
      <c r="G86" s="2" t="s">
        <v>407</v>
      </c>
      <c r="I86" s="44" t="str">
        <f t="shared" si="10"/>
        <v>9</v>
      </c>
      <c r="J86" s="44" t="str">
        <f t="shared" si="11"/>
        <v>1</v>
      </c>
      <c r="K86" s="44" t="str">
        <f t="shared" si="12"/>
        <v>4</v>
      </c>
      <c r="L86" s="44" t="str">
        <f t="shared" si="13"/>
        <v>1</v>
      </c>
      <c r="M86" s="44" t="str">
        <f t="shared" si="14"/>
        <v>1</v>
      </c>
      <c r="N86" s="51"/>
      <c r="O86" s="51"/>
      <c r="P86" s="51"/>
      <c r="Q86" s="51"/>
      <c r="R86" s="51"/>
      <c r="S86" s="51"/>
      <c r="T86" s="51"/>
    </row>
    <row r="87" spans="1:20" x14ac:dyDescent="0.2">
      <c r="A87">
        <v>49</v>
      </c>
      <c r="B87" t="s">
        <v>408</v>
      </c>
      <c r="C87" s="2" t="s">
        <v>409</v>
      </c>
      <c r="D87" s="2" t="s">
        <v>410</v>
      </c>
      <c r="E87" s="2" t="s">
        <v>411</v>
      </c>
      <c r="F87" s="2" t="s">
        <v>412</v>
      </c>
      <c r="G87" s="2" t="s">
        <v>413</v>
      </c>
      <c r="I87" s="44" t="str">
        <f t="shared" si="10"/>
        <v>1</v>
      </c>
      <c r="J87" s="44" t="str">
        <f t="shared" si="11"/>
        <v>1</v>
      </c>
      <c r="K87" s="44" t="str">
        <f t="shared" si="12"/>
        <v>4</v>
      </c>
      <c r="L87" s="44" t="str">
        <f t="shared" si="13"/>
        <v>7</v>
      </c>
      <c r="M87" s="44" t="str">
        <f t="shared" si="14"/>
        <v>1</v>
      </c>
      <c r="N87" s="51"/>
      <c r="O87" s="51"/>
      <c r="P87" s="51"/>
      <c r="Q87" s="51"/>
      <c r="R87" s="51"/>
      <c r="S87" s="51"/>
      <c r="T87" s="51"/>
    </row>
    <row r="88" spans="1:20" x14ac:dyDescent="0.2">
      <c r="A88">
        <v>50</v>
      </c>
      <c r="B88" t="s">
        <v>414</v>
      </c>
      <c r="C88" s="2" t="s">
        <v>415</v>
      </c>
      <c r="D88" s="2" t="s">
        <v>416</v>
      </c>
      <c r="E88" s="2" t="s">
        <v>417</v>
      </c>
      <c r="F88" s="2" t="s">
        <v>418</v>
      </c>
      <c r="G88" s="2" t="s">
        <v>419</v>
      </c>
      <c r="I88" s="44" t="str">
        <f t="shared" si="10"/>
        <v>4</v>
      </c>
      <c r="J88" s="44" t="str">
        <f t="shared" si="11"/>
        <v>1</v>
      </c>
      <c r="K88" s="44" t="str">
        <f t="shared" si="12"/>
        <v>2</v>
      </c>
      <c r="L88" s="44" t="str">
        <f t="shared" si="13"/>
        <v>4</v>
      </c>
      <c r="M88" s="44" t="str">
        <f t="shared" si="14"/>
        <v>5</v>
      </c>
      <c r="N88" s="51"/>
      <c r="O88" s="51"/>
      <c r="P88" s="51"/>
      <c r="Q88" s="51"/>
      <c r="R88" s="51"/>
      <c r="S88" s="51"/>
      <c r="T88" s="51"/>
    </row>
    <row r="89" spans="1:20" x14ac:dyDescent="0.2">
      <c r="A89">
        <v>51</v>
      </c>
      <c r="B89" t="s">
        <v>420</v>
      </c>
      <c r="C89" s="2" t="s">
        <v>91</v>
      </c>
      <c r="D89" s="2" t="s">
        <v>91</v>
      </c>
      <c r="E89" s="2" t="s">
        <v>421</v>
      </c>
      <c r="F89" t="s">
        <v>8</v>
      </c>
      <c r="G89" t="s">
        <v>8</v>
      </c>
      <c r="I89" s="44" t="str">
        <f t="shared" si="10"/>
        <v>0</v>
      </c>
      <c r="J89" s="44" t="str">
        <f t="shared" si="11"/>
        <v>0</v>
      </c>
      <c r="K89" s="44" t="str">
        <f t="shared" si="12"/>
        <v>1</v>
      </c>
      <c r="L89" s="44" t="e">
        <f t="shared" si="13"/>
        <v>#VALUE!</v>
      </c>
      <c r="M89" s="44" t="e">
        <f t="shared" si="14"/>
        <v>#VALUE!</v>
      </c>
      <c r="N89" s="51"/>
      <c r="O89" s="51"/>
      <c r="P89" s="51"/>
      <c r="Q89" s="51"/>
      <c r="R89" s="51"/>
      <c r="S89" s="51"/>
      <c r="T89" s="51"/>
    </row>
    <row r="90" spans="1:20" x14ac:dyDescent="0.2">
      <c r="A90">
        <v>52</v>
      </c>
      <c r="B90" t="s">
        <v>422</v>
      </c>
      <c r="C90" s="2" t="s">
        <v>423</v>
      </c>
      <c r="D90" s="2" t="s">
        <v>424</v>
      </c>
      <c r="E90" s="2" t="s">
        <v>425</v>
      </c>
      <c r="F90" s="2" t="s">
        <v>426</v>
      </c>
      <c r="G90" s="2" t="s">
        <v>427</v>
      </c>
      <c r="I90" s="44" t="str">
        <f t="shared" si="10"/>
        <v>2</v>
      </c>
      <c r="J90" s="44" t="str">
        <f t="shared" si="11"/>
        <v>2</v>
      </c>
      <c r="K90" s="44" t="str">
        <f t="shared" si="12"/>
        <v>5</v>
      </c>
      <c r="L90" s="44" t="str">
        <f t="shared" si="13"/>
        <v>8</v>
      </c>
      <c r="M90" s="44" t="str">
        <f t="shared" si="14"/>
        <v>1</v>
      </c>
      <c r="N90" s="51"/>
      <c r="O90" s="51"/>
      <c r="P90" s="51"/>
      <c r="Q90" s="51"/>
      <c r="R90" s="51"/>
      <c r="S90" s="51"/>
      <c r="T90" s="51"/>
    </row>
    <row r="91" spans="1:20" x14ac:dyDescent="0.2">
      <c r="A91">
        <v>53</v>
      </c>
      <c r="B91" t="s">
        <v>428</v>
      </c>
      <c r="C91" s="2" t="s">
        <v>429</v>
      </c>
      <c r="D91" s="2" t="s">
        <v>430</v>
      </c>
      <c r="E91" s="2" t="s">
        <v>431</v>
      </c>
      <c r="F91" s="2" t="s">
        <v>432</v>
      </c>
      <c r="G91" t="s">
        <v>8</v>
      </c>
      <c r="I91" s="44" t="str">
        <f t="shared" si="10"/>
        <v>5</v>
      </c>
      <c r="J91" s="44" t="str">
        <f t="shared" si="11"/>
        <v>4</v>
      </c>
      <c r="K91" s="44" t="str">
        <f t="shared" si="12"/>
        <v>4</v>
      </c>
      <c r="L91" s="44" t="str">
        <f t="shared" si="13"/>
        <v>3</v>
      </c>
      <c r="M91" s="44" t="e">
        <f t="shared" si="14"/>
        <v>#VALUE!</v>
      </c>
      <c r="N91" s="51"/>
      <c r="O91" s="51"/>
      <c r="P91" s="51"/>
      <c r="Q91" s="51"/>
      <c r="R91" s="51"/>
      <c r="S91" s="51"/>
      <c r="T91" s="51"/>
    </row>
    <row r="92" spans="1:20" x14ac:dyDescent="0.2">
      <c r="A92">
        <v>54</v>
      </c>
      <c r="B92" t="s">
        <v>433</v>
      </c>
      <c r="C92" s="2" t="s">
        <v>429</v>
      </c>
      <c r="D92" s="2" t="s">
        <v>430</v>
      </c>
      <c r="E92" s="2" t="s">
        <v>431</v>
      </c>
      <c r="F92" s="2" t="s">
        <v>432</v>
      </c>
      <c r="G92" t="s">
        <v>8</v>
      </c>
      <c r="I92" s="44" t="str">
        <f t="shared" si="10"/>
        <v>5</v>
      </c>
      <c r="J92" s="44" t="str">
        <f t="shared" si="11"/>
        <v>4</v>
      </c>
      <c r="K92" s="44" t="str">
        <f t="shared" si="12"/>
        <v>4</v>
      </c>
      <c r="L92" s="44" t="str">
        <f t="shared" si="13"/>
        <v>3</v>
      </c>
      <c r="M92" s="44" t="e">
        <f t="shared" si="14"/>
        <v>#VALUE!</v>
      </c>
      <c r="N92" s="51"/>
      <c r="O92" s="51"/>
      <c r="P92" s="51"/>
      <c r="Q92" s="51"/>
      <c r="R92" s="51"/>
      <c r="S92" s="51"/>
      <c r="T92" s="51"/>
    </row>
    <row r="93" spans="1:20" x14ac:dyDescent="0.2">
      <c r="A93">
        <v>55</v>
      </c>
      <c r="B93" t="s">
        <v>434</v>
      </c>
      <c r="C93" s="2" t="s">
        <v>435</v>
      </c>
      <c r="D93" s="2" t="s">
        <v>436</v>
      </c>
      <c r="E93" s="2" t="s">
        <v>437</v>
      </c>
      <c r="F93" s="2" t="s">
        <v>438</v>
      </c>
      <c r="G93" t="s">
        <v>8</v>
      </c>
      <c r="I93" s="44" t="str">
        <f t="shared" si="10"/>
        <v>2</v>
      </c>
      <c r="J93" s="44" t="str">
        <f t="shared" si="11"/>
        <v>4</v>
      </c>
      <c r="K93" s="44" t="str">
        <f t="shared" si="12"/>
        <v>3</v>
      </c>
      <c r="L93" s="44" t="str">
        <f t="shared" si="13"/>
        <v>2</v>
      </c>
      <c r="M93" s="44" t="e">
        <f t="shared" si="14"/>
        <v>#VALUE!</v>
      </c>
      <c r="N93" s="51"/>
      <c r="O93" s="51"/>
      <c r="P93" s="51"/>
      <c r="Q93" s="51"/>
      <c r="R93" s="51"/>
      <c r="S93" s="51"/>
      <c r="T93" s="51"/>
    </row>
    <row r="94" spans="1:20" x14ac:dyDescent="0.2">
      <c r="A94">
        <v>56</v>
      </c>
      <c r="B94" t="s">
        <v>439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I94" s="44" t="e">
        <f t="shared" si="10"/>
        <v>#VALUE!</v>
      </c>
      <c r="J94" s="44" t="e">
        <f t="shared" si="11"/>
        <v>#VALUE!</v>
      </c>
      <c r="K94" s="44" t="e">
        <f t="shared" si="12"/>
        <v>#VALUE!</v>
      </c>
      <c r="L94" s="44" t="e">
        <f t="shared" si="13"/>
        <v>#VALUE!</v>
      </c>
      <c r="M94" s="44" t="e">
        <f t="shared" si="14"/>
        <v>#VALUE!</v>
      </c>
      <c r="N94" s="51"/>
      <c r="O94" s="51"/>
      <c r="P94" s="51"/>
      <c r="Q94" s="51"/>
      <c r="R94" s="51"/>
      <c r="S94" s="51"/>
      <c r="T94" s="51"/>
    </row>
    <row r="95" spans="1:20" x14ac:dyDescent="0.2">
      <c r="A95">
        <v>57</v>
      </c>
      <c r="B95" t="s">
        <v>440</v>
      </c>
      <c r="C95" s="2" t="s">
        <v>441</v>
      </c>
      <c r="D95" s="2" t="s">
        <v>442</v>
      </c>
      <c r="E95" s="2" t="s">
        <v>443</v>
      </c>
      <c r="F95" s="2" t="s">
        <v>444</v>
      </c>
      <c r="G95" s="2" t="s">
        <v>445</v>
      </c>
      <c r="I95" s="44" t="str">
        <f t="shared" si="10"/>
        <v>1</v>
      </c>
      <c r="J95" s="44" t="str">
        <f t="shared" si="11"/>
        <v>2</v>
      </c>
      <c r="K95" s="44" t="str">
        <f t="shared" si="12"/>
        <v>2</v>
      </c>
      <c r="L95" s="44" t="str">
        <f t="shared" si="13"/>
        <v>2</v>
      </c>
      <c r="M95" s="44" t="str">
        <f t="shared" si="14"/>
        <v>2</v>
      </c>
      <c r="N95" s="51"/>
      <c r="O95" s="51"/>
      <c r="P95" s="51"/>
      <c r="Q95" s="51"/>
      <c r="R95" s="51"/>
      <c r="S95" s="51"/>
      <c r="T95" s="51"/>
    </row>
    <row r="96" spans="1:20" x14ac:dyDescent="0.2">
      <c r="A96">
        <v>58</v>
      </c>
      <c r="B96" t="s">
        <v>446</v>
      </c>
      <c r="C96" s="2" t="s">
        <v>447</v>
      </c>
      <c r="D96" s="2" t="s">
        <v>448</v>
      </c>
      <c r="E96" s="2" t="s">
        <v>449</v>
      </c>
      <c r="F96" s="2" t="s">
        <v>450</v>
      </c>
      <c r="G96" s="2" t="s">
        <v>451</v>
      </c>
      <c r="I96" s="44" t="str">
        <f t="shared" si="10"/>
        <v>5</v>
      </c>
      <c r="J96" s="44" t="str">
        <f t="shared" si="11"/>
        <v>7</v>
      </c>
      <c r="K96" s="44" t="str">
        <f t="shared" si="12"/>
        <v>9</v>
      </c>
      <c r="L96" s="44" t="str">
        <f t="shared" si="13"/>
        <v>1</v>
      </c>
      <c r="M96" s="44" t="str">
        <f t="shared" si="14"/>
        <v>1</v>
      </c>
      <c r="N96" s="51"/>
      <c r="O96" s="51"/>
      <c r="P96" s="51"/>
      <c r="Q96" s="51"/>
      <c r="R96" s="51"/>
      <c r="S96" s="51"/>
      <c r="T96" s="51"/>
    </row>
    <row r="97" spans="1:20" x14ac:dyDescent="0.2">
      <c r="A97">
        <v>59</v>
      </c>
      <c r="B97" t="s">
        <v>452</v>
      </c>
      <c r="C97" s="2" t="s">
        <v>453</v>
      </c>
      <c r="D97" s="2" t="s">
        <v>454</v>
      </c>
      <c r="E97" s="2" t="s">
        <v>455</v>
      </c>
      <c r="F97" s="2" t="s">
        <v>456</v>
      </c>
      <c r="G97" s="2" t="s">
        <v>457</v>
      </c>
      <c r="I97" s="44" t="str">
        <f t="shared" si="10"/>
        <v>3</v>
      </c>
      <c r="J97" s="44" t="str">
        <f t="shared" si="11"/>
        <v>3</v>
      </c>
      <c r="K97" s="44" t="str">
        <f t="shared" si="12"/>
        <v>4</v>
      </c>
      <c r="L97" s="44" t="str">
        <f t="shared" si="13"/>
        <v>5</v>
      </c>
      <c r="M97" s="44" t="str">
        <f t="shared" si="14"/>
        <v>8</v>
      </c>
      <c r="N97" s="51"/>
      <c r="O97" s="51"/>
      <c r="P97" s="51"/>
      <c r="Q97" s="51"/>
      <c r="R97" s="51"/>
      <c r="S97" s="51"/>
      <c r="T97" s="51"/>
    </row>
    <row r="98" spans="1:20" x14ac:dyDescent="0.2">
      <c r="A98">
        <v>60</v>
      </c>
      <c r="B98" t="s">
        <v>458</v>
      </c>
      <c r="C98" s="2" t="s">
        <v>459</v>
      </c>
      <c r="D98" s="2" t="s">
        <v>460</v>
      </c>
      <c r="E98" s="2" t="s">
        <v>461</v>
      </c>
      <c r="F98" s="2" t="s">
        <v>462</v>
      </c>
      <c r="G98" s="2" t="s">
        <v>463</v>
      </c>
      <c r="I98" s="44" t="str">
        <f t="shared" si="10"/>
        <v>2</v>
      </c>
      <c r="J98" s="44" t="str">
        <f t="shared" si="11"/>
        <v>2</v>
      </c>
      <c r="K98" s="44" t="str">
        <f t="shared" si="12"/>
        <v>3</v>
      </c>
      <c r="L98" s="44" t="str">
        <f t="shared" si="13"/>
        <v>4</v>
      </c>
      <c r="M98" s="44" t="str">
        <f t="shared" si="14"/>
        <v>6</v>
      </c>
      <c r="N98" s="51"/>
      <c r="O98" s="51"/>
      <c r="P98" s="51"/>
      <c r="Q98" s="51"/>
      <c r="R98" s="51"/>
      <c r="S98" s="51"/>
      <c r="T98" s="51"/>
    </row>
    <row r="99" spans="1:20" x14ac:dyDescent="0.2">
      <c r="A99">
        <v>61</v>
      </c>
      <c r="B99" t="s">
        <v>464</v>
      </c>
      <c r="C99" s="2" t="s">
        <v>465</v>
      </c>
      <c r="D99" s="2" t="s">
        <v>466</v>
      </c>
      <c r="E99" s="2" t="s">
        <v>467</v>
      </c>
      <c r="F99" s="2" t="s">
        <v>468</v>
      </c>
      <c r="G99" s="2" t="s">
        <v>469</v>
      </c>
      <c r="I99" s="44" t="str">
        <f t="shared" si="10"/>
        <v>1</v>
      </c>
      <c r="J99" s="44" t="str">
        <f t="shared" si="11"/>
        <v>2</v>
      </c>
      <c r="K99" s="44" t="str">
        <f t="shared" si="12"/>
        <v>3</v>
      </c>
      <c r="L99" s="44" t="str">
        <f t="shared" si="13"/>
        <v>3</v>
      </c>
      <c r="M99" s="44" t="str">
        <f t="shared" si="14"/>
        <v>6</v>
      </c>
      <c r="N99" s="51"/>
      <c r="O99" s="51"/>
      <c r="P99" s="51"/>
      <c r="Q99" s="51"/>
      <c r="R99" s="51"/>
      <c r="S99" s="51"/>
      <c r="T99" s="51"/>
    </row>
    <row r="100" spans="1:20" x14ac:dyDescent="0.2">
      <c r="A100">
        <v>62</v>
      </c>
      <c r="B100" t="s">
        <v>470</v>
      </c>
      <c r="C100" t="s">
        <v>8</v>
      </c>
      <c r="D100" t="s">
        <v>8</v>
      </c>
      <c r="E100" s="2" t="s">
        <v>471</v>
      </c>
      <c r="F100" s="2" t="s">
        <v>472</v>
      </c>
      <c r="G100" s="2" t="s">
        <v>473</v>
      </c>
      <c r="I100" s="44" t="e">
        <f t="shared" si="10"/>
        <v>#VALUE!</v>
      </c>
      <c r="J100" s="44" t="e">
        <f t="shared" si="11"/>
        <v>#VALUE!</v>
      </c>
      <c r="K100" s="44" t="str">
        <f t="shared" si="12"/>
        <v>7</v>
      </c>
      <c r="L100" s="44" t="str">
        <f t="shared" si="13"/>
        <v>8</v>
      </c>
      <c r="M100" s="44" t="str">
        <f t="shared" si="14"/>
        <v>7</v>
      </c>
      <c r="N100" s="51"/>
      <c r="O100" s="51"/>
      <c r="P100" s="51"/>
      <c r="Q100" s="51"/>
      <c r="R100" s="51"/>
      <c r="S100" s="51"/>
      <c r="T100" s="51"/>
    </row>
    <row r="101" spans="1:20" x14ac:dyDescent="0.2">
      <c r="A101">
        <v>63</v>
      </c>
      <c r="B101" t="s">
        <v>474</v>
      </c>
      <c r="C101" s="2" t="s">
        <v>475</v>
      </c>
      <c r="D101" s="2" t="s">
        <v>476</v>
      </c>
      <c r="E101" s="2" t="s">
        <v>477</v>
      </c>
      <c r="F101" s="2" t="s">
        <v>478</v>
      </c>
      <c r="G101" s="2" t="s">
        <v>479</v>
      </c>
      <c r="I101" s="44" t="str">
        <f t="shared" si="10"/>
        <v>1</v>
      </c>
      <c r="J101" s="44" t="str">
        <f t="shared" si="11"/>
        <v>1</v>
      </c>
      <c r="K101" s="44" t="str">
        <f t="shared" si="12"/>
        <v>3</v>
      </c>
      <c r="L101" s="44" t="str">
        <f t="shared" si="13"/>
        <v>6</v>
      </c>
      <c r="M101" s="44" t="str">
        <f t="shared" si="14"/>
        <v>7</v>
      </c>
      <c r="N101" s="51"/>
      <c r="O101" s="51"/>
      <c r="P101" s="51"/>
      <c r="Q101" s="51"/>
      <c r="R101" s="51"/>
      <c r="S101" s="51"/>
      <c r="T101" s="51"/>
    </row>
    <row r="102" spans="1:20" x14ac:dyDescent="0.2">
      <c r="A102">
        <v>64</v>
      </c>
      <c r="B102" t="s">
        <v>480</v>
      </c>
      <c r="C102" s="2" t="s">
        <v>481</v>
      </c>
      <c r="D102" s="2" t="s">
        <v>482</v>
      </c>
      <c r="E102" s="2" t="s">
        <v>483</v>
      </c>
      <c r="F102" s="2" t="s">
        <v>484</v>
      </c>
      <c r="G102" s="2" t="s">
        <v>485</v>
      </c>
      <c r="I102" s="44" t="str">
        <f t="shared" si="10"/>
        <v>1</v>
      </c>
      <c r="J102" s="44" t="str">
        <f t="shared" si="11"/>
        <v>1</v>
      </c>
      <c r="K102" s="44" t="str">
        <f t="shared" si="12"/>
        <v>1</v>
      </c>
      <c r="L102" s="44" t="str">
        <f t="shared" si="13"/>
        <v>1</v>
      </c>
      <c r="M102" s="44" t="str">
        <f t="shared" si="14"/>
        <v>2</v>
      </c>
      <c r="N102" s="51"/>
      <c r="O102" s="51"/>
      <c r="P102" s="51"/>
      <c r="Q102" s="51"/>
      <c r="R102" s="51"/>
      <c r="S102" s="51"/>
      <c r="T102" s="51"/>
    </row>
    <row r="103" spans="1:20" x14ac:dyDescent="0.2">
      <c r="A103">
        <v>65</v>
      </c>
      <c r="B103" t="s">
        <v>486</v>
      </c>
      <c r="C103" s="2" t="s">
        <v>487</v>
      </c>
      <c r="D103" s="2" t="s">
        <v>488</v>
      </c>
      <c r="E103" s="2" t="s">
        <v>489</v>
      </c>
      <c r="F103" s="2" t="s">
        <v>490</v>
      </c>
      <c r="G103" s="2" t="s">
        <v>491</v>
      </c>
      <c r="I103" s="44" t="str">
        <f t="shared" si="10"/>
        <v>1</v>
      </c>
      <c r="J103" s="44" t="str">
        <f t="shared" si="11"/>
        <v>9</v>
      </c>
      <c r="K103" s="44" t="str">
        <f t="shared" si="12"/>
        <v>2</v>
      </c>
      <c r="L103" s="44" t="str">
        <f t="shared" si="13"/>
        <v>2</v>
      </c>
      <c r="M103" s="44" t="str">
        <f t="shared" si="14"/>
        <v>2</v>
      </c>
      <c r="N103" s="51"/>
      <c r="O103" s="51"/>
      <c r="P103" s="51"/>
      <c r="Q103" s="51"/>
      <c r="R103" s="51"/>
      <c r="S103" s="51"/>
      <c r="T103" s="51"/>
    </row>
    <row r="104" spans="1:20" x14ac:dyDescent="0.2">
      <c r="A104">
        <v>66</v>
      </c>
      <c r="B104" t="s">
        <v>492</v>
      </c>
      <c r="C104" s="2" t="s">
        <v>487</v>
      </c>
      <c r="D104" s="2" t="s">
        <v>488</v>
      </c>
      <c r="E104" s="2" t="s">
        <v>489</v>
      </c>
      <c r="F104" s="2" t="s">
        <v>490</v>
      </c>
      <c r="G104" s="2" t="s">
        <v>491</v>
      </c>
      <c r="I104" s="44" t="str">
        <f t="shared" si="10"/>
        <v>1</v>
      </c>
      <c r="J104" s="44" t="str">
        <f t="shared" si="11"/>
        <v>9</v>
      </c>
      <c r="K104" s="44" t="str">
        <f t="shared" si="12"/>
        <v>2</v>
      </c>
      <c r="L104" s="44" t="str">
        <f t="shared" si="13"/>
        <v>2</v>
      </c>
      <c r="M104" s="44" t="str">
        <f t="shared" si="14"/>
        <v>2</v>
      </c>
      <c r="N104" s="51"/>
      <c r="O104" s="51"/>
      <c r="P104" s="51"/>
      <c r="Q104" s="51"/>
      <c r="R104" s="51"/>
      <c r="S104" s="51"/>
      <c r="T104" s="51"/>
    </row>
    <row r="105" spans="1:20" x14ac:dyDescent="0.2">
      <c r="A105">
        <v>67</v>
      </c>
      <c r="B105" t="s">
        <v>493</v>
      </c>
      <c r="C105" s="2" t="s">
        <v>487</v>
      </c>
      <c r="D105" s="2" t="s">
        <v>488</v>
      </c>
      <c r="E105" s="2" t="s">
        <v>494</v>
      </c>
      <c r="F105" s="2" t="s">
        <v>495</v>
      </c>
      <c r="G105" s="2" t="s">
        <v>491</v>
      </c>
      <c r="I105" s="44" t="str">
        <f t="shared" si="10"/>
        <v>1</v>
      </c>
      <c r="J105" s="44" t="str">
        <f t="shared" si="11"/>
        <v>9</v>
      </c>
      <c r="K105" s="44" t="str">
        <f t="shared" si="12"/>
        <v>2</v>
      </c>
      <c r="L105" s="44" t="str">
        <f t="shared" si="13"/>
        <v>1</v>
      </c>
      <c r="M105" s="44" t="str">
        <f t="shared" si="14"/>
        <v>2</v>
      </c>
      <c r="N105" s="51"/>
      <c r="O105" s="51"/>
      <c r="P105" s="51"/>
      <c r="Q105" s="51"/>
      <c r="R105" s="51"/>
      <c r="S105" s="51"/>
      <c r="T105" s="51"/>
    </row>
    <row r="106" spans="1:20" x14ac:dyDescent="0.2">
      <c r="A106">
        <v>68</v>
      </c>
      <c r="B106" t="s">
        <v>496</v>
      </c>
      <c r="C106" s="2" t="s">
        <v>497</v>
      </c>
      <c r="D106" s="2" t="s">
        <v>498</v>
      </c>
      <c r="E106" s="2" t="s">
        <v>499</v>
      </c>
      <c r="F106" s="2" t="s">
        <v>500</v>
      </c>
      <c r="G106" s="2" t="s">
        <v>501</v>
      </c>
      <c r="I106" s="44" t="str">
        <f t="shared" si="10"/>
        <v>1</v>
      </c>
      <c r="J106" s="44" t="str">
        <f t="shared" si="11"/>
        <v>8</v>
      </c>
      <c r="K106" s="44" t="str">
        <f t="shared" si="12"/>
        <v>2</v>
      </c>
      <c r="L106" s="44" t="str">
        <f t="shared" si="13"/>
        <v>9</v>
      </c>
      <c r="M106" s="44" t="str">
        <f t="shared" si="14"/>
        <v>1</v>
      </c>
      <c r="N106" s="51"/>
      <c r="O106" s="51"/>
      <c r="P106" s="51"/>
      <c r="Q106" s="51"/>
      <c r="R106" s="51"/>
      <c r="S106" s="51"/>
      <c r="T106" s="51"/>
    </row>
    <row r="107" spans="1:20" x14ac:dyDescent="0.2">
      <c r="A107">
        <v>69</v>
      </c>
      <c r="B107" t="s">
        <v>502</v>
      </c>
      <c r="C107" t="s">
        <v>8</v>
      </c>
      <c r="D107" t="s">
        <v>8</v>
      </c>
      <c r="E107" s="2" t="s">
        <v>503</v>
      </c>
      <c r="F107" s="2" t="s">
        <v>504</v>
      </c>
      <c r="G107" s="2" t="s">
        <v>375</v>
      </c>
      <c r="I107" s="44" t="e">
        <f t="shared" si="10"/>
        <v>#VALUE!</v>
      </c>
      <c r="J107" s="44" t="e">
        <f t="shared" si="11"/>
        <v>#VALUE!</v>
      </c>
      <c r="K107" s="44" t="str">
        <f t="shared" si="12"/>
        <v>9</v>
      </c>
      <c r="L107" s="44" t="str">
        <f t="shared" si="13"/>
        <v>1</v>
      </c>
      <c r="M107" s="44" t="str">
        <f t="shared" si="14"/>
        <v>4</v>
      </c>
      <c r="N107" s="51"/>
      <c r="O107" s="51"/>
      <c r="P107" s="51"/>
      <c r="Q107" s="51"/>
      <c r="R107" s="51"/>
      <c r="S107" s="51"/>
      <c r="T107" s="51"/>
    </row>
    <row r="108" spans="1:20" x14ac:dyDescent="0.2">
      <c r="A108">
        <v>70</v>
      </c>
      <c r="B108" t="s">
        <v>505</v>
      </c>
      <c r="C108" t="s">
        <v>8</v>
      </c>
      <c r="D108" t="s">
        <v>8</v>
      </c>
      <c r="E108" s="2" t="s">
        <v>506</v>
      </c>
      <c r="F108" s="2" t="s">
        <v>365</v>
      </c>
      <c r="G108" s="2" t="s">
        <v>507</v>
      </c>
      <c r="I108" s="44" t="e">
        <f t="shared" si="10"/>
        <v>#VALUE!</v>
      </c>
      <c r="J108" s="44" t="e">
        <f t="shared" si="11"/>
        <v>#VALUE!</v>
      </c>
      <c r="K108" s="44" t="str">
        <f t="shared" si="12"/>
        <v>6</v>
      </c>
      <c r="L108" s="44" t="str">
        <f t="shared" si="13"/>
        <v>2</v>
      </c>
      <c r="M108" s="44" t="str">
        <f t="shared" si="14"/>
        <v>1</v>
      </c>
      <c r="N108" s="51"/>
      <c r="O108" s="51"/>
      <c r="P108" s="51"/>
      <c r="Q108" s="51"/>
      <c r="R108" s="51"/>
      <c r="S108" s="51"/>
      <c r="T108" s="51"/>
    </row>
    <row r="109" spans="1:20" x14ac:dyDescent="0.2">
      <c r="A109">
        <v>71</v>
      </c>
      <c r="B109" t="s">
        <v>508</v>
      </c>
      <c r="C109" s="2" t="s">
        <v>497</v>
      </c>
      <c r="D109" s="2" t="s">
        <v>498</v>
      </c>
      <c r="E109" s="2" t="s">
        <v>509</v>
      </c>
      <c r="F109" s="2" t="s">
        <v>510</v>
      </c>
      <c r="G109" s="2" t="s">
        <v>511</v>
      </c>
      <c r="I109" s="44" t="str">
        <f t="shared" si="10"/>
        <v>1</v>
      </c>
      <c r="J109" s="44" t="str">
        <f t="shared" si="11"/>
        <v>8</v>
      </c>
      <c r="K109" s="44" t="str">
        <f t="shared" si="12"/>
        <v>1</v>
      </c>
      <c r="L109" s="44" t="str">
        <f t="shared" si="13"/>
        <v>6</v>
      </c>
      <c r="M109" s="44" t="str">
        <f t="shared" si="14"/>
        <v>1</v>
      </c>
      <c r="N109" s="51"/>
      <c r="O109" s="51"/>
      <c r="P109" s="51"/>
      <c r="Q109" s="51"/>
      <c r="R109" s="51"/>
      <c r="S109" s="51"/>
      <c r="T109" s="51"/>
    </row>
    <row r="110" spans="1:20" x14ac:dyDescent="0.2">
      <c r="A110">
        <v>72</v>
      </c>
      <c r="B110" t="s">
        <v>512</v>
      </c>
      <c r="C110" s="2" t="s">
        <v>513</v>
      </c>
      <c r="D110" s="2" t="s">
        <v>514</v>
      </c>
      <c r="E110" s="2" t="s">
        <v>515</v>
      </c>
      <c r="F110" s="2" t="s">
        <v>516</v>
      </c>
      <c r="G110" s="2" t="s">
        <v>517</v>
      </c>
      <c r="I110" s="44" t="str">
        <f t="shared" si="10"/>
        <v>5</v>
      </c>
      <c r="J110" s="44" t="str">
        <f t="shared" si="11"/>
        <v>6</v>
      </c>
      <c r="K110" s="44" t="str">
        <f t="shared" si="12"/>
        <v>4</v>
      </c>
      <c r="L110" s="44" t="str">
        <f t="shared" si="13"/>
        <v>6</v>
      </c>
      <c r="M110" s="44" t="str">
        <f t="shared" si="14"/>
        <v>6</v>
      </c>
      <c r="N110" s="51"/>
      <c r="O110" s="51"/>
      <c r="P110" s="51"/>
      <c r="Q110" s="51"/>
      <c r="R110" s="51"/>
      <c r="S110" s="51"/>
      <c r="T110" s="51"/>
    </row>
    <row r="111" spans="1:20" x14ac:dyDescent="0.2">
      <c r="A111">
        <v>73</v>
      </c>
      <c r="B111" t="s">
        <v>518</v>
      </c>
      <c r="C111" t="s">
        <v>8</v>
      </c>
      <c r="D111" t="s">
        <v>8</v>
      </c>
      <c r="E111" s="2" t="s">
        <v>519</v>
      </c>
      <c r="F111" s="2" t="s">
        <v>520</v>
      </c>
      <c r="G111" t="s">
        <v>8</v>
      </c>
      <c r="I111" s="44" t="e">
        <f t="shared" si="10"/>
        <v>#VALUE!</v>
      </c>
      <c r="J111" s="44" t="e">
        <f t="shared" si="11"/>
        <v>#VALUE!</v>
      </c>
      <c r="K111" s="44" t="str">
        <f t="shared" si="12"/>
        <v>1</v>
      </c>
      <c r="L111" s="44" t="str">
        <f t="shared" si="13"/>
        <v>4</v>
      </c>
      <c r="M111" s="44" t="e">
        <f t="shared" si="14"/>
        <v>#VALUE!</v>
      </c>
      <c r="N111" s="51"/>
      <c r="O111" s="51"/>
      <c r="P111" s="51"/>
      <c r="Q111" s="51"/>
      <c r="R111" s="51"/>
      <c r="S111" s="51"/>
      <c r="T111" s="51"/>
    </row>
    <row r="112" spans="1:20" x14ac:dyDescent="0.2">
      <c r="A112">
        <v>74</v>
      </c>
      <c r="B112" t="s">
        <v>521</v>
      </c>
      <c r="C112" t="s">
        <v>8</v>
      </c>
      <c r="D112" t="s">
        <v>8</v>
      </c>
      <c r="E112" t="s">
        <v>8</v>
      </c>
      <c r="F112" s="2" t="s">
        <v>520</v>
      </c>
      <c r="G112" t="s">
        <v>8</v>
      </c>
      <c r="I112" s="44" t="e">
        <f t="shared" si="10"/>
        <v>#VALUE!</v>
      </c>
      <c r="J112" s="44" t="e">
        <f t="shared" si="11"/>
        <v>#VALUE!</v>
      </c>
      <c r="K112" s="44" t="e">
        <f t="shared" si="12"/>
        <v>#VALUE!</v>
      </c>
      <c r="L112" s="44" t="str">
        <f t="shared" si="13"/>
        <v>4</v>
      </c>
      <c r="M112" s="44" t="e">
        <f t="shared" si="14"/>
        <v>#VALUE!</v>
      </c>
      <c r="N112" s="51"/>
      <c r="O112" s="51"/>
      <c r="P112" s="51"/>
      <c r="Q112" s="51"/>
      <c r="R112" s="51"/>
      <c r="S112" s="51"/>
      <c r="T112" s="51"/>
    </row>
    <row r="113" spans="1:20" x14ac:dyDescent="0.2">
      <c r="A113">
        <v>75</v>
      </c>
      <c r="B113" t="s">
        <v>522</v>
      </c>
      <c r="C113" t="s">
        <v>8</v>
      </c>
      <c r="D113" t="s">
        <v>8</v>
      </c>
      <c r="E113" s="2" t="s">
        <v>519</v>
      </c>
      <c r="F113" t="s">
        <v>8</v>
      </c>
      <c r="G113" t="s">
        <v>8</v>
      </c>
      <c r="I113" s="44" t="e">
        <f t="shared" si="10"/>
        <v>#VALUE!</v>
      </c>
      <c r="J113" s="44" t="e">
        <f t="shared" si="11"/>
        <v>#VALUE!</v>
      </c>
      <c r="K113" s="44" t="str">
        <f t="shared" si="12"/>
        <v>1</v>
      </c>
      <c r="L113" s="44" t="e">
        <f t="shared" si="13"/>
        <v>#VALUE!</v>
      </c>
      <c r="M113" s="44" t="e">
        <f t="shared" si="14"/>
        <v>#VALUE!</v>
      </c>
      <c r="N113" s="51"/>
      <c r="O113" s="51"/>
      <c r="P113" s="51"/>
      <c r="Q113" s="51"/>
      <c r="R113" s="51"/>
      <c r="S113" s="51"/>
      <c r="T113" s="51"/>
    </row>
    <row r="114" spans="1:20" x14ac:dyDescent="0.2">
      <c r="A114">
        <v>76</v>
      </c>
      <c r="B114" t="s">
        <v>523</v>
      </c>
      <c r="C114" t="s">
        <v>8</v>
      </c>
      <c r="D114" t="s">
        <v>8</v>
      </c>
      <c r="E114" s="2" t="s">
        <v>524</v>
      </c>
      <c r="F114" s="2" t="s">
        <v>525</v>
      </c>
      <c r="G114" s="2" t="s">
        <v>526</v>
      </c>
      <c r="I114" s="44" t="e">
        <f t="shared" si="10"/>
        <v>#VALUE!</v>
      </c>
      <c r="J114" s="44" t="e">
        <f t="shared" si="11"/>
        <v>#VALUE!</v>
      </c>
      <c r="K114" s="44" t="str">
        <f t="shared" si="12"/>
        <v>1</v>
      </c>
      <c r="L114" s="44" t="str">
        <f t="shared" si="13"/>
        <v>2</v>
      </c>
      <c r="M114" s="44" t="str">
        <f t="shared" si="14"/>
        <v>4</v>
      </c>
      <c r="N114" s="51"/>
      <c r="O114" s="51"/>
      <c r="P114" s="51"/>
      <c r="Q114" s="51"/>
      <c r="R114" s="51"/>
      <c r="S114" s="51"/>
      <c r="T114" s="51"/>
    </row>
    <row r="115" spans="1:20" x14ac:dyDescent="0.2">
      <c r="A115">
        <v>77</v>
      </c>
      <c r="B115" t="s">
        <v>527</v>
      </c>
      <c r="C115" t="s">
        <v>8</v>
      </c>
      <c r="D115" t="s">
        <v>8</v>
      </c>
      <c r="E115" s="2" t="s">
        <v>524</v>
      </c>
      <c r="F115" s="2" t="s">
        <v>525</v>
      </c>
      <c r="G115" s="2" t="s">
        <v>526</v>
      </c>
      <c r="I115" s="44" t="e">
        <f t="shared" si="10"/>
        <v>#VALUE!</v>
      </c>
      <c r="J115" s="44" t="e">
        <f t="shared" si="11"/>
        <v>#VALUE!</v>
      </c>
      <c r="K115" s="44" t="str">
        <f t="shared" si="12"/>
        <v>1</v>
      </c>
      <c r="L115" s="44" t="str">
        <f t="shared" si="13"/>
        <v>2</v>
      </c>
      <c r="M115" s="44" t="str">
        <f t="shared" si="14"/>
        <v>4</v>
      </c>
      <c r="N115" s="51"/>
      <c r="O115" s="51"/>
      <c r="P115" s="51"/>
      <c r="Q115" s="51"/>
      <c r="R115" s="51"/>
      <c r="S115" s="51"/>
      <c r="T115" s="51"/>
    </row>
    <row r="116" spans="1:20" x14ac:dyDescent="0.2">
      <c r="A116">
        <v>78</v>
      </c>
      <c r="B116" t="s">
        <v>528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I116" s="44" t="e">
        <f t="shared" si="10"/>
        <v>#VALUE!</v>
      </c>
      <c r="J116" s="44" t="e">
        <f t="shared" si="11"/>
        <v>#VALUE!</v>
      </c>
      <c r="K116" s="44" t="e">
        <f t="shared" si="12"/>
        <v>#VALUE!</v>
      </c>
      <c r="L116" s="44" t="e">
        <f t="shared" si="13"/>
        <v>#VALUE!</v>
      </c>
      <c r="M116" s="44" t="e">
        <f t="shared" si="14"/>
        <v>#VALUE!</v>
      </c>
      <c r="N116" s="51"/>
      <c r="O116" s="51"/>
      <c r="P116" s="51"/>
      <c r="Q116" s="51"/>
      <c r="R116" s="51"/>
      <c r="S116" s="51"/>
      <c r="T116" s="51"/>
    </row>
    <row r="117" spans="1:20" x14ac:dyDescent="0.2">
      <c r="A117">
        <v>79</v>
      </c>
      <c r="B117" t="s">
        <v>529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I117" s="44" t="e">
        <f t="shared" si="10"/>
        <v>#VALUE!</v>
      </c>
      <c r="J117" s="44" t="e">
        <f t="shared" si="11"/>
        <v>#VALUE!</v>
      </c>
      <c r="K117" s="44" t="e">
        <f t="shared" si="12"/>
        <v>#VALUE!</v>
      </c>
      <c r="L117" s="44" t="e">
        <f t="shared" si="13"/>
        <v>#VALUE!</v>
      </c>
      <c r="M117" s="44" t="e">
        <f t="shared" si="14"/>
        <v>#VALUE!</v>
      </c>
      <c r="N117" s="51"/>
      <c r="O117" s="51"/>
      <c r="P117" s="51"/>
      <c r="Q117" s="51"/>
      <c r="R117" s="51"/>
      <c r="S117" s="51"/>
      <c r="T117" s="51"/>
    </row>
    <row r="118" spans="1:20" x14ac:dyDescent="0.2">
      <c r="A118">
        <v>80</v>
      </c>
      <c r="B118" t="s">
        <v>530</v>
      </c>
      <c r="C118" s="2" t="s">
        <v>531</v>
      </c>
      <c r="D118" s="2" t="s">
        <v>532</v>
      </c>
      <c r="E118" s="2" t="s">
        <v>533</v>
      </c>
      <c r="F118" s="2" t="s">
        <v>534</v>
      </c>
      <c r="G118" s="2" t="s">
        <v>535</v>
      </c>
      <c r="I118" s="44" t="str">
        <f t="shared" si="10"/>
        <v>1</v>
      </c>
      <c r="J118" s="44" t="str">
        <f t="shared" si="11"/>
        <v>1</v>
      </c>
      <c r="K118" s="44" t="str">
        <f t="shared" si="12"/>
        <v>1</v>
      </c>
      <c r="L118" s="44" t="str">
        <f t="shared" si="13"/>
        <v>1</v>
      </c>
      <c r="M118" s="44" t="str">
        <f t="shared" si="14"/>
        <v>2</v>
      </c>
      <c r="N118" s="51"/>
      <c r="O118" s="51"/>
      <c r="P118" s="51"/>
      <c r="Q118" s="51"/>
      <c r="R118" s="51"/>
      <c r="S118" s="51"/>
      <c r="T118" s="51"/>
    </row>
    <row r="119" spans="1:20" x14ac:dyDescent="0.2">
      <c r="A119">
        <v>81</v>
      </c>
      <c r="B119" t="s">
        <v>536</v>
      </c>
      <c r="C119" s="2" t="s">
        <v>531</v>
      </c>
      <c r="D119" s="2" t="s">
        <v>532</v>
      </c>
      <c r="E119" s="2" t="s">
        <v>533</v>
      </c>
      <c r="F119" s="2" t="s">
        <v>534</v>
      </c>
      <c r="G119" s="2" t="s">
        <v>535</v>
      </c>
      <c r="I119" s="44" t="str">
        <f t="shared" si="10"/>
        <v>1</v>
      </c>
      <c r="J119" s="44" t="str">
        <f t="shared" si="11"/>
        <v>1</v>
      </c>
      <c r="K119" s="44" t="str">
        <f t="shared" si="12"/>
        <v>1</v>
      </c>
      <c r="L119" s="44" t="str">
        <f t="shared" si="13"/>
        <v>1</v>
      </c>
      <c r="M119" s="44" t="str">
        <f t="shared" si="14"/>
        <v>2</v>
      </c>
      <c r="N119" s="51"/>
      <c r="O119" s="51"/>
      <c r="P119" s="51"/>
      <c r="Q119" s="51"/>
      <c r="R119" s="51"/>
      <c r="S119" s="51"/>
      <c r="T119" s="51"/>
    </row>
    <row r="120" spans="1:20" x14ac:dyDescent="0.2">
      <c r="A120">
        <v>82</v>
      </c>
      <c r="B120" t="s">
        <v>537</v>
      </c>
      <c r="C120" s="2" t="s">
        <v>538</v>
      </c>
      <c r="D120" s="2" t="s">
        <v>539</v>
      </c>
      <c r="E120" s="2" t="s">
        <v>540</v>
      </c>
      <c r="F120" s="2" t="s">
        <v>354</v>
      </c>
      <c r="G120" s="2" t="s">
        <v>541</v>
      </c>
      <c r="I120" s="44" t="str">
        <f t="shared" si="10"/>
        <v>1</v>
      </c>
      <c r="J120" s="44" t="str">
        <f t="shared" si="11"/>
        <v>1</v>
      </c>
      <c r="K120" s="44" t="str">
        <f t="shared" si="12"/>
        <v>8</v>
      </c>
      <c r="L120" s="44" t="str">
        <f t="shared" si="13"/>
        <v>5</v>
      </c>
      <c r="M120" s="44" t="str">
        <f t="shared" si="14"/>
        <v>2</v>
      </c>
      <c r="N120" s="51"/>
      <c r="O120" s="51"/>
      <c r="P120" s="51"/>
      <c r="Q120" s="51"/>
      <c r="R120" s="51"/>
      <c r="S120" s="51"/>
      <c r="T120" s="51"/>
    </row>
    <row r="121" spans="1:20" x14ac:dyDescent="0.2">
      <c r="A121">
        <v>83</v>
      </c>
      <c r="B121" t="s">
        <v>542</v>
      </c>
      <c r="C121" s="2" t="s">
        <v>543</v>
      </c>
      <c r="D121" s="2" t="s">
        <v>544</v>
      </c>
      <c r="E121" s="2" t="s">
        <v>545</v>
      </c>
      <c r="F121" s="2" t="s">
        <v>546</v>
      </c>
      <c r="G121" s="2" t="s">
        <v>547</v>
      </c>
      <c r="I121" s="44" t="str">
        <f t="shared" si="10"/>
        <v>1</v>
      </c>
      <c r="J121" s="44" t="str">
        <f t="shared" si="11"/>
        <v>1</v>
      </c>
      <c r="K121" s="44" t="str">
        <f t="shared" si="12"/>
        <v>1</v>
      </c>
      <c r="L121" s="44" t="str">
        <f t="shared" si="13"/>
        <v>1</v>
      </c>
      <c r="M121" s="44" t="str">
        <f t="shared" si="14"/>
        <v>1</v>
      </c>
      <c r="N121" s="51"/>
      <c r="O121" s="51"/>
      <c r="P121" s="51"/>
      <c r="Q121" s="51"/>
      <c r="R121" s="51"/>
      <c r="S121" s="51"/>
      <c r="T121" s="51"/>
    </row>
    <row r="122" spans="1:20" x14ac:dyDescent="0.2">
      <c r="A122">
        <v>84</v>
      </c>
      <c r="B122" t="s">
        <v>548</v>
      </c>
      <c r="C122" s="2" t="s">
        <v>549</v>
      </c>
      <c r="D122" s="2" t="s">
        <v>550</v>
      </c>
      <c r="E122" s="2" t="s">
        <v>551</v>
      </c>
      <c r="F122" s="2" t="s">
        <v>552</v>
      </c>
      <c r="G122" s="2" t="s">
        <v>553</v>
      </c>
      <c r="I122" s="44" t="str">
        <f t="shared" si="10"/>
        <v>7</v>
      </c>
      <c r="J122" s="44" t="str">
        <f t="shared" si="11"/>
        <v>1</v>
      </c>
      <c r="K122" s="44" t="str">
        <f t="shared" si="12"/>
        <v>1</v>
      </c>
      <c r="L122" s="44" t="str">
        <f t="shared" si="13"/>
        <v>1</v>
      </c>
      <c r="M122" s="44" t="str">
        <f t="shared" si="14"/>
        <v>1</v>
      </c>
      <c r="N122" s="51"/>
      <c r="O122" s="51"/>
      <c r="P122" s="51"/>
      <c r="Q122" s="51"/>
      <c r="R122" s="51"/>
      <c r="S122" s="51"/>
      <c r="T122" s="51"/>
    </row>
    <row r="123" spans="1:20" x14ac:dyDescent="0.2">
      <c r="A123">
        <v>85</v>
      </c>
      <c r="B123" t="s">
        <v>554</v>
      </c>
      <c r="C123" s="2" t="s">
        <v>549</v>
      </c>
      <c r="D123" s="2" t="s">
        <v>550</v>
      </c>
      <c r="E123" s="2" t="s">
        <v>551</v>
      </c>
      <c r="F123" s="2" t="s">
        <v>552</v>
      </c>
      <c r="G123" s="2" t="s">
        <v>553</v>
      </c>
      <c r="I123" s="44" t="str">
        <f t="shared" si="10"/>
        <v>7</v>
      </c>
      <c r="J123" s="44" t="str">
        <f t="shared" si="11"/>
        <v>1</v>
      </c>
      <c r="K123" s="44" t="str">
        <f t="shared" si="12"/>
        <v>1</v>
      </c>
      <c r="L123" s="44" t="str">
        <f t="shared" si="13"/>
        <v>1</v>
      </c>
      <c r="M123" s="44" t="str">
        <f t="shared" si="14"/>
        <v>1</v>
      </c>
      <c r="N123" s="51"/>
      <c r="O123" s="51"/>
      <c r="P123" s="51"/>
      <c r="Q123" s="51"/>
      <c r="R123" s="51"/>
      <c r="S123" s="51"/>
      <c r="T123" s="51"/>
    </row>
    <row r="124" spans="1:20" x14ac:dyDescent="0.2">
      <c r="A124">
        <v>86</v>
      </c>
      <c r="B124" t="s">
        <v>555</v>
      </c>
      <c r="C124" s="2" t="s">
        <v>556</v>
      </c>
      <c r="D124" s="2" t="s">
        <v>557</v>
      </c>
      <c r="E124" s="2" t="s">
        <v>558</v>
      </c>
      <c r="F124" s="2" t="s">
        <v>559</v>
      </c>
      <c r="G124" s="2" t="s">
        <v>560</v>
      </c>
      <c r="I124" s="44" t="str">
        <f t="shared" si="10"/>
        <v>5</v>
      </c>
      <c r="J124" s="44" t="str">
        <f t="shared" si="11"/>
        <v>9</v>
      </c>
      <c r="K124" s="44" t="str">
        <f t="shared" si="12"/>
        <v>8</v>
      </c>
      <c r="L124" s="44" t="str">
        <f t="shared" si="13"/>
        <v>1</v>
      </c>
      <c r="M124" s="44" t="str">
        <f t="shared" si="14"/>
        <v>8</v>
      </c>
      <c r="N124" s="51"/>
      <c r="O124" s="51"/>
      <c r="P124" s="51"/>
      <c r="Q124" s="51"/>
      <c r="R124" s="51"/>
      <c r="S124" s="51"/>
      <c r="T124" s="51"/>
    </row>
    <row r="125" spans="1:20" x14ac:dyDescent="0.2">
      <c r="A125">
        <v>87</v>
      </c>
      <c r="B125" t="s">
        <v>561</v>
      </c>
      <c r="C125" t="s">
        <v>8</v>
      </c>
      <c r="D125" t="s">
        <v>8</v>
      </c>
      <c r="E125" s="2" t="s">
        <v>562</v>
      </c>
      <c r="F125" s="2" t="s">
        <v>563</v>
      </c>
      <c r="G125" s="2" t="s">
        <v>564</v>
      </c>
      <c r="I125" s="44" t="e">
        <f t="shared" si="10"/>
        <v>#VALUE!</v>
      </c>
      <c r="J125" s="44" t="e">
        <f t="shared" si="11"/>
        <v>#VALUE!</v>
      </c>
      <c r="K125" s="44" t="str">
        <f t="shared" si="12"/>
        <v>3</v>
      </c>
      <c r="L125" s="44" t="str">
        <f t="shared" si="13"/>
        <v>4</v>
      </c>
      <c r="M125" s="44" t="str">
        <f t="shared" si="14"/>
        <v>5</v>
      </c>
      <c r="N125" s="51"/>
      <c r="O125" s="51"/>
      <c r="P125" s="51"/>
      <c r="Q125" s="51"/>
      <c r="R125" s="51"/>
      <c r="S125" s="51"/>
      <c r="T125" s="51"/>
    </row>
    <row r="126" spans="1:20" x14ac:dyDescent="0.2">
      <c r="A126">
        <v>88</v>
      </c>
      <c r="B126" t="s">
        <v>565</v>
      </c>
      <c r="C126" s="2" t="s">
        <v>566</v>
      </c>
      <c r="D126" s="2" t="s">
        <v>567</v>
      </c>
      <c r="E126" s="2" t="s">
        <v>568</v>
      </c>
      <c r="F126" s="2" t="s">
        <v>569</v>
      </c>
      <c r="G126" s="2" t="s">
        <v>570</v>
      </c>
      <c r="I126" s="44" t="str">
        <f t="shared" si="10"/>
        <v>1</v>
      </c>
      <c r="J126" s="44" t="str">
        <f t="shared" si="11"/>
        <v>2</v>
      </c>
      <c r="K126" s="44" t="str">
        <f t="shared" si="12"/>
        <v>2</v>
      </c>
      <c r="L126" s="44" t="str">
        <f t="shared" si="13"/>
        <v>3</v>
      </c>
      <c r="M126" s="44" t="str">
        <f t="shared" si="14"/>
        <v>5</v>
      </c>
      <c r="N126" s="51"/>
      <c r="O126" s="51"/>
      <c r="P126" s="51"/>
      <c r="Q126" s="51"/>
      <c r="R126" s="51"/>
      <c r="S126" s="51"/>
      <c r="T126" s="51"/>
    </row>
    <row r="127" spans="1:20" x14ac:dyDescent="0.2">
      <c r="A127">
        <v>89</v>
      </c>
      <c r="B127" t="s">
        <v>571</v>
      </c>
      <c r="C127" t="s">
        <v>8</v>
      </c>
      <c r="D127" t="s">
        <v>8</v>
      </c>
      <c r="E127" s="2" t="s">
        <v>572</v>
      </c>
      <c r="F127" s="2" t="s">
        <v>573</v>
      </c>
      <c r="G127" s="2" t="s">
        <v>574</v>
      </c>
      <c r="I127" s="44" t="e">
        <f t="shared" si="10"/>
        <v>#VALUE!</v>
      </c>
      <c r="J127" s="44" t="e">
        <f t="shared" si="11"/>
        <v>#VALUE!</v>
      </c>
      <c r="K127" s="44" t="str">
        <f t="shared" si="12"/>
        <v>1</v>
      </c>
      <c r="L127" s="44" t="str">
        <f t="shared" si="13"/>
        <v>1</v>
      </c>
      <c r="M127" s="44" t="str">
        <f t="shared" si="14"/>
        <v>1</v>
      </c>
    </row>
    <row r="128" spans="1:20" x14ac:dyDescent="0.2">
      <c r="A128">
        <v>90</v>
      </c>
      <c r="B128" t="s">
        <v>575</v>
      </c>
      <c r="C128" s="2" t="s">
        <v>576</v>
      </c>
      <c r="D128" s="2" t="s">
        <v>577</v>
      </c>
      <c r="E128" s="2" t="s">
        <v>578</v>
      </c>
      <c r="F128" s="2" t="s">
        <v>579</v>
      </c>
      <c r="G128" s="2" t="s">
        <v>580</v>
      </c>
      <c r="I128" s="44" t="str">
        <f t="shared" si="10"/>
        <v>5</v>
      </c>
      <c r="J128" s="44" t="str">
        <f t="shared" si="11"/>
        <v>9</v>
      </c>
      <c r="K128" s="44" t="str">
        <f t="shared" si="12"/>
        <v>5</v>
      </c>
      <c r="L128" s="44" t="str">
        <f t="shared" si="13"/>
        <v>8</v>
      </c>
      <c r="M128" s="44" t="str">
        <f t="shared" si="14"/>
        <v>1</v>
      </c>
    </row>
    <row r="129" spans="1:13" x14ac:dyDescent="0.2">
      <c r="A129">
        <v>91</v>
      </c>
      <c r="B129" t="s">
        <v>581</v>
      </c>
      <c r="C129" s="2" t="s">
        <v>582</v>
      </c>
      <c r="D129" s="2" t="s">
        <v>583</v>
      </c>
      <c r="E129" t="s">
        <v>8</v>
      </c>
      <c r="F129" t="s">
        <v>8</v>
      </c>
      <c r="G129" t="s">
        <v>8</v>
      </c>
      <c r="I129" s="44" t="str">
        <f t="shared" si="10"/>
        <v>9</v>
      </c>
      <c r="J129" s="44" t="str">
        <f t="shared" si="11"/>
        <v>1</v>
      </c>
      <c r="K129" s="44" t="e">
        <f t="shared" si="12"/>
        <v>#VALUE!</v>
      </c>
      <c r="L129" s="44" t="e">
        <f t="shared" si="13"/>
        <v>#VALUE!</v>
      </c>
      <c r="M129" s="44" t="e">
        <f t="shared" si="14"/>
        <v>#VALUE!</v>
      </c>
    </row>
    <row r="130" spans="1:13" x14ac:dyDescent="0.2">
      <c r="A130">
        <v>92</v>
      </c>
      <c r="B130" t="s">
        <v>584</v>
      </c>
      <c r="C130" s="2" t="s">
        <v>585</v>
      </c>
      <c r="D130" s="2" t="s">
        <v>586</v>
      </c>
      <c r="E130" s="2" t="s">
        <v>587</v>
      </c>
      <c r="F130" s="2" t="s">
        <v>588</v>
      </c>
      <c r="G130" s="2" t="s">
        <v>589</v>
      </c>
      <c r="I130" s="44" t="str">
        <f t="shared" si="10"/>
        <v>1</v>
      </c>
      <c r="J130" s="44" t="str">
        <f t="shared" si="11"/>
        <v>1</v>
      </c>
      <c r="K130" s="44" t="str">
        <f t="shared" si="12"/>
        <v>2</v>
      </c>
      <c r="L130" s="44" t="str">
        <f t="shared" si="13"/>
        <v>2</v>
      </c>
      <c r="M130" s="44" t="str">
        <f t="shared" si="14"/>
        <v>2</v>
      </c>
    </row>
    <row r="131" spans="1:13" x14ac:dyDescent="0.2">
      <c r="A131">
        <v>93</v>
      </c>
      <c r="B131" t="s">
        <v>590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I131" s="44" t="e">
        <f t="shared" ref="I131:I194" si="15">LEFT(ABS(C131),1)</f>
        <v>#VALUE!</v>
      </c>
      <c r="J131" s="44" t="e">
        <f t="shared" ref="J131:J194" si="16">LEFT(ABS(D131),1)</f>
        <v>#VALUE!</v>
      </c>
      <c r="K131" s="44" t="e">
        <f t="shared" ref="K131:K194" si="17">LEFT(ABS(E131),1)</f>
        <v>#VALUE!</v>
      </c>
      <c r="L131" s="44" t="e">
        <f t="shared" ref="L131:L194" si="18">LEFT(ABS(F131),1)</f>
        <v>#VALUE!</v>
      </c>
      <c r="M131" s="44" t="e">
        <f t="shared" ref="M131:M194" si="19">LEFT(ABS(G131),1)</f>
        <v>#VALUE!</v>
      </c>
    </row>
    <row r="132" spans="1:13" x14ac:dyDescent="0.2">
      <c r="A132">
        <v>94</v>
      </c>
      <c r="B132" t="s">
        <v>591</v>
      </c>
      <c r="C132" t="s">
        <v>8</v>
      </c>
      <c r="D132" t="s">
        <v>8</v>
      </c>
      <c r="E132" s="2" t="s">
        <v>592</v>
      </c>
      <c r="F132" s="2" t="s">
        <v>593</v>
      </c>
      <c r="G132" s="2" t="s">
        <v>594</v>
      </c>
      <c r="I132" s="44" t="e">
        <f t="shared" si="15"/>
        <v>#VALUE!</v>
      </c>
      <c r="J132" s="44" t="e">
        <f t="shared" si="16"/>
        <v>#VALUE!</v>
      </c>
      <c r="K132" s="44" t="str">
        <f t="shared" si="17"/>
        <v>8</v>
      </c>
      <c r="L132" s="44" t="str">
        <f t="shared" si="18"/>
        <v>5</v>
      </c>
      <c r="M132" s="44" t="str">
        <f t="shared" si="19"/>
        <v>5</v>
      </c>
    </row>
    <row r="133" spans="1:13" x14ac:dyDescent="0.2">
      <c r="A133">
        <v>95</v>
      </c>
      <c r="B133" t="s">
        <v>595</v>
      </c>
      <c r="C133" t="s">
        <v>8</v>
      </c>
      <c r="D133" t="s">
        <v>8</v>
      </c>
      <c r="E133" s="2" t="s">
        <v>592</v>
      </c>
      <c r="F133" s="2" t="s">
        <v>593</v>
      </c>
      <c r="G133" s="2" t="s">
        <v>594</v>
      </c>
      <c r="I133" s="44" t="e">
        <f t="shared" si="15"/>
        <v>#VALUE!</v>
      </c>
      <c r="J133" s="44" t="e">
        <f t="shared" si="16"/>
        <v>#VALUE!</v>
      </c>
      <c r="K133" s="44" t="str">
        <f t="shared" si="17"/>
        <v>8</v>
      </c>
      <c r="L133" s="44" t="str">
        <f t="shared" si="18"/>
        <v>5</v>
      </c>
      <c r="M133" s="44" t="str">
        <f t="shared" si="19"/>
        <v>5</v>
      </c>
    </row>
    <row r="134" spans="1:13" x14ac:dyDescent="0.2">
      <c r="A134">
        <v>96</v>
      </c>
      <c r="B134" t="s">
        <v>596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I134" s="44" t="e">
        <f t="shared" si="15"/>
        <v>#VALUE!</v>
      </c>
      <c r="J134" s="44" t="e">
        <f t="shared" si="16"/>
        <v>#VALUE!</v>
      </c>
      <c r="K134" s="44" t="e">
        <f t="shared" si="17"/>
        <v>#VALUE!</v>
      </c>
      <c r="L134" s="44" t="e">
        <f t="shared" si="18"/>
        <v>#VALUE!</v>
      </c>
      <c r="M134" s="44" t="e">
        <f t="shared" si="19"/>
        <v>#VALUE!</v>
      </c>
    </row>
    <row r="135" spans="1:13" x14ac:dyDescent="0.2">
      <c r="A135">
        <v>97</v>
      </c>
      <c r="B135" t="s">
        <v>597</v>
      </c>
      <c r="C135" t="s">
        <v>8</v>
      </c>
      <c r="D135" t="s">
        <v>8</v>
      </c>
      <c r="E135" t="s">
        <v>8</v>
      </c>
      <c r="F135" t="s">
        <v>8</v>
      </c>
      <c r="G135" s="2" t="s">
        <v>393</v>
      </c>
      <c r="I135" s="44" t="e">
        <f t="shared" si="15"/>
        <v>#VALUE!</v>
      </c>
      <c r="J135" s="44" t="e">
        <f t="shared" si="16"/>
        <v>#VALUE!</v>
      </c>
      <c r="K135" s="44" t="e">
        <f t="shared" si="17"/>
        <v>#VALUE!</v>
      </c>
      <c r="L135" s="44" t="e">
        <f t="shared" si="18"/>
        <v>#VALUE!</v>
      </c>
      <c r="M135" s="44" t="str">
        <f t="shared" si="19"/>
        <v>1</v>
      </c>
    </row>
    <row r="136" spans="1:13" x14ac:dyDescent="0.2">
      <c r="A136">
        <v>98</v>
      </c>
      <c r="B136" t="s">
        <v>598</v>
      </c>
      <c r="C136" t="s">
        <v>8</v>
      </c>
      <c r="D136" t="s">
        <v>8</v>
      </c>
      <c r="E136" t="s">
        <v>8</v>
      </c>
      <c r="F136" t="s">
        <v>8</v>
      </c>
      <c r="G136" s="2" t="s">
        <v>393</v>
      </c>
      <c r="I136" s="44" t="e">
        <f t="shared" si="15"/>
        <v>#VALUE!</v>
      </c>
      <c r="J136" s="44" t="e">
        <f t="shared" si="16"/>
        <v>#VALUE!</v>
      </c>
      <c r="K136" s="44" t="e">
        <f t="shared" si="17"/>
        <v>#VALUE!</v>
      </c>
      <c r="L136" s="44" t="e">
        <f t="shared" si="18"/>
        <v>#VALUE!</v>
      </c>
      <c r="M136" s="44" t="str">
        <f t="shared" si="19"/>
        <v>1</v>
      </c>
    </row>
    <row r="137" spans="1:13" x14ac:dyDescent="0.2">
      <c r="A137">
        <v>99</v>
      </c>
      <c r="B137" t="s">
        <v>599</v>
      </c>
      <c r="C137" s="2" t="s">
        <v>600</v>
      </c>
      <c r="D137" s="2" t="s">
        <v>601</v>
      </c>
      <c r="E137" s="2" t="s">
        <v>602</v>
      </c>
      <c r="F137" s="2" t="s">
        <v>603</v>
      </c>
      <c r="G137" s="2" t="s">
        <v>604</v>
      </c>
      <c r="I137" s="44" t="str">
        <f t="shared" si="15"/>
        <v>8</v>
      </c>
      <c r="J137" s="44" t="str">
        <f t="shared" si="16"/>
        <v>1</v>
      </c>
      <c r="K137" s="44" t="str">
        <f t="shared" si="17"/>
        <v>1</v>
      </c>
      <c r="L137" s="44" t="str">
        <f t="shared" si="18"/>
        <v>1</v>
      </c>
      <c r="M137" s="44" t="str">
        <f t="shared" si="19"/>
        <v>1</v>
      </c>
    </row>
    <row r="138" spans="1:13" x14ac:dyDescent="0.2">
      <c r="A138">
        <v>100</v>
      </c>
      <c r="B138" t="s">
        <v>605</v>
      </c>
      <c r="C138" s="2" t="s">
        <v>606</v>
      </c>
      <c r="D138" s="2" t="s">
        <v>607</v>
      </c>
      <c r="E138" s="2" t="s">
        <v>608</v>
      </c>
      <c r="F138" s="2" t="s">
        <v>603</v>
      </c>
      <c r="G138" s="2" t="s">
        <v>604</v>
      </c>
      <c r="I138" s="44" t="str">
        <f t="shared" si="15"/>
        <v>8</v>
      </c>
      <c r="J138" s="44" t="str">
        <f t="shared" si="16"/>
        <v>1</v>
      </c>
      <c r="K138" s="44" t="str">
        <f t="shared" si="17"/>
        <v>9</v>
      </c>
      <c r="L138" s="44" t="str">
        <f t="shared" si="18"/>
        <v>1</v>
      </c>
      <c r="M138" s="44" t="str">
        <f t="shared" si="19"/>
        <v>1</v>
      </c>
    </row>
    <row r="139" spans="1:13" x14ac:dyDescent="0.2">
      <c r="A139">
        <v>101</v>
      </c>
      <c r="B139" t="s">
        <v>609</v>
      </c>
      <c r="C139" s="2" t="s">
        <v>610</v>
      </c>
      <c r="D139" s="2" t="s">
        <v>611</v>
      </c>
      <c r="E139" s="2" t="s">
        <v>612</v>
      </c>
      <c r="F139" s="2" t="s">
        <v>91</v>
      </c>
      <c r="G139" t="s">
        <v>8</v>
      </c>
      <c r="I139" s="44" t="str">
        <f t="shared" si="15"/>
        <v>3</v>
      </c>
      <c r="J139" s="44" t="str">
        <f t="shared" si="16"/>
        <v>4</v>
      </c>
      <c r="K139" s="44" t="str">
        <f t="shared" si="17"/>
        <v>5</v>
      </c>
      <c r="L139" s="44" t="str">
        <f t="shared" si="18"/>
        <v>0</v>
      </c>
      <c r="M139" s="44" t="e">
        <f t="shared" si="19"/>
        <v>#VALUE!</v>
      </c>
    </row>
    <row r="140" spans="1:13" x14ac:dyDescent="0.2">
      <c r="A140">
        <v>102</v>
      </c>
      <c r="B140" t="s">
        <v>613</v>
      </c>
      <c r="C140" s="2" t="s">
        <v>614</v>
      </c>
      <c r="D140" s="2" t="s">
        <v>615</v>
      </c>
      <c r="E140" s="2" t="s">
        <v>616</v>
      </c>
      <c r="F140" s="2" t="s">
        <v>617</v>
      </c>
      <c r="G140" s="2" t="s">
        <v>618</v>
      </c>
      <c r="I140" s="44" t="str">
        <f t="shared" si="15"/>
        <v>1</v>
      </c>
      <c r="J140" s="44" t="str">
        <f t="shared" si="16"/>
        <v>2</v>
      </c>
      <c r="K140" s="44" t="str">
        <f t="shared" si="17"/>
        <v>5</v>
      </c>
      <c r="L140" s="44" t="str">
        <f t="shared" si="18"/>
        <v>7</v>
      </c>
      <c r="M140" s="44" t="str">
        <f t="shared" si="19"/>
        <v>9</v>
      </c>
    </row>
    <row r="141" spans="1:13" x14ac:dyDescent="0.2">
      <c r="A141">
        <v>103</v>
      </c>
      <c r="B141" t="s">
        <v>619</v>
      </c>
      <c r="C141" s="2" t="s">
        <v>614</v>
      </c>
      <c r="D141" s="2" t="s">
        <v>615</v>
      </c>
      <c r="E141" s="2" t="s">
        <v>616</v>
      </c>
      <c r="F141" s="2" t="s">
        <v>617</v>
      </c>
      <c r="G141" s="2" t="s">
        <v>618</v>
      </c>
      <c r="I141" s="44" t="str">
        <f t="shared" si="15"/>
        <v>1</v>
      </c>
      <c r="J141" s="44" t="str">
        <f t="shared" si="16"/>
        <v>2</v>
      </c>
      <c r="K141" s="44" t="str">
        <f t="shared" si="17"/>
        <v>5</v>
      </c>
      <c r="L141" s="44" t="str">
        <f t="shared" si="18"/>
        <v>7</v>
      </c>
      <c r="M141" s="44" t="str">
        <f t="shared" si="19"/>
        <v>9</v>
      </c>
    </row>
    <row r="142" spans="1:13" x14ac:dyDescent="0.2">
      <c r="A142">
        <v>104</v>
      </c>
      <c r="B142" t="s">
        <v>620</v>
      </c>
      <c r="C142" s="2" t="s">
        <v>621</v>
      </c>
      <c r="D142" s="2" t="s">
        <v>622</v>
      </c>
      <c r="E142" s="2" t="s">
        <v>623</v>
      </c>
      <c r="F142" s="2" t="s">
        <v>624</v>
      </c>
      <c r="G142" s="2" t="s">
        <v>625</v>
      </c>
      <c r="I142" s="44" t="str">
        <f t="shared" si="15"/>
        <v>2</v>
      </c>
      <c r="J142" s="44" t="str">
        <f t="shared" si="16"/>
        <v>2</v>
      </c>
      <c r="K142" s="44" t="str">
        <f t="shared" si="17"/>
        <v>6</v>
      </c>
      <c r="L142" s="44" t="str">
        <f t="shared" si="18"/>
        <v>4</v>
      </c>
      <c r="M142" s="44" t="str">
        <f t="shared" si="19"/>
        <v>4</v>
      </c>
    </row>
    <row r="143" spans="1:13" x14ac:dyDescent="0.2">
      <c r="A143">
        <v>105</v>
      </c>
      <c r="B143" t="s">
        <v>626</v>
      </c>
      <c r="C143" s="2" t="s">
        <v>627</v>
      </c>
      <c r="D143" s="2" t="s">
        <v>628</v>
      </c>
      <c r="E143" s="2" t="s">
        <v>629</v>
      </c>
      <c r="F143" s="2" t="s">
        <v>630</v>
      </c>
      <c r="G143" s="2" t="s">
        <v>631</v>
      </c>
      <c r="I143" s="44" t="str">
        <f t="shared" si="15"/>
        <v>3</v>
      </c>
      <c r="J143" s="44" t="str">
        <f t="shared" si="16"/>
        <v>3</v>
      </c>
      <c r="K143" s="44" t="str">
        <f t="shared" si="17"/>
        <v>5</v>
      </c>
      <c r="L143" s="44" t="str">
        <f t="shared" si="18"/>
        <v>6</v>
      </c>
      <c r="M143" s="44" t="str">
        <f t="shared" si="19"/>
        <v>6</v>
      </c>
    </row>
    <row r="144" spans="1:13" x14ac:dyDescent="0.2">
      <c r="A144">
        <v>106</v>
      </c>
      <c r="B144" t="s">
        <v>632</v>
      </c>
      <c r="C144" s="2" t="s">
        <v>633</v>
      </c>
      <c r="D144" s="2" t="s">
        <v>634</v>
      </c>
      <c r="E144" s="2" t="s">
        <v>635</v>
      </c>
      <c r="F144" s="2" t="s">
        <v>636</v>
      </c>
      <c r="G144" s="2" t="s">
        <v>637</v>
      </c>
      <c r="I144" s="44" t="str">
        <f t="shared" si="15"/>
        <v>5</v>
      </c>
      <c r="J144" s="44" t="str">
        <f t="shared" si="16"/>
        <v>5</v>
      </c>
      <c r="K144" s="44" t="str">
        <f t="shared" si="17"/>
        <v>5</v>
      </c>
      <c r="L144" s="44" t="str">
        <f t="shared" si="18"/>
        <v>7</v>
      </c>
      <c r="M144" s="44" t="str">
        <f t="shared" si="19"/>
        <v>2</v>
      </c>
    </row>
    <row r="145" spans="1:13" x14ac:dyDescent="0.2">
      <c r="A145">
        <v>107</v>
      </c>
      <c r="B145" t="s">
        <v>638</v>
      </c>
      <c r="C145" s="2" t="s">
        <v>639</v>
      </c>
      <c r="D145" s="2" t="s">
        <v>640</v>
      </c>
      <c r="E145" s="2" t="s">
        <v>641</v>
      </c>
      <c r="F145" s="2" t="s">
        <v>642</v>
      </c>
      <c r="G145" s="2" t="s">
        <v>643</v>
      </c>
      <c r="I145" s="44" t="str">
        <f t="shared" si="15"/>
        <v>4</v>
      </c>
      <c r="J145" s="44" t="str">
        <f t="shared" si="16"/>
        <v>4</v>
      </c>
      <c r="K145" s="44" t="str">
        <f t="shared" si="17"/>
        <v>4</v>
      </c>
      <c r="L145" s="44" t="str">
        <f t="shared" si="18"/>
        <v>6</v>
      </c>
      <c r="M145" s="44" t="str">
        <f t="shared" si="19"/>
        <v>2</v>
      </c>
    </row>
    <row r="146" spans="1:13" x14ac:dyDescent="0.2">
      <c r="A146">
        <v>108</v>
      </c>
      <c r="B146" t="s">
        <v>644</v>
      </c>
      <c r="C146" s="2" t="s">
        <v>645</v>
      </c>
      <c r="D146" s="2" t="s">
        <v>646</v>
      </c>
      <c r="E146" s="2" t="s">
        <v>647</v>
      </c>
      <c r="F146" s="2" t="s">
        <v>648</v>
      </c>
      <c r="G146" s="2" t="s">
        <v>649</v>
      </c>
      <c r="I146" s="44" t="str">
        <f t="shared" si="15"/>
        <v>7</v>
      </c>
      <c r="J146" s="44" t="str">
        <f t="shared" si="16"/>
        <v>9</v>
      </c>
      <c r="K146" s="44" t="str">
        <f t="shared" si="17"/>
        <v>1</v>
      </c>
      <c r="L146" s="44" t="str">
        <f t="shared" si="18"/>
        <v>1</v>
      </c>
      <c r="M146" s="44" t="str">
        <f t="shared" si="19"/>
        <v>2</v>
      </c>
    </row>
    <row r="147" spans="1:13" x14ac:dyDescent="0.2">
      <c r="A147">
        <v>109</v>
      </c>
      <c r="B147" t="s">
        <v>650</v>
      </c>
      <c r="C147" s="2" t="s">
        <v>645</v>
      </c>
      <c r="D147" s="2" t="s">
        <v>646</v>
      </c>
      <c r="E147" s="2" t="s">
        <v>647</v>
      </c>
      <c r="F147" s="2" t="s">
        <v>648</v>
      </c>
      <c r="G147" s="2" t="s">
        <v>649</v>
      </c>
      <c r="I147" s="44" t="str">
        <f t="shared" si="15"/>
        <v>7</v>
      </c>
      <c r="J147" s="44" t="str">
        <f t="shared" si="16"/>
        <v>9</v>
      </c>
      <c r="K147" s="44" t="str">
        <f t="shared" si="17"/>
        <v>1</v>
      </c>
      <c r="L147" s="44" t="str">
        <f t="shared" si="18"/>
        <v>1</v>
      </c>
      <c r="M147" s="44" t="str">
        <f t="shared" si="19"/>
        <v>2</v>
      </c>
    </row>
    <row r="148" spans="1:13" x14ac:dyDescent="0.2">
      <c r="A148">
        <v>110</v>
      </c>
      <c r="B148" t="s">
        <v>651</v>
      </c>
      <c r="C148" s="2" t="s">
        <v>652</v>
      </c>
      <c r="D148" s="2" t="s">
        <v>653</v>
      </c>
      <c r="E148" s="2" t="s">
        <v>654</v>
      </c>
      <c r="F148" t="s">
        <v>8</v>
      </c>
      <c r="G148" s="2" t="s">
        <v>655</v>
      </c>
      <c r="I148" s="44" t="str">
        <f t="shared" si="15"/>
        <v>1</v>
      </c>
      <c r="J148" s="44" t="str">
        <f t="shared" si="16"/>
        <v>1</v>
      </c>
      <c r="K148" s="44" t="str">
        <f t="shared" si="17"/>
        <v>1</v>
      </c>
      <c r="L148" s="44" t="e">
        <f t="shared" si="18"/>
        <v>#VALUE!</v>
      </c>
      <c r="M148" s="44" t="str">
        <f t="shared" si="19"/>
        <v>1</v>
      </c>
    </row>
    <row r="149" spans="1:13" x14ac:dyDescent="0.2">
      <c r="A149">
        <v>111</v>
      </c>
      <c r="B149" t="s">
        <v>656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I149" s="44" t="e">
        <f t="shared" si="15"/>
        <v>#VALUE!</v>
      </c>
      <c r="J149" s="44" t="e">
        <f t="shared" si="16"/>
        <v>#VALUE!</v>
      </c>
      <c r="K149" s="44" t="e">
        <f t="shared" si="17"/>
        <v>#VALUE!</v>
      </c>
      <c r="L149" s="44" t="e">
        <f t="shared" si="18"/>
        <v>#VALUE!</v>
      </c>
      <c r="M149" s="44" t="e">
        <f t="shared" si="19"/>
        <v>#VALUE!</v>
      </c>
    </row>
    <row r="150" spans="1:13" x14ac:dyDescent="0.2">
      <c r="A150">
        <v>112</v>
      </c>
      <c r="B150" t="s">
        <v>657</v>
      </c>
      <c r="C150" s="2" t="s">
        <v>91</v>
      </c>
      <c r="D150" s="2" t="s">
        <v>91</v>
      </c>
      <c r="E150" s="2" t="s">
        <v>91</v>
      </c>
      <c r="F150" s="2" t="s">
        <v>91</v>
      </c>
      <c r="G150" s="2" t="s">
        <v>91</v>
      </c>
      <c r="I150" s="44" t="str">
        <f t="shared" si="15"/>
        <v>0</v>
      </c>
      <c r="J150" s="44" t="str">
        <f t="shared" si="16"/>
        <v>0</v>
      </c>
      <c r="K150" s="44" t="str">
        <f t="shared" si="17"/>
        <v>0</v>
      </c>
      <c r="L150" s="44" t="str">
        <f t="shared" si="18"/>
        <v>0</v>
      </c>
      <c r="M150" s="44" t="str">
        <f t="shared" si="19"/>
        <v>0</v>
      </c>
    </row>
    <row r="151" spans="1:13" x14ac:dyDescent="0.2">
      <c r="A151">
        <v>113</v>
      </c>
      <c r="B151" t="s">
        <v>658</v>
      </c>
      <c r="C151" s="2" t="s">
        <v>659</v>
      </c>
      <c r="D151" s="2" t="s">
        <v>660</v>
      </c>
      <c r="E151" s="2" t="s">
        <v>661</v>
      </c>
      <c r="F151" s="2" t="s">
        <v>648</v>
      </c>
      <c r="G151" s="2" t="s">
        <v>662</v>
      </c>
      <c r="I151" s="44" t="str">
        <f t="shared" si="15"/>
        <v>7</v>
      </c>
      <c r="J151" s="44" t="str">
        <f t="shared" si="16"/>
        <v>9</v>
      </c>
      <c r="K151" s="44" t="str">
        <f t="shared" si="17"/>
        <v>1</v>
      </c>
      <c r="L151" s="44" t="str">
        <f t="shared" si="18"/>
        <v>1</v>
      </c>
      <c r="M151" s="44" t="str">
        <f t="shared" si="19"/>
        <v>2</v>
      </c>
    </row>
    <row r="152" spans="1:13" x14ac:dyDescent="0.2">
      <c r="A152">
        <v>114</v>
      </c>
      <c r="B152" t="s">
        <v>663</v>
      </c>
      <c r="C152" s="2" t="s">
        <v>664</v>
      </c>
      <c r="D152" s="2" t="s">
        <v>665</v>
      </c>
      <c r="E152" s="2" t="s">
        <v>666</v>
      </c>
      <c r="F152" s="2" t="s">
        <v>667</v>
      </c>
      <c r="G152" s="2" t="s">
        <v>668</v>
      </c>
      <c r="I152" s="44" t="str">
        <f t="shared" si="15"/>
        <v>2</v>
      </c>
      <c r="J152" s="44" t="str">
        <f t="shared" si="16"/>
        <v>4</v>
      </c>
      <c r="K152" s="44" t="str">
        <f t="shared" si="17"/>
        <v>5</v>
      </c>
      <c r="L152" s="44" t="str">
        <f t="shared" si="18"/>
        <v>6</v>
      </c>
      <c r="M152" s="44" t="str">
        <f t="shared" si="19"/>
        <v>5</v>
      </c>
    </row>
    <row r="153" spans="1:13" x14ac:dyDescent="0.2">
      <c r="A153">
        <v>115</v>
      </c>
      <c r="B153" t="s">
        <v>669</v>
      </c>
      <c r="C153" s="2" t="s">
        <v>670</v>
      </c>
      <c r="D153" s="2" t="s">
        <v>671</v>
      </c>
      <c r="E153" s="2" t="s">
        <v>672</v>
      </c>
      <c r="F153" s="2" t="s">
        <v>673</v>
      </c>
      <c r="G153" s="2" t="s">
        <v>674</v>
      </c>
      <c r="I153" s="44" t="str">
        <f t="shared" si="15"/>
        <v>2</v>
      </c>
      <c r="J153" s="44" t="str">
        <f t="shared" si="16"/>
        <v>3</v>
      </c>
      <c r="K153" s="44" t="str">
        <f t="shared" si="17"/>
        <v>8</v>
      </c>
      <c r="L153" s="44" t="str">
        <f t="shared" si="18"/>
        <v>3</v>
      </c>
      <c r="M153" s="44" t="str">
        <f t="shared" si="19"/>
        <v>3</v>
      </c>
    </row>
    <row r="154" spans="1:13" x14ac:dyDescent="0.2">
      <c r="A154">
        <v>116</v>
      </c>
      <c r="B154" t="s">
        <v>675</v>
      </c>
      <c r="C154" s="2" t="s">
        <v>676</v>
      </c>
      <c r="D154" s="2" t="s">
        <v>677</v>
      </c>
      <c r="E154" s="2" t="s">
        <v>678</v>
      </c>
      <c r="F154" s="2" t="s">
        <v>679</v>
      </c>
      <c r="G154" s="2" t="s">
        <v>680</v>
      </c>
      <c r="I154" s="44" t="str">
        <f t="shared" si="15"/>
        <v>7</v>
      </c>
      <c r="J154" s="44" t="str">
        <f t="shared" si="16"/>
        <v>9</v>
      </c>
      <c r="K154" s="44" t="str">
        <f t="shared" si="17"/>
        <v>8</v>
      </c>
      <c r="L154" s="44" t="str">
        <f t="shared" si="18"/>
        <v>8</v>
      </c>
      <c r="M154" s="44" t="str">
        <f t="shared" si="19"/>
        <v>8</v>
      </c>
    </row>
    <row r="155" spans="1:13" x14ac:dyDescent="0.2">
      <c r="A155">
        <v>117</v>
      </c>
      <c r="B155" t="s">
        <v>681</v>
      </c>
      <c r="C155" s="2" t="s">
        <v>682</v>
      </c>
      <c r="D155" s="2" t="s">
        <v>683</v>
      </c>
      <c r="E155" s="2" t="s">
        <v>684</v>
      </c>
      <c r="F155" s="2" t="s">
        <v>685</v>
      </c>
      <c r="G155" s="2" t="s">
        <v>686</v>
      </c>
      <c r="I155" s="44" t="str">
        <f t="shared" si="15"/>
        <v>8</v>
      </c>
      <c r="J155" s="44" t="str">
        <f t="shared" si="16"/>
        <v>1</v>
      </c>
      <c r="K155" s="44" t="str">
        <f t="shared" si="17"/>
        <v>1</v>
      </c>
      <c r="L155" s="44" t="str">
        <f t="shared" si="18"/>
        <v>1</v>
      </c>
      <c r="M155" s="44" t="str">
        <f t="shared" si="19"/>
        <v>1</v>
      </c>
    </row>
    <row r="156" spans="1:13" x14ac:dyDescent="0.2">
      <c r="A156">
        <v>118</v>
      </c>
      <c r="B156" t="s">
        <v>687</v>
      </c>
      <c r="C156" s="2" t="s">
        <v>688</v>
      </c>
      <c r="D156" s="2" t="s">
        <v>689</v>
      </c>
      <c r="E156" s="2" t="s">
        <v>690</v>
      </c>
      <c r="F156" s="2" t="s">
        <v>691</v>
      </c>
      <c r="G156" s="2" t="s">
        <v>692</v>
      </c>
      <c r="I156" s="44" t="str">
        <f t="shared" si="15"/>
        <v>1</v>
      </c>
      <c r="J156" s="44" t="str">
        <f t="shared" si="16"/>
        <v>2</v>
      </c>
      <c r="K156" s="44" t="str">
        <f t="shared" si="17"/>
        <v>2</v>
      </c>
      <c r="L156" s="44" t="str">
        <f t="shared" si="18"/>
        <v>1</v>
      </c>
      <c r="M156" s="44" t="str">
        <f t="shared" si="19"/>
        <v>1</v>
      </c>
    </row>
    <row r="157" spans="1:13" x14ac:dyDescent="0.2">
      <c r="A157">
        <v>119</v>
      </c>
      <c r="B157" t="s">
        <v>693</v>
      </c>
      <c r="C157" s="2" t="s">
        <v>694</v>
      </c>
      <c r="D157" s="2" t="s">
        <v>695</v>
      </c>
      <c r="E157" s="2" t="s">
        <v>696</v>
      </c>
      <c r="F157" s="2" t="s">
        <v>697</v>
      </c>
      <c r="G157" s="2" t="s">
        <v>698</v>
      </c>
      <c r="I157" s="44" t="str">
        <f t="shared" si="15"/>
        <v>1</v>
      </c>
      <c r="J157" s="44" t="str">
        <f t="shared" si="16"/>
        <v>2</v>
      </c>
      <c r="K157" s="44" t="str">
        <f t="shared" si="17"/>
        <v>2</v>
      </c>
      <c r="L157" s="44" t="str">
        <f t="shared" si="18"/>
        <v>2</v>
      </c>
      <c r="M157" s="44" t="str">
        <f t="shared" si="19"/>
        <v>1</v>
      </c>
    </row>
    <row r="158" spans="1:13" x14ac:dyDescent="0.2">
      <c r="A158">
        <v>120</v>
      </c>
      <c r="B158" t="s">
        <v>699</v>
      </c>
      <c r="C158" s="2" t="s">
        <v>700</v>
      </c>
      <c r="D158" s="2" t="s">
        <v>701</v>
      </c>
      <c r="E158" s="2" t="s">
        <v>702</v>
      </c>
      <c r="F158" s="2" t="s">
        <v>703</v>
      </c>
      <c r="G158" s="2" t="s">
        <v>704</v>
      </c>
      <c r="I158" s="44" t="str">
        <f t="shared" si="15"/>
        <v>1</v>
      </c>
      <c r="J158" s="44" t="str">
        <f t="shared" si="16"/>
        <v>4</v>
      </c>
      <c r="K158" s="44" t="str">
        <f t="shared" si="17"/>
        <v>2</v>
      </c>
      <c r="L158" s="44" t="str">
        <f t="shared" si="18"/>
        <v>2</v>
      </c>
      <c r="M158" s="44" t="str">
        <f t="shared" si="19"/>
        <v>2</v>
      </c>
    </row>
    <row r="159" spans="1:13" x14ac:dyDescent="0.2">
      <c r="A159">
        <v>121</v>
      </c>
      <c r="B159" t="s">
        <v>705</v>
      </c>
      <c r="C159" s="2" t="s">
        <v>706</v>
      </c>
      <c r="D159" s="2" t="s">
        <v>707</v>
      </c>
      <c r="E159" s="2" t="s">
        <v>708</v>
      </c>
      <c r="F159" s="2" t="s">
        <v>709</v>
      </c>
      <c r="G159" s="2" t="s">
        <v>710</v>
      </c>
      <c r="I159" s="44" t="str">
        <f t="shared" si="15"/>
        <v>1</v>
      </c>
      <c r="J159" s="44" t="str">
        <f t="shared" si="16"/>
        <v>1</v>
      </c>
      <c r="K159" s="44" t="str">
        <f t="shared" si="17"/>
        <v>1</v>
      </c>
      <c r="L159" s="44" t="str">
        <f t="shared" si="18"/>
        <v>1</v>
      </c>
      <c r="M159" s="44" t="str">
        <f t="shared" si="19"/>
        <v>1</v>
      </c>
    </row>
    <row r="160" spans="1:13" x14ac:dyDescent="0.2">
      <c r="A160">
        <v>122</v>
      </c>
      <c r="B160" t="s">
        <v>711</v>
      </c>
      <c r="C160" s="2" t="s">
        <v>712</v>
      </c>
      <c r="D160" s="2" t="s">
        <v>713</v>
      </c>
      <c r="E160" s="2" t="s">
        <v>714</v>
      </c>
      <c r="F160" s="2" t="s">
        <v>715</v>
      </c>
      <c r="G160" s="2" t="s">
        <v>716</v>
      </c>
      <c r="I160" s="44" t="str">
        <f t="shared" si="15"/>
        <v>1</v>
      </c>
      <c r="J160" s="44" t="str">
        <f t="shared" si="16"/>
        <v>1</v>
      </c>
      <c r="K160" s="44" t="str">
        <f t="shared" si="17"/>
        <v>3</v>
      </c>
      <c r="L160" s="44" t="str">
        <f t="shared" si="18"/>
        <v>2</v>
      </c>
      <c r="M160" s="44" t="str">
        <f t="shared" si="19"/>
        <v>1</v>
      </c>
    </row>
    <row r="161" spans="1:13" x14ac:dyDescent="0.2">
      <c r="A161">
        <v>123</v>
      </c>
      <c r="B161" t="s">
        <v>717</v>
      </c>
      <c r="C161" s="2" t="s">
        <v>718</v>
      </c>
      <c r="D161" s="2" t="s">
        <v>719</v>
      </c>
      <c r="E161" s="2" t="s">
        <v>720</v>
      </c>
      <c r="F161" s="2" t="s">
        <v>721</v>
      </c>
      <c r="G161" s="2" t="s">
        <v>722</v>
      </c>
      <c r="I161" s="44" t="str">
        <f t="shared" si="15"/>
        <v>1</v>
      </c>
      <c r="J161" s="44" t="str">
        <f t="shared" si="16"/>
        <v>3</v>
      </c>
      <c r="K161" s="44" t="str">
        <f t="shared" si="17"/>
        <v>3</v>
      </c>
      <c r="L161" s="44" t="str">
        <f t="shared" si="18"/>
        <v>2</v>
      </c>
      <c r="M161" s="44" t="str">
        <f t="shared" si="19"/>
        <v>5</v>
      </c>
    </row>
    <row r="162" spans="1:13" x14ac:dyDescent="0.2">
      <c r="A162">
        <v>124</v>
      </c>
      <c r="B162" t="s">
        <v>723</v>
      </c>
      <c r="C162" t="s">
        <v>8</v>
      </c>
      <c r="D162" s="2" t="s">
        <v>724</v>
      </c>
      <c r="E162" s="2" t="s">
        <v>725</v>
      </c>
      <c r="F162" s="2" t="s">
        <v>726</v>
      </c>
      <c r="G162" s="2" t="s">
        <v>727</v>
      </c>
      <c r="I162" s="44" t="e">
        <f t="shared" si="15"/>
        <v>#VALUE!</v>
      </c>
      <c r="J162" s="44" t="str">
        <f t="shared" si="16"/>
        <v>1</v>
      </c>
      <c r="K162" s="44" t="str">
        <f t="shared" si="17"/>
        <v>1</v>
      </c>
      <c r="L162" s="44" t="str">
        <f t="shared" si="18"/>
        <v>6</v>
      </c>
      <c r="M162" s="44" t="str">
        <f t="shared" si="19"/>
        <v>3</v>
      </c>
    </row>
    <row r="163" spans="1:13" x14ac:dyDescent="0.2">
      <c r="A163">
        <v>125</v>
      </c>
      <c r="B163" t="s">
        <v>728</v>
      </c>
      <c r="C163" s="2" t="s">
        <v>729</v>
      </c>
      <c r="D163" s="2" t="s">
        <v>730</v>
      </c>
      <c r="E163" s="2" t="s">
        <v>731</v>
      </c>
      <c r="F163" s="2" t="s">
        <v>732</v>
      </c>
      <c r="G163" s="2" t="s">
        <v>733</v>
      </c>
      <c r="I163" s="44" t="str">
        <f t="shared" si="15"/>
        <v>1</v>
      </c>
      <c r="J163" s="44" t="str">
        <f t="shared" si="16"/>
        <v>6</v>
      </c>
      <c r="K163" s="44" t="str">
        <f t="shared" si="17"/>
        <v>1</v>
      </c>
      <c r="L163" s="44" t="str">
        <f t="shared" si="18"/>
        <v>1</v>
      </c>
      <c r="M163" s="44" t="str">
        <f t="shared" si="19"/>
        <v>1</v>
      </c>
    </row>
    <row r="164" spans="1:13" x14ac:dyDescent="0.2">
      <c r="A164">
        <v>126</v>
      </c>
      <c r="B164" t="s">
        <v>734</v>
      </c>
      <c r="C164" s="2" t="s">
        <v>735</v>
      </c>
      <c r="D164" s="2" t="s">
        <v>736</v>
      </c>
      <c r="E164" s="2" t="s">
        <v>737</v>
      </c>
      <c r="F164" s="2" t="s">
        <v>738</v>
      </c>
      <c r="G164" s="2" t="s">
        <v>739</v>
      </c>
      <c r="I164" s="44" t="str">
        <f t="shared" si="15"/>
        <v>3</v>
      </c>
      <c r="J164" s="44" t="str">
        <f t="shared" si="16"/>
        <v>1</v>
      </c>
      <c r="K164" s="44" t="str">
        <f t="shared" si="17"/>
        <v>4</v>
      </c>
      <c r="L164" s="44" t="str">
        <f t="shared" si="18"/>
        <v>4</v>
      </c>
      <c r="M164" s="44" t="str">
        <f t="shared" si="19"/>
        <v>4</v>
      </c>
    </row>
    <row r="165" spans="1:13" x14ac:dyDescent="0.2">
      <c r="A165">
        <v>127</v>
      </c>
      <c r="B165" t="s">
        <v>740</v>
      </c>
      <c r="C165" s="2" t="s">
        <v>741</v>
      </c>
      <c r="D165" s="2" t="s">
        <v>742</v>
      </c>
      <c r="E165" s="2" t="s">
        <v>743</v>
      </c>
      <c r="F165" s="2" t="s">
        <v>744</v>
      </c>
      <c r="G165" s="2" t="s">
        <v>745</v>
      </c>
      <c r="I165" s="44" t="str">
        <f t="shared" si="15"/>
        <v>3</v>
      </c>
      <c r="J165" s="44" t="str">
        <f t="shared" si="16"/>
        <v>1</v>
      </c>
      <c r="K165" s="44" t="str">
        <f t="shared" si="17"/>
        <v>5</v>
      </c>
      <c r="L165" s="44" t="str">
        <f t="shared" si="18"/>
        <v>4</v>
      </c>
      <c r="M165" s="44" t="str">
        <f t="shared" si="19"/>
        <v>4</v>
      </c>
    </row>
    <row r="166" spans="1:13" x14ac:dyDescent="0.2">
      <c r="A166">
        <v>128</v>
      </c>
      <c r="B166" t="s">
        <v>746</v>
      </c>
      <c r="C166" s="2" t="s">
        <v>747</v>
      </c>
      <c r="D166" s="2" t="s">
        <v>748</v>
      </c>
      <c r="E166" s="2" t="s">
        <v>749</v>
      </c>
      <c r="F166" s="2" t="s">
        <v>750</v>
      </c>
      <c r="G166" s="2" t="s">
        <v>751</v>
      </c>
      <c r="I166" s="44" t="str">
        <f t="shared" si="15"/>
        <v>2</v>
      </c>
      <c r="J166" s="44" t="str">
        <f t="shared" si="16"/>
        <v>1</v>
      </c>
      <c r="K166" s="44" t="str">
        <f t="shared" si="17"/>
        <v>5</v>
      </c>
      <c r="L166" s="44" t="str">
        <f t="shared" si="18"/>
        <v>6</v>
      </c>
      <c r="M166" s="44" t="str">
        <f t="shared" si="19"/>
        <v>4</v>
      </c>
    </row>
    <row r="167" spans="1:13" x14ac:dyDescent="0.2">
      <c r="A167">
        <v>129</v>
      </c>
      <c r="B167" t="s">
        <v>752</v>
      </c>
      <c r="C167" s="2" t="s">
        <v>753</v>
      </c>
      <c r="D167" s="2" t="s">
        <v>754</v>
      </c>
      <c r="E167" s="2" t="s">
        <v>755</v>
      </c>
      <c r="F167" s="2" t="s">
        <v>756</v>
      </c>
      <c r="G167" s="2" t="s">
        <v>757</v>
      </c>
      <c r="I167" s="44" t="str">
        <f t="shared" si="15"/>
        <v>7</v>
      </c>
      <c r="J167" s="44" t="str">
        <f t="shared" si="16"/>
        <v>1</v>
      </c>
      <c r="K167" s="44" t="str">
        <f t="shared" si="17"/>
        <v>2</v>
      </c>
      <c r="L167" s="44" t="str">
        <f t="shared" si="18"/>
        <v>2</v>
      </c>
      <c r="M167" s="44" t="str">
        <f t="shared" si="19"/>
        <v>2</v>
      </c>
    </row>
    <row r="168" spans="1:13" x14ac:dyDescent="0.2">
      <c r="A168">
        <v>130</v>
      </c>
      <c r="B168" t="s">
        <v>758</v>
      </c>
      <c r="C168" s="2" t="s">
        <v>759</v>
      </c>
      <c r="D168" s="2" t="s">
        <v>760</v>
      </c>
      <c r="E168" s="2" t="s">
        <v>761</v>
      </c>
      <c r="F168" s="2" t="s">
        <v>384</v>
      </c>
      <c r="G168" s="2" t="s">
        <v>762</v>
      </c>
      <c r="I168" s="44" t="str">
        <f t="shared" si="15"/>
        <v>2</v>
      </c>
      <c r="J168" s="44" t="str">
        <f t="shared" si="16"/>
        <v>1</v>
      </c>
      <c r="K168" s="44" t="str">
        <f t="shared" si="17"/>
        <v>4</v>
      </c>
      <c r="L168" s="44" t="str">
        <f t="shared" si="18"/>
        <v>5</v>
      </c>
      <c r="M168" s="44" t="str">
        <f t="shared" si="19"/>
        <v>9</v>
      </c>
    </row>
    <row r="169" spans="1:13" x14ac:dyDescent="0.2">
      <c r="A169">
        <v>131</v>
      </c>
      <c r="B169" t="s">
        <v>763</v>
      </c>
      <c r="C169" s="2" t="s">
        <v>764</v>
      </c>
      <c r="D169" s="2" t="s">
        <v>765</v>
      </c>
      <c r="E169" s="2" t="s">
        <v>766</v>
      </c>
      <c r="F169" s="2" t="s">
        <v>767</v>
      </c>
      <c r="G169" s="2" t="s">
        <v>768</v>
      </c>
      <c r="I169" s="44" t="str">
        <f t="shared" si="15"/>
        <v>1</v>
      </c>
      <c r="J169" s="44" t="str">
        <f t="shared" si="16"/>
        <v>8</v>
      </c>
      <c r="K169" s="44" t="str">
        <f t="shared" si="17"/>
        <v>5</v>
      </c>
      <c r="L169" s="44" t="str">
        <f t="shared" si="18"/>
        <v>1</v>
      </c>
      <c r="M169" s="44" t="str">
        <f t="shared" si="19"/>
        <v>7</v>
      </c>
    </row>
    <row r="170" spans="1:13" x14ac:dyDescent="0.2">
      <c r="A170">
        <v>132</v>
      </c>
      <c r="B170" t="s">
        <v>769</v>
      </c>
      <c r="C170" s="2" t="s">
        <v>770</v>
      </c>
      <c r="D170" s="2" t="s">
        <v>771</v>
      </c>
      <c r="E170" s="2" t="s">
        <v>772</v>
      </c>
      <c r="F170" s="2" t="s">
        <v>773</v>
      </c>
      <c r="G170" s="2" t="s">
        <v>774</v>
      </c>
      <c r="I170" s="44" t="str">
        <f t="shared" si="15"/>
        <v>9</v>
      </c>
      <c r="J170" s="44" t="str">
        <f t="shared" si="16"/>
        <v>9</v>
      </c>
      <c r="K170" s="44" t="str">
        <f t="shared" si="17"/>
        <v>1</v>
      </c>
      <c r="L170" s="44" t="str">
        <f t="shared" si="18"/>
        <v>1</v>
      </c>
      <c r="M170" s="44" t="str">
        <f t="shared" si="19"/>
        <v>1</v>
      </c>
    </row>
    <row r="171" spans="1:13" x14ac:dyDescent="0.2">
      <c r="A171">
        <v>133</v>
      </c>
      <c r="B171" t="s">
        <v>775</v>
      </c>
      <c r="C171" s="2" t="s">
        <v>776</v>
      </c>
      <c r="D171" s="2" t="s">
        <v>777</v>
      </c>
      <c r="E171" s="2" t="s">
        <v>778</v>
      </c>
      <c r="F171" s="2" t="s">
        <v>779</v>
      </c>
      <c r="G171" s="2" t="s">
        <v>780</v>
      </c>
      <c r="I171" s="44" t="str">
        <f t="shared" si="15"/>
        <v>9</v>
      </c>
      <c r="J171" s="44" t="str">
        <f t="shared" si="16"/>
        <v>1</v>
      </c>
      <c r="K171" s="44" t="str">
        <f t="shared" si="17"/>
        <v>1</v>
      </c>
      <c r="L171" s="44" t="str">
        <f t="shared" si="18"/>
        <v>1</v>
      </c>
      <c r="M171" s="44" t="str">
        <f t="shared" si="19"/>
        <v>1</v>
      </c>
    </row>
    <row r="172" spans="1:13" x14ac:dyDescent="0.2">
      <c r="A172">
        <v>134</v>
      </c>
      <c r="B172" t="s">
        <v>781</v>
      </c>
      <c r="C172" s="2" t="s">
        <v>782</v>
      </c>
      <c r="D172" s="2" t="s">
        <v>783</v>
      </c>
      <c r="E172" s="2" t="s">
        <v>784</v>
      </c>
      <c r="F172" s="2" t="s">
        <v>785</v>
      </c>
      <c r="G172" s="2" t="s">
        <v>786</v>
      </c>
      <c r="I172" s="44" t="str">
        <f t="shared" si="15"/>
        <v>1</v>
      </c>
      <c r="J172" s="44" t="str">
        <f t="shared" si="16"/>
        <v>2</v>
      </c>
      <c r="K172" s="44" t="str">
        <f t="shared" si="17"/>
        <v>2</v>
      </c>
      <c r="L172" s="44" t="str">
        <f t="shared" si="18"/>
        <v>2</v>
      </c>
      <c r="M172" s="44" t="str">
        <f t="shared" si="19"/>
        <v>3</v>
      </c>
    </row>
    <row r="173" spans="1:13" x14ac:dyDescent="0.2">
      <c r="A173">
        <v>135</v>
      </c>
      <c r="B173" t="s">
        <v>787</v>
      </c>
      <c r="C173" s="2" t="s">
        <v>788</v>
      </c>
      <c r="D173" s="2" t="s">
        <v>789</v>
      </c>
      <c r="E173" s="2" t="s">
        <v>790</v>
      </c>
      <c r="F173" s="2" t="s">
        <v>791</v>
      </c>
      <c r="G173" s="2" t="s">
        <v>792</v>
      </c>
      <c r="I173" s="44" t="str">
        <f t="shared" si="15"/>
        <v>1</v>
      </c>
      <c r="J173" s="44" t="str">
        <f t="shared" si="16"/>
        <v>2</v>
      </c>
      <c r="K173" s="44" t="str">
        <f t="shared" si="17"/>
        <v>2</v>
      </c>
      <c r="L173" s="44" t="str">
        <f t="shared" si="18"/>
        <v>2</v>
      </c>
      <c r="M173" s="44" t="str">
        <f t="shared" si="19"/>
        <v>3</v>
      </c>
    </row>
    <row r="174" spans="1:13" x14ac:dyDescent="0.2">
      <c r="A174">
        <v>136</v>
      </c>
      <c r="B174" t="s">
        <v>793</v>
      </c>
      <c r="C174" s="2" t="s">
        <v>794</v>
      </c>
      <c r="D174" s="2" t="s">
        <v>795</v>
      </c>
      <c r="E174" s="2" t="s">
        <v>796</v>
      </c>
      <c r="F174" s="2" t="s">
        <v>797</v>
      </c>
      <c r="G174" s="2" t="s">
        <v>798</v>
      </c>
      <c r="I174" s="44" t="str">
        <f t="shared" si="15"/>
        <v>1</v>
      </c>
      <c r="J174" s="44" t="str">
        <f t="shared" si="16"/>
        <v>1</v>
      </c>
      <c r="K174" s="44" t="str">
        <f t="shared" si="17"/>
        <v>2</v>
      </c>
      <c r="L174" s="44" t="str">
        <f t="shared" si="18"/>
        <v>2</v>
      </c>
      <c r="M174" s="44" t="str">
        <f t="shared" si="19"/>
        <v>2</v>
      </c>
    </row>
    <row r="175" spans="1:13" x14ac:dyDescent="0.2">
      <c r="A175">
        <v>137</v>
      </c>
      <c r="B175" t="s">
        <v>799</v>
      </c>
      <c r="C175" s="2" t="s">
        <v>800</v>
      </c>
      <c r="D175" s="2" t="s">
        <v>801</v>
      </c>
      <c r="E175" s="2" t="s">
        <v>802</v>
      </c>
      <c r="F175" s="2" t="s">
        <v>803</v>
      </c>
      <c r="G175" s="2" t="s">
        <v>804</v>
      </c>
      <c r="I175" s="44" t="str">
        <f t="shared" si="15"/>
        <v>1</v>
      </c>
      <c r="J175" s="44" t="str">
        <f t="shared" si="16"/>
        <v>1</v>
      </c>
      <c r="K175" s="44" t="str">
        <f t="shared" si="17"/>
        <v>1</v>
      </c>
      <c r="L175" s="44" t="str">
        <f t="shared" si="18"/>
        <v>1</v>
      </c>
      <c r="M175" s="44" t="str">
        <f t="shared" si="19"/>
        <v>2</v>
      </c>
    </row>
    <row r="176" spans="1:13" x14ac:dyDescent="0.2">
      <c r="A176">
        <v>138</v>
      </c>
      <c r="B176" t="s">
        <v>805</v>
      </c>
      <c r="C176" s="2" t="s">
        <v>806</v>
      </c>
      <c r="D176" s="2" t="s">
        <v>807</v>
      </c>
      <c r="E176" s="2" t="s">
        <v>808</v>
      </c>
      <c r="F176" s="2" t="s">
        <v>809</v>
      </c>
      <c r="G176" s="2" t="s">
        <v>810</v>
      </c>
      <c r="I176" s="44" t="str">
        <f t="shared" si="15"/>
        <v>8</v>
      </c>
      <c r="J176" s="44" t="str">
        <f t="shared" si="16"/>
        <v>1</v>
      </c>
      <c r="K176" s="44" t="str">
        <f t="shared" si="17"/>
        <v>1</v>
      </c>
      <c r="L176" s="44" t="str">
        <f t="shared" si="18"/>
        <v>1</v>
      </c>
      <c r="M176" s="44" t="str">
        <f t="shared" si="19"/>
        <v>2</v>
      </c>
    </row>
    <row r="177" spans="1:13" x14ac:dyDescent="0.2">
      <c r="A177">
        <v>139</v>
      </c>
      <c r="B177" t="s">
        <v>811</v>
      </c>
      <c r="C177" s="2" t="s">
        <v>812</v>
      </c>
      <c r="D177" s="2" t="s">
        <v>813</v>
      </c>
      <c r="E177" s="2" t="s">
        <v>814</v>
      </c>
      <c r="F177" s="2" t="s">
        <v>815</v>
      </c>
      <c r="G177" s="2" t="s">
        <v>816</v>
      </c>
      <c r="I177" s="44" t="str">
        <f t="shared" si="15"/>
        <v>2</v>
      </c>
      <c r="J177" s="44" t="str">
        <f t="shared" si="16"/>
        <v>4</v>
      </c>
      <c r="K177" s="44" t="str">
        <f t="shared" si="17"/>
        <v>5</v>
      </c>
      <c r="L177" s="44" t="str">
        <f t="shared" si="18"/>
        <v>3</v>
      </c>
      <c r="M177" s="44" t="str">
        <f t="shared" si="19"/>
        <v>4</v>
      </c>
    </row>
    <row r="178" spans="1:13" x14ac:dyDescent="0.2">
      <c r="A178">
        <v>140</v>
      </c>
      <c r="B178" t="s">
        <v>817</v>
      </c>
      <c r="C178" t="s">
        <v>8</v>
      </c>
      <c r="D178" t="s">
        <v>8</v>
      </c>
      <c r="E178" t="s">
        <v>8</v>
      </c>
      <c r="F178" s="2" t="s">
        <v>818</v>
      </c>
      <c r="G178" s="2" t="s">
        <v>819</v>
      </c>
      <c r="I178" s="44" t="e">
        <f t="shared" si="15"/>
        <v>#VALUE!</v>
      </c>
      <c r="J178" s="44" t="e">
        <f t="shared" si="16"/>
        <v>#VALUE!</v>
      </c>
      <c r="K178" s="44" t="e">
        <f t="shared" si="17"/>
        <v>#VALUE!</v>
      </c>
      <c r="L178" s="44" t="str">
        <f t="shared" si="18"/>
        <v>2</v>
      </c>
      <c r="M178" s="44" t="str">
        <f t="shared" si="19"/>
        <v>3</v>
      </c>
    </row>
    <row r="179" spans="1:13" x14ac:dyDescent="0.2">
      <c r="A179">
        <v>141</v>
      </c>
      <c r="B179" t="s">
        <v>820</v>
      </c>
      <c r="C179" s="2" t="s">
        <v>821</v>
      </c>
      <c r="D179" s="2" t="s">
        <v>822</v>
      </c>
      <c r="E179" s="2" t="s">
        <v>823</v>
      </c>
      <c r="F179" s="2" t="s">
        <v>824</v>
      </c>
      <c r="G179" s="2" t="s">
        <v>825</v>
      </c>
      <c r="I179" s="44" t="str">
        <f t="shared" si="15"/>
        <v>2</v>
      </c>
      <c r="J179" s="44" t="str">
        <f t="shared" si="16"/>
        <v>1</v>
      </c>
      <c r="K179" s="44" t="str">
        <f t="shared" si="17"/>
        <v>1</v>
      </c>
      <c r="L179" s="44" t="str">
        <f t="shared" si="18"/>
        <v>1</v>
      </c>
      <c r="M179" s="44" t="str">
        <f t="shared" si="19"/>
        <v>1</v>
      </c>
    </row>
    <row r="180" spans="1:13" x14ac:dyDescent="0.2">
      <c r="A180">
        <v>142</v>
      </c>
      <c r="B180" t="s">
        <v>826</v>
      </c>
      <c r="C180" s="2" t="s">
        <v>827</v>
      </c>
      <c r="D180" s="2" t="s">
        <v>828</v>
      </c>
      <c r="E180" s="2" t="s">
        <v>829</v>
      </c>
      <c r="F180" s="2" t="s">
        <v>830</v>
      </c>
      <c r="G180" s="2" t="s">
        <v>831</v>
      </c>
      <c r="I180" s="44" t="str">
        <f t="shared" si="15"/>
        <v>2</v>
      </c>
      <c r="J180" s="44" t="str">
        <f t="shared" si="16"/>
        <v>2</v>
      </c>
      <c r="K180" s="44" t="str">
        <f t="shared" si="17"/>
        <v>4</v>
      </c>
      <c r="L180" s="44" t="str">
        <f t="shared" si="18"/>
        <v>5</v>
      </c>
      <c r="M180" s="44" t="str">
        <f t="shared" si="19"/>
        <v>1</v>
      </c>
    </row>
    <row r="181" spans="1:13" x14ac:dyDescent="0.2">
      <c r="A181">
        <v>143</v>
      </c>
      <c r="B181" t="s">
        <v>832</v>
      </c>
      <c r="C181" s="2" t="s">
        <v>833</v>
      </c>
      <c r="D181" s="2" t="s">
        <v>834</v>
      </c>
      <c r="E181" s="2" t="s">
        <v>835</v>
      </c>
      <c r="F181" s="2" t="s">
        <v>836</v>
      </c>
      <c r="G181" s="2" t="s">
        <v>837</v>
      </c>
      <c r="I181" s="44" t="str">
        <f t="shared" si="15"/>
        <v>9</v>
      </c>
      <c r="J181" s="44" t="str">
        <f t="shared" si="16"/>
        <v>2</v>
      </c>
      <c r="K181" s="44" t="str">
        <f t="shared" si="17"/>
        <v>3</v>
      </c>
      <c r="L181" s="44" t="str">
        <f t="shared" si="18"/>
        <v>2</v>
      </c>
      <c r="M181" s="44" t="str">
        <f t="shared" si="19"/>
        <v>2</v>
      </c>
    </row>
    <row r="182" spans="1:13" x14ac:dyDescent="0.2">
      <c r="A182">
        <v>144</v>
      </c>
      <c r="B182" t="s">
        <v>838</v>
      </c>
      <c r="C182" s="2" t="s">
        <v>839</v>
      </c>
      <c r="D182" s="2" t="s">
        <v>840</v>
      </c>
      <c r="E182" s="2" t="s">
        <v>841</v>
      </c>
      <c r="F182" s="2" t="s">
        <v>842</v>
      </c>
      <c r="G182" s="2" t="s">
        <v>843</v>
      </c>
      <c r="I182" s="44" t="str">
        <f t="shared" si="15"/>
        <v>7</v>
      </c>
      <c r="J182" s="44" t="str">
        <f t="shared" si="16"/>
        <v>3</v>
      </c>
      <c r="K182" s="44" t="str">
        <f t="shared" si="17"/>
        <v>3</v>
      </c>
      <c r="L182" s="44" t="str">
        <f t="shared" si="18"/>
        <v>3</v>
      </c>
      <c r="M182" s="44" t="str">
        <f t="shared" si="19"/>
        <v>2</v>
      </c>
    </row>
    <row r="183" spans="1:13" x14ac:dyDescent="0.2">
      <c r="A183">
        <v>145</v>
      </c>
      <c r="B183" t="s">
        <v>844</v>
      </c>
      <c r="C183" s="2" t="s">
        <v>845</v>
      </c>
      <c r="D183" s="2" t="s">
        <v>846</v>
      </c>
      <c r="E183" s="2" t="s">
        <v>847</v>
      </c>
      <c r="F183" s="2" t="s">
        <v>848</v>
      </c>
      <c r="G183" s="2" t="s">
        <v>849</v>
      </c>
      <c r="I183" s="44" t="str">
        <f t="shared" si="15"/>
        <v>3</v>
      </c>
      <c r="J183" s="44" t="str">
        <f t="shared" si="16"/>
        <v>3</v>
      </c>
      <c r="K183" s="44" t="str">
        <f t="shared" si="17"/>
        <v>3</v>
      </c>
      <c r="L183" s="44" t="str">
        <f t="shared" si="18"/>
        <v>3</v>
      </c>
      <c r="M183" s="44" t="str">
        <f t="shared" si="19"/>
        <v>1</v>
      </c>
    </row>
    <row r="184" spans="1:13" x14ac:dyDescent="0.2">
      <c r="A184">
        <v>146</v>
      </c>
      <c r="B184" t="s">
        <v>850</v>
      </c>
      <c r="C184" s="2" t="s">
        <v>851</v>
      </c>
      <c r="D184" s="2" t="s">
        <v>852</v>
      </c>
      <c r="E184" s="2" t="s">
        <v>853</v>
      </c>
      <c r="F184" s="2" t="s">
        <v>854</v>
      </c>
      <c r="G184" s="2" t="s">
        <v>855</v>
      </c>
      <c r="I184" s="44" t="str">
        <f t="shared" si="15"/>
        <v>3</v>
      </c>
      <c r="J184" s="44" t="str">
        <f t="shared" si="16"/>
        <v>3</v>
      </c>
      <c r="K184" s="44" t="str">
        <f t="shared" si="17"/>
        <v>2</v>
      </c>
      <c r="L184" s="44" t="str">
        <f t="shared" si="18"/>
        <v>2</v>
      </c>
      <c r="M184" s="44" t="str">
        <f t="shared" si="19"/>
        <v>8</v>
      </c>
    </row>
    <row r="185" spans="1:13" x14ac:dyDescent="0.2">
      <c r="A185">
        <v>147</v>
      </c>
      <c r="B185" t="s">
        <v>856</v>
      </c>
      <c r="C185" s="2" t="s">
        <v>857</v>
      </c>
      <c r="D185" s="2" t="s">
        <v>858</v>
      </c>
      <c r="E185" s="2" t="s">
        <v>859</v>
      </c>
      <c r="F185" t="s">
        <v>8</v>
      </c>
      <c r="G185" s="2" t="s">
        <v>860</v>
      </c>
      <c r="I185" s="44" t="str">
        <f t="shared" si="15"/>
        <v>1</v>
      </c>
      <c r="J185" s="44" t="str">
        <f t="shared" si="16"/>
        <v>2</v>
      </c>
      <c r="K185" s="44" t="str">
        <f t="shared" si="17"/>
        <v>2</v>
      </c>
      <c r="L185" s="44" t="e">
        <f t="shared" si="18"/>
        <v>#VALUE!</v>
      </c>
      <c r="M185" s="44" t="str">
        <f t="shared" si="19"/>
        <v>7</v>
      </c>
    </row>
    <row r="186" spans="1:13" x14ac:dyDescent="0.2">
      <c r="A186">
        <v>148</v>
      </c>
      <c r="B186" t="s">
        <v>861</v>
      </c>
      <c r="C186" s="2" t="s">
        <v>862</v>
      </c>
      <c r="D186" s="2" t="s">
        <v>863</v>
      </c>
      <c r="E186" s="2" t="s">
        <v>864</v>
      </c>
      <c r="F186" s="2" t="s">
        <v>865</v>
      </c>
      <c r="G186" s="2" t="s">
        <v>866</v>
      </c>
      <c r="I186" s="44" t="str">
        <f t="shared" si="15"/>
        <v>1</v>
      </c>
      <c r="J186" s="44" t="str">
        <f t="shared" si="16"/>
        <v>2</v>
      </c>
      <c r="K186" s="44" t="str">
        <f t="shared" si="17"/>
        <v>2</v>
      </c>
      <c r="L186" s="44" t="str">
        <f t="shared" si="18"/>
        <v>2</v>
      </c>
      <c r="M186" s="44" t="str">
        <f t="shared" si="19"/>
        <v>3</v>
      </c>
    </row>
    <row r="187" spans="1:13" x14ac:dyDescent="0.2">
      <c r="A187">
        <v>149</v>
      </c>
      <c r="B187" t="s">
        <v>867</v>
      </c>
      <c r="C187" s="2" t="s">
        <v>868</v>
      </c>
      <c r="D187" s="2" t="s">
        <v>869</v>
      </c>
      <c r="E187" s="2" t="s">
        <v>870</v>
      </c>
      <c r="F187" s="2" t="s">
        <v>871</v>
      </c>
      <c r="G187" s="2" t="s">
        <v>872</v>
      </c>
      <c r="I187" s="44" t="str">
        <f t="shared" si="15"/>
        <v>2</v>
      </c>
      <c r="J187" s="44" t="str">
        <f t="shared" si="16"/>
        <v>3</v>
      </c>
      <c r="K187" s="44" t="str">
        <f t="shared" si="17"/>
        <v>6</v>
      </c>
      <c r="L187" s="44" t="str">
        <f t="shared" si="18"/>
        <v>7</v>
      </c>
      <c r="M187" s="44" t="str">
        <f t="shared" si="19"/>
        <v>8</v>
      </c>
    </row>
    <row r="188" spans="1:13" x14ac:dyDescent="0.2">
      <c r="A188">
        <v>150</v>
      </c>
      <c r="B188" t="s">
        <v>873</v>
      </c>
      <c r="C188" s="2" t="s">
        <v>874</v>
      </c>
      <c r="D188" s="2" t="s">
        <v>875</v>
      </c>
      <c r="E188" s="2" t="s">
        <v>876</v>
      </c>
      <c r="F188" s="2" t="s">
        <v>877</v>
      </c>
      <c r="G188" s="2" t="s">
        <v>878</v>
      </c>
      <c r="I188" s="44" t="str">
        <f t="shared" si="15"/>
        <v>1</v>
      </c>
      <c r="J188" s="44" t="str">
        <f t="shared" si="16"/>
        <v>3</v>
      </c>
      <c r="K188" s="44" t="str">
        <f t="shared" si="17"/>
        <v>7</v>
      </c>
      <c r="L188" s="44" t="str">
        <f t="shared" si="18"/>
        <v>7</v>
      </c>
      <c r="M188" s="44" t="str">
        <f t="shared" si="19"/>
        <v>7</v>
      </c>
    </row>
    <row r="189" spans="1:13" x14ac:dyDescent="0.2">
      <c r="A189">
        <v>151</v>
      </c>
      <c r="B189" t="s">
        <v>879</v>
      </c>
      <c r="C189" s="2" t="s">
        <v>880</v>
      </c>
      <c r="D189" s="2" t="s">
        <v>881</v>
      </c>
      <c r="E189" s="2" t="s">
        <v>882</v>
      </c>
      <c r="F189" s="2" t="s">
        <v>883</v>
      </c>
      <c r="G189" s="2" t="s">
        <v>884</v>
      </c>
      <c r="I189" s="44" t="str">
        <f t="shared" si="15"/>
        <v>1</v>
      </c>
      <c r="J189" s="44" t="str">
        <f t="shared" si="16"/>
        <v>3</v>
      </c>
      <c r="K189" s="44" t="str">
        <f t="shared" si="17"/>
        <v>7</v>
      </c>
      <c r="L189" s="44" t="str">
        <f t="shared" si="18"/>
        <v>8</v>
      </c>
      <c r="M189" s="44" t="str">
        <f t="shared" si="19"/>
        <v>6</v>
      </c>
    </row>
    <row r="190" spans="1:13" x14ac:dyDescent="0.2">
      <c r="A190">
        <v>152</v>
      </c>
      <c r="B190" t="s">
        <v>885</v>
      </c>
      <c r="C190" s="2" t="s">
        <v>886</v>
      </c>
      <c r="D190" s="2" t="s">
        <v>887</v>
      </c>
      <c r="E190" s="2" t="s">
        <v>888</v>
      </c>
      <c r="F190" s="2" t="s">
        <v>889</v>
      </c>
      <c r="G190" s="2" t="s">
        <v>890</v>
      </c>
      <c r="I190" s="44" t="str">
        <f t="shared" si="15"/>
        <v>1</v>
      </c>
      <c r="J190" s="44" t="str">
        <f t="shared" si="16"/>
        <v>2</v>
      </c>
      <c r="K190" s="44" t="str">
        <f t="shared" si="17"/>
        <v>2</v>
      </c>
      <c r="L190" s="44" t="str">
        <f t="shared" si="18"/>
        <v>3</v>
      </c>
      <c r="M190" s="44" t="str">
        <f t="shared" si="19"/>
        <v>5</v>
      </c>
    </row>
    <row r="191" spans="1:13" x14ac:dyDescent="0.2">
      <c r="A191">
        <v>153</v>
      </c>
      <c r="B191" t="s">
        <v>891</v>
      </c>
      <c r="C191" s="2" t="s">
        <v>892</v>
      </c>
      <c r="D191" s="2" t="s">
        <v>893</v>
      </c>
      <c r="E191" s="2" t="s">
        <v>894</v>
      </c>
      <c r="F191" s="2" t="s">
        <v>393</v>
      </c>
      <c r="G191" s="2" t="s">
        <v>895</v>
      </c>
      <c r="I191" s="44" t="str">
        <f t="shared" si="15"/>
        <v>9</v>
      </c>
      <c r="J191" s="44" t="str">
        <f t="shared" si="16"/>
        <v>2</v>
      </c>
      <c r="K191" s="44" t="str">
        <f t="shared" si="17"/>
        <v>1</v>
      </c>
      <c r="L191" s="44" t="str">
        <f t="shared" si="18"/>
        <v>1</v>
      </c>
      <c r="M191" s="44" t="str">
        <f t="shared" si="19"/>
        <v>2</v>
      </c>
    </row>
    <row r="192" spans="1:13" x14ac:dyDescent="0.2">
      <c r="A192">
        <v>154</v>
      </c>
      <c r="B192" t="s">
        <v>896</v>
      </c>
      <c r="C192" s="2" t="s">
        <v>897</v>
      </c>
      <c r="D192" s="2" t="s">
        <v>898</v>
      </c>
      <c r="E192" s="2" t="s">
        <v>899</v>
      </c>
      <c r="F192" s="2" t="s">
        <v>900</v>
      </c>
      <c r="G192" s="2" t="s">
        <v>901</v>
      </c>
      <c r="I192" s="44" t="str">
        <f t="shared" si="15"/>
        <v>3</v>
      </c>
      <c r="J192" s="44" t="str">
        <f t="shared" si="16"/>
        <v>5</v>
      </c>
      <c r="K192" s="44" t="str">
        <f t="shared" si="17"/>
        <v>5</v>
      </c>
      <c r="L192" s="44" t="str">
        <f t="shared" si="18"/>
        <v>3</v>
      </c>
      <c r="M192" s="44" t="str">
        <f t="shared" si="19"/>
        <v>4</v>
      </c>
    </row>
    <row r="193" spans="1:13" x14ac:dyDescent="0.2">
      <c r="A193">
        <v>155</v>
      </c>
      <c r="B193" t="s">
        <v>902</v>
      </c>
      <c r="C193" s="2" t="s">
        <v>770</v>
      </c>
      <c r="D193" s="2" t="s">
        <v>771</v>
      </c>
      <c r="E193" s="2" t="s">
        <v>772</v>
      </c>
      <c r="F193" s="2" t="s">
        <v>903</v>
      </c>
      <c r="G193" s="2" t="s">
        <v>904</v>
      </c>
      <c r="I193" s="44" t="str">
        <f t="shared" si="15"/>
        <v>9</v>
      </c>
      <c r="J193" s="44" t="str">
        <f t="shared" si="16"/>
        <v>9</v>
      </c>
      <c r="K193" s="44" t="str">
        <f t="shared" si="17"/>
        <v>1</v>
      </c>
      <c r="L193" s="44" t="str">
        <f t="shared" si="18"/>
        <v>4</v>
      </c>
      <c r="M193" s="44" t="str">
        <f t="shared" si="19"/>
        <v>4</v>
      </c>
    </row>
    <row r="194" spans="1:13" x14ac:dyDescent="0.2">
      <c r="A194">
        <v>156</v>
      </c>
      <c r="B194" t="s">
        <v>905</v>
      </c>
      <c r="C194" s="2" t="s">
        <v>906</v>
      </c>
      <c r="D194" s="2" t="s">
        <v>907</v>
      </c>
      <c r="E194" s="2" t="s">
        <v>908</v>
      </c>
      <c r="F194" s="2" t="s">
        <v>909</v>
      </c>
      <c r="G194" s="2" t="s">
        <v>910</v>
      </c>
      <c r="I194" s="44" t="str">
        <f t="shared" si="15"/>
        <v>1</v>
      </c>
      <c r="J194" s="44" t="str">
        <f t="shared" si="16"/>
        <v>2</v>
      </c>
      <c r="K194" s="44" t="str">
        <f t="shared" si="17"/>
        <v>3</v>
      </c>
      <c r="L194" s="44" t="str">
        <f t="shared" si="18"/>
        <v>3</v>
      </c>
      <c r="M194" s="44" t="str">
        <f t="shared" si="19"/>
        <v>3</v>
      </c>
    </row>
    <row r="195" spans="1:13" x14ac:dyDescent="0.2">
      <c r="A195">
        <v>157</v>
      </c>
      <c r="B195" t="s">
        <v>911</v>
      </c>
      <c r="C195" s="2" t="s">
        <v>912</v>
      </c>
      <c r="D195" s="2" t="s">
        <v>913</v>
      </c>
      <c r="E195" s="2" t="s">
        <v>914</v>
      </c>
      <c r="F195" s="2" t="s">
        <v>915</v>
      </c>
      <c r="G195" s="2" t="s">
        <v>916</v>
      </c>
      <c r="I195" s="44" t="str">
        <f t="shared" ref="I195:I201" si="20">LEFT(ABS(C195),1)</f>
        <v>4</v>
      </c>
      <c r="J195" s="44" t="str">
        <f t="shared" ref="J195:J201" si="21">LEFT(ABS(D195),1)</f>
        <v>5</v>
      </c>
      <c r="K195" s="44" t="str">
        <f t="shared" ref="K195:K201" si="22">LEFT(ABS(E195),1)</f>
        <v>8</v>
      </c>
      <c r="L195" s="44" t="str">
        <f t="shared" ref="L195:L201" si="23">LEFT(ABS(F195),1)</f>
        <v>7</v>
      </c>
      <c r="M195" s="44" t="str">
        <f t="shared" ref="M195:M201" si="24">LEFT(ABS(G195),1)</f>
        <v>1</v>
      </c>
    </row>
    <row r="196" spans="1:13" x14ac:dyDescent="0.2">
      <c r="A196">
        <v>158</v>
      </c>
      <c r="B196" t="s">
        <v>917</v>
      </c>
      <c r="C196" s="2" t="s">
        <v>918</v>
      </c>
      <c r="D196" s="2" t="s">
        <v>919</v>
      </c>
      <c r="E196" s="2" t="s">
        <v>920</v>
      </c>
      <c r="F196" s="2" t="s">
        <v>921</v>
      </c>
      <c r="G196" s="2" t="s">
        <v>922</v>
      </c>
      <c r="I196" s="44" t="str">
        <f t="shared" si="20"/>
        <v>1</v>
      </c>
      <c r="J196" s="44" t="str">
        <f t="shared" si="21"/>
        <v>4</v>
      </c>
      <c r="K196" s="44" t="str">
        <f t="shared" si="22"/>
        <v>6</v>
      </c>
      <c r="L196" s="44" t="str">
        <f t="shared" si="23"/>
        <v>5</v>
      </c>
      <c r="M196" s="44" t="str">
        <f t="shared" si="24"/>
        <v>5</v>
      </c>
    </row>
    <row r="197" spans="1:13" x14ac:dyDescent="0.2">
      <c r="A197">
        <v>159</v>
      </c>
      <c r="B197" t="s">
        <v>923</v>
      </c>
      <c r="C197" s="2" t="s">
        <v>924</v>
      </c>
      <c r="D197" s="2" t="s">
        <v>925</v>
      </c>
      <c r="E197" s="2" t="s">
        <v>926</v>
      </c>
      <c r="F197" s="2" t="s">
        <v>927</v>
      </c>
      <c r="G197" s="2" t="s">
        <v>928</v>
      </c>
      <c r="I197" s="44" t="str">
        <f t="shared" si="20"/>
        <v>2</v>
      </c>
      <c r="J197" s="44" t="str">
        <f t="shared" si="21"/>
        <v>4</v>
      </c>
      <c r="K197" s="44" t="str">
        <f t="shared" si="22"/>
        <v>6</v>
      </c>
      <c r="L197" s="44" t="str">
        <f t="shared" si="23"/>
        <v>6</v>
      </c>
      <c r="M197" s="44" t="str">
        <f t="shared" si="24"/>
        <v>5</v>
      </c>
    </row>
    <row r="198" spans="1:13" x14ac:dyDescent="0.2">
      <c r="A198">
        <v>160</v>
      </c>
      <c r="B198" t="s">
        <v>929</v>
      </c>
      <c r="C198" s="2" t="s">
        <v>930</v>
      </c>
      <c r="D198" s="2" t="s">
        <v>931</v>
      </c>
      <c r="E198" s="2" t="s">
        <v>932</v>
      </c>
      <c r="F198" s="2" t="s">
        <v>933</v>
      </c>
      <c r="G198" s="2" t="s">
        <v>934</v>
      </c>
      <c r="I198" s="44" t="str">
        <f t="shared" si="20"/>
        <v>1</v>
      </c>
      <c r="J198" s="44" t="str">
        <f t="shared" si="21"/>
        <v>5</v>
      </c>
      <c r="K198" s="44" t="str">
        <f t="shared" si="22"/>
        <v>5</v>
      </c>
      <c r="L198" s="44" t="str">
        <f t="shared" si="23"/>
        <v>6</v>
      </c>
      <c r="M198" s="44" t="str">
        <f t="shared" si="24"/>
        <v>4</v>
      </c>
    </row>
    <row r="199" spans="1:13" x14ac:dyDescent="0.2">
      <c r="A199">
        <v>161</v>
      </c>
      <c r="B199" t="s">
        <v>935</v>
      </c>
      <c r="C199" s="2" t="s">
        <v>936</v>
      </c>
      <c r="D199" s="2" t="s">
        <v>937</v>
      </c>
      <c r="E199" s="2" t="s">
        <v>938</v>
      </c>
      <c r="F199" s="2" t="s">
        <v>939</v>
      </c>
      <c r="G199" s="2" t="s">
        <v>940</v>
      </c>
      <c r="I199" s="44" t="str">
        <f t="shared" si="20"/>
        <v>1</v>
      </c>
      <c r="J199" s="44" t="str">
        <f t="shared" si="21"/>
        <v>5</v>
      </c>
      <c r="K199" s="44" t="str">
        <f t="shared" si="22"/>
        <v>3</v>
      </c>
      <c r="L199" s="44" t="str">
        <f t="shared" si="23"/>
        <v>2</v>
      </c>
      <c r="M199" s="44" t="str">
        <f t="shared" si="24"/>
        <v>3</v>
      </c>
    </row>
    <row r="200" spans="1:13" x14ac:dyDescent="0.2">
      <c r="A200">
        <v>162</v>
      </c>
      <c r="B200" t="s">
        <v>941</v>
      </c>
      <c r="C200" s="2" t="s">
        <v>942</v>
      </c>
      <c r="D200" s="2" t="s">
        <v>943</v>
      </c>
      <c r="E200" s="2" t="s">
        <v>944</v>
      </c>
      <c r="F200" s="2" t="s">
        <v>945</v>
      </c>
      <c r="G200" s="2" t="s">
        <v>946</v>
      </c>
      <c r="I200" s="44" t="str">
        <f t="shared" si="20"/>
        <v>1</v>
      </c>
      <c r="J200" s="44" t="str">
        <f t="shared" si="21"/>
        <v>5</v>
      </c>
      <c r="K200" s="44" t="str">
        <f t="shared" si="22"/>
        <v>3</v>
      </c>
      <c r="L200" s="44" t="str">
        <f t="shared" si="23"/>
        <v>2</v>
      </c>
      <c r="M200" s="44" t="str">
        <f t="shared" si="24"/>
        <v>1</v>
      </c>
    </row>
    <row r="201" spans="1:13" x14ac:dyDescent="0.2">
      <c r="A201">
        <v>163</v>
      </c>
      <c r="B201" t="s">
        <v>947</v>
      </c>
      <c r="C201" s="2" t="s">
        <v>770</v>
      </c>
      <c r="D201" s="2" t="s">
        <v>948</v>
      </c>
      <c r="E201" s="2" t="s">
        <v>949</v>
      </c>
      <c r="F201" s="2" t="s">
        <v>950</v>
      </c>
      <c r="G201" s="2" t="s">
        <v>951</v>
      </c>
      <c r="I201" s="44" t="str">
        <f t="shared" si="20"/>
        <v>9</v>
      </c>
      <c r="J201" s="44" t="str">
        <f t="shared" si="21"/>
        <v>1</v>
      </c>
      <c r="K201" s="44" t="str">
        <f t="shared" si="22"/>
        <v>2</v>
      </c>
      <c r="L201" s="44" t="str">
        <f t="shared" si="23"/>
        <v>1</v>
      </c>
      <c r="M201" s="44" t="str">
        <f t="shared" si="24"/>
        <v>8</v>
      </c>
    </row>
    <row r="202" spans="1:13" x14ac:dyDescent="0.2">
      <c r="A202">
        <v>164</v>
      </c>
      <c r="B202" t="s">
        <v>173</v>
      </c>
      <c r="I202" s="52"/>
      <c r="J202" s="52"/>
      <c r="K202" s="52"/>
      <c r="L202" s="52"/>
      <c r="M202" s="52"/>
    </row>
    <row r="203" spans="1:13" x14ac:dyDescent="0.2">
      <c r="I203" s="52"/>
      <c r="J203" s="52"/>
      <c r="K203" s="52"/>
      <c r="L203" s="52"/>
      <c r="M203" s="52"/>
    </row>
    <row r="204" spans="1:13" x14ac:dyDescent="0.2">
      <c r="I204" s="52"/>
      <c r="J204" s="52"/>
      <c r="K204" s="52"/>
      <c r="L204" s="52"/>
      <c r="M204" s="52"/>
    </row>
    <row r="205" spans="1:13" x14ac:dyDescent="0.2">
      <c r="I205" s="52"/>
      <c r="J205" s="52"/>
      <c r="K205" s="52"/>
      <c r="L205" s="52"/>
      <c r="M205" s="52"/>
    </row>
    <row r="206" spans="1:13" x14ac:dyDescent="0.2">
      <c r="I206" s="52"/>
      <c r="J206" s="52"/>
      <c r="K206" s="52"/>
      <c r="L206" s="52"/>
      <c r="M206" s="52"/>
    </row>
    <row r="207" spans="1:13" x14ac:dyDescent="0.2">
      <c r="I207" s="52"/>
      <c r="J207" s="52"/>
      <c r="K207" s="52"/>
      <c r="L207" s="52"/>
      <c r="M207" s="52"/>
    </row>
    <row r="208" spans="1:13" x14ac:dyDescent="0.2">
      <c r="I208" s="52"/>
      <c r="J208" s="52"/>
      <c r="K208" s="52"/>
      <c r="L208" s="52"/>
      <c r="M208" s="52"/>
    </row>
    <row r="209" spans="9:13" x14ac:dyDescent="0.2">
      <c r="I209" s="52"/>
      <c r="J209" s="52"/>
      <c r="K209" s="52"/>
      <c r="L209" s="52"/>
      <c r="M209" s="52"/>
    </row>
    <row r="210" spans="9:13" x14ac:dyDescent="0.2">
      <c r="I210" s="52"/>
      <c r="J210" s="52"/>
      <c r="K210" s="52"/>
      <c r="L210" s="52"/>
      <c r="M210" s="52"/>
    </row>
    <row r="211" spans="9:13" x14ac:dyDescent="0.2">
      <c r="I211" s="52"/>
      <c r="J211" s="52"/>
      <c r="K211" s="52"/>
      <c r="L211" s="52"/>
      <c r="M211" s="52"/>
    </row>
    <row r="212" spans="9:13" x14ac:dyDescent="0.2">
      <c r="I212" s="52"/>
      <c r="J212" s="52"/>
      <c r="K212" s="52"/>
      <c r="L212" s="52"/>
      <c r="M212" s="52"/>
    </row>
    <row r="213" spans="9:13" x14ac:dyDescent="0.2">
      <c r="I213" s="52"/>
      <c r="J213" s="52"/>
      <c r="K213" s="52"/>
      <c r="L213" s="52"/>
      <c r="M213" s="52"/>
    </row>
    <row r="214" spans="9:13" x14ac:dyDescent="0.2">
      <c r="I214" s="52"/>
      <c r="J214" s="52"/>
      <c r="K214" s="52"/>
      <c r="L214" s="52"/>
      <c r="M214" s="52"/>
    </row>
    <row r="215" spans="9:13" x14ac:dyDescent="0.2">
      <c r="I215" s="52"/>
      <c r="J215" s="52"/>
      <c r="K215" s="52"/>
      <c r="L215" s="52"/>
      <c r="M215" s="52"/>
    </row>
    <row r="216" spans="9:13" x14ac:dyDescent="0.2">
      <c r="I216" s="52"/>
      <c r="J216" s="52"/>
      <c r="K216" s="52"/>
      <c r="L216" s="52"/>
      <c r="M216" s="52"/>
    </row>
    <row r="217" spans="9:13" x14ac:dyDescent="0.2">
      <c r="I217" s="52"/>
      <c r="J217" s="52"/>
      <c r="K217" s="52"/>
      <c r="L217" s="52"/>
      <c r="M217" s="52"/>
    </row>
    <row r="218" spans="9:13" x14ac:dyDescent="0.2">
      <c r="I218" s="52"/>
      <c r="J218" s="52"/>
      <c r="K218" s="52"/>
      <c r="L218" s="52"/>
      <c r="M218" s="52"/>
    </row>
    <row r="219" spans="9:13" x14ac:dyDescent="0.2">
      <c r="I219" s="52"/>
      <c r="J219" s="52"/>
      <c r="K219" s="52"/>
      <c r="L219" s="52"/>
      <c r="M219" s="52"/>
    </row>
    <row r="220" spans="9:13" x14ac:dyDescent="0.2">
      <c r="I220" s="52"/>
      <c r="J220" s="52"/>
      <c r="K220" s="52"/>
      <c r="L220" s="52"/>
      <c r="M220" s="52"/>
    </row>
    <row r="221" spans="9:13" x14ac:dyDescent="0.2">
      <c r="I221" s="52"/>
      <c r="J221" s="52"/>
      <c r="K221" s="52"/>
      <c r="L221" s="52"/>
      <c r="M221" s="52"/>
    </row>
    <row r="222" spans="9:13" x14ac:dyDescent="0.2">
      <c r="I222" s="52"/>
      <c r="J222" s="52"/>
      <c r="K222" s="52"/>
      <c r="L222" s="52"/>
      <c r="M222" s="52"/>
    </row>
    <row r="223" spans="9:13" x14ac:dyDescent="0.2">
      <c r="I223" s="52"/>
      <c r="J223" s="52"/>
      <c r="K223" s="52"/>
      <c r="L223" s="52"/>
      <c r="M223" s="52"/>
    </row>
    <row r="224" spans="9:13" x14ac:dyDescent="0.2">
      <c r="I224" s="52"/>
      <c r="J224" s="52"/>
      <c r="K224" s="52"/>
      <c r="L224" s="52"/>
      <c r="M224" s="52"/>
    </row>
    <row r="225" spans="9:13" x14ac:dyDescent="0.2">
      <c r="I225" s="52"/>
      <c r="J225" s="52"/>
      <c r="K225" s="52"/>
      <c r="L225" s="52"/>
      <c r="M225" s="52"/>
    </row>
    <row r="226" spans="9:13" x14ac:dyDescent="0.2">
      <c r="I226" s="52"/>
      <c r="J226" s="52"/>
      <c r="K226" s="52"/>
      <c r="L226" s="52"/>
      <c r="M226" s="52"/>
    </row>
    <row r="227" spans="9:13" x14ac:dyDescent="0.2">
      <c r="I227" s="52"/>
      <c r="J227" s="52"/>
      <c r="K227" s="52"/>
      <c r="L227" s="52"/>
      <c r="M227" s="52"/>
    </row>
    <row r="228" spans="9:13" x14ac:dyDescent="0.2">
      <c r="I228" s="52"/>
      <c r="J228" s="52"/>
      <c r="K228" s="52"/>
      <c r="L228" s="52"/>
      <c r="M228" s="52"/>
    </row>
    <row r="229" spans="9:13" x14ac:dyDescent="0.2">
      <c r="I229" s="52"/>
      <c r="J229" s="52"/>
      <c r="K229" s="52"/>
      <c r="L229" s="52"/>
      <c r="M229" s="52"/>
    </row>
    <row r="230" spans="9:13" x14ac:dyDescent="0.2">
      <c r="I230" s="52"/>
      <c r="J230" s="52"/>
      <c r="K230" s="52"/>
      <c r="L230" s="52"/>
      <c r="M230" s="52"/>
    </row>
    <row r="231" spans="9:13" x14ac:dyDescent="0.2">
      <c r="I231" s="52"/>
      <c r="J231" s="52"/>
      <c r="K231" s="52"/>
      <c r="L231" s="52"/>
      <c r="M231" s="52"/>
    </row>
    <row r="232" spans="9:13" x14ac:dyDescent="0.2">
      <c r="I232" s="52"/>
      <c r="J232" s="52"/>
      <c r="K232" s="52"/>
      <c r="L232" s="52"/>
      <c r="M232" s="52"/>
    </row>
    <row r="233" spans="9:13" x14ac:dyDescent="0.2">
      <c r="I233" s="52"/>
      <c r="J233" s="52"/>
      <c r="K233" s="52"/>
      <c r="L233" s="52"/>
      <c r="M233" s="52"/>
    </row>
    <row r="234" spans="9:13" x14ac:dyDescent="0.2">
      <c r="I234" s="52"/>
      <c r="J234" s="52"/>
      <c r="K234" s="52"/>
      <c r="L234" s="52"/>
      <c r="M234" s="52"/>
    </row>
    <row r="235" spans="9:13" x14ac:dyDescent="0.2">
      <c r="I235" s="52"/>
      <c r="J235" s="52"/>
      <c r="K235" s="52"/>
      <c r="L235" s="52"/>
      <c r="M235" s="52"/>
    </row>
    <row r="236" spans="9:13" x14ac:dyDescent="0.2">
      <c r="I236" s="52"/>
      <c r="J236" s="52"/>
      <c r="K236" s="52"/>
      <c r="L236" s="52"/>
      <c r="M236" s="52"/>
    </row>
    <row r="237" spans="9:13" x14ac:dyDescent="0.2">
      <c r="I237" s="52"/>
      <c r="J237" s="52"/>
      <c r="K237" s="52"/>
      <c r="L237" s="52"/>
      <c r="M237" s="52"/>
    </row>
    <row r="238" spans="9:13" x14ac:dyDescent="0.2">
      <c r="I238" s="52"/>
      <c r="J238" s="52"/>
      <c r="K238" s="52"/>
      <c r="L238" s="52"/>
      <c r="M238" s="52"/>
    </row>
    <row r="239" spans="9:13" x14ac:dyDescent="0.2">
      <c r="I239" s="52"/>
      <c r="J239" s="52"/>
      <c r="K239" s="52"/>
      <c r="L239" s="52"/>
      <c r="M239" s="52"/>
    </row>
    <row r="240" spans="9:13" x14ac:dyDescent="0.2">
      <c r="I240" s="52"/>
      <c r="J240" s="52"/>
      <c r="K240" s="52"/>
      <c r="L240" s="52"/>
      <c r="M240" s="52"/>
    </row>
    <row r="241" spans="9:13" x14ac:dyDescent="0.2">
      <c r="I241" s="52"/>
      <c r="J241" s="52"/>
      <c r="K241" s="52"/>
      <c r="L241" s="52"/>
      <c r="M241" s="52"/>
    </row>
    <row r="242" spans="9:13" x14ac:dyDescent="0.2">
      <c r="I242" s="52"/>
      <c r="J242" s="52"/>
      <c r="K242" s="52"/>
      <c r="L242" s="52"/>
      <c r="M242" s="52"/>
    </row>
    <row r="243" spans="9:13" x14ac:dyDescent="0.2">
      <c r="I243" s="52"/>
      <c r="J243" s="52"/>
      <c r="K243" s="52"/>
      <c r="L243" s="52"/>
      <c r="M243" s="52"/>
    </row>
    <row r="244" spans="9:13" x14ac:dyDescent="0.2">
      <c r="I244" s="52"/>
      <c r="J244" s="52"/>
      <c r="K244" s="52"/>
      <c r="L244" s="52"/>
      <c r="M244" s="52"/>
    </row>
    <row r="245" spans="9:13" x14ac:dyDescent="0.2">
      <c r="I245" s="52"/>
      <c r="J245" s="52"/>
      <c r="K245" s="52"/>
      <c r="L245" s="52"/>
      <c r="M245" s="52"/>
    </row>
  </sheetData>
  <conditionalFormatting sqref="T17">
    <cfRule type="containsText" dxfId="3" priority="4" operator="containsText" text="Not Manipulator">
      <formula>NOT(ISERROR(SEARCH("Not Manipulator",T17)))</formula>
    </cfRule>
    <cfRule type="containsText" dxfId="2" priority="3" operator="containsText" text="Manipulator">
      <formula>NOT(ISERROR(SEARCH("Manipulator",T17)))</formula>
    </cfRule>
    <cfRule type="containsText" dxfId="1" priority="2" operator="containsText" text="Not Manipulator">
      <formula>NOT(ISERROR(SEARCH("Not Manipulator",T17)))</formula>
    </cfRule>
    <cfRule type="containsText" dxfId="0" priority="1" operator="containsText" text="Not Manipulator">
      <formula>NOT(ISERROR(SEARCH("Not Manipulator",T17)))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Forecasting</vt:lpstr>
      <vt:lpstr>IS</vt:lpstr>
      <vt:lpstr>BS</vt:lpstr>
      <vt:lpstr>M-Score</vt:lpstr>
      <vt:lpstr>Benford_Fairfield</vt:lpstr>
      <vt:lpstr>Benford_Tesla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Said Rashid Al-Rasbi</cp:lastModifiedBy>
  <dcterms:created xsi:type="dcterms:W3CDTF">2021-11-21T22:58:23Z</dcterms:created>
  <dcterms:modified xsi:type="dcterms:W3CDTF">2021-11-30T19:07:52Z</dcterms:modified>
</cp:coreProperties>
</file>