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mc:AlternateContent xmlns:mc="http://schemas.openxmlformats.org/markup-compatibility/2006">
    <mc:Choice Requires="x15">
      <x15ac:absPath xmlns:x15ac="http://schemas.microsoft.com/office/spreadsheetml/2010/11/ac" url="/Users/khalidalrasbi/Downloads/"/>
    </mc:Choice>
  </mc:AlternateContent>
  <xr:revisionPtr revIDLastSave="0" documentId="13_ncr:1_{79EF55EA-D1EA-634E-92CA-104A7C146F79}" xr6:coauthVersionLast="47" xr6:coauthVersionMax="47" xr10:uidLastSave="{00000000-0000-0000-0000-000000000000}"/>
  <bookViews>
    <workbookView xWindow="420" yWindow="500" windowWidth="24800" windowHeight="14860" activeTab="1" xr2:uid="{00000000-000D-0000-FFFF-FFFF00000000}"/>
  </bookViews>
  <sheets>
    <sheet name="Questions 1-3" sheetId="3" r:id="rId1"/>
    <sheet name="Questions 4-6" sheetId="2"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4</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ecision_Variable">'Questions 1-3'!$B$7</definedName>
    <definedName name="Discounted_Price">'Questions 1-3'!$B$13</definedName>
    <definedName name="Fixed_Cost">'Questions 1-3'!$B$10</definedName>
    <definedName name="Maximum_Profit">'Questions 1-3'!$B$19</definedName>
    <definedName name="Original_Price">'Questions 1-3'!$B$12</definedName>
    <definedName name="Quantity_Demanded">'Questions 1-3'!$B$6</definedName>
    <definedName name="Quantity_Ordered">'Questions 1-3'!$B$8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200</definedName>
    <definedName name="RiskNumSimulations" hidden="1">10</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Total_Cost">'Questions 1-3'!$B$18</definedName>
    <definedName name="Total_Revenue">'Questions 1-3'!$B$17</definedName>
    <definedName name="Variable_Cost">'Questions 1-3'!$B$11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2" l="1"/>
  <c r="B34" i="2"/>
  <c r="C34" i="2"/>
  <c r="D34" i="2"/>
  <c r="G34" i="2"/>
  <c r="F34" i="2"/>
  <c r="A34" i="2"/>
  <c r="B50" i="3"/>
  <c r="B49" i="3"/>
  <c r="H34" i="2" l="1"/>
  <c r="B18" i="3" l="1"/>
  <c r="B17" i="3"/>
  <c r="B19" i="3" l="1"/>
  <c r="B3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tc={9C48BCD8-FDF4-4B85-A49E-AC66F6182726}</author>
  </authors>
  <commentList>
    <comment ref="B10" authorId="0" shapeId="0" xr:uid="{9C48BCD8-FDF4-4B85-A49E-AC66F6182726}">
      <text>
        <t>[Threaded comment]
Your version of Excel allows you to read this threaded comment; however, any edits to it will get removed if the file is opened in a newer version of Excel. Learn more: https://go.microsoft.com/fwlink/?linkid=870924
Comment:
    This includes salaries and equipment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B3" authorId="0" shapeId="0" xr:uid="{00000000-0006-0000-0000-000001000000}">
      <text>
        <r>
          <rPr>
            <sz val="8"/>
            <color rgb="FF000000"/>
            <rFont val="Tahoma"/>
            <family val="2"/>
          </rPr>
          <t xml:space="preserve">Code:
</t>
        </r>
        <r>
          <rPr>
            <sz val="8"/>
            <color rgb="FF000000"/>
            <rFont val="Tahoma"/>
            <family val="2"/>
          </rPr>
          <t xml:space="preserve">Young - 34 or younger
</t>
        </r>
        <r>
          <rPr>
            <sz val="8"/>
            <color rgb="FF000000"/>
            <rFont val="Tahoma"/>
            <family val="2"/>
          </rPr>
          <t xml:space="preserve">Middle-aged - from 34 to 59
</t>
        </r>
        <r>
          <rPr>
            <sz val="8"/>
            <color rgb="FF000000"/>
            <rFont val="Tahoma"/>
            <family val="2"/>
          </rPr>
          <t xml:space="preserve">Elderly - 60 or older
</t>
        </r>
      </text>
    </comment>
    <comment ref="C3" authorId="0" shapeId="0" xr:uid="{00000000-0006-0000-0000-000002000000}">
      <text>
        <r>
          <rPr>
            <sz val="8"/>
            <color rgb="FF000000"/>
            <rFont val="Tahoma"/>
            <family val="2"/>
          </rPr>
          <t xml:space="preserve">Code:
</t>
        </r>
        <r>
          <rPr>
            <sz val="8"/>
            <color rgb="FF000000"/>
            <rFont val="Tahoma"/>
            <family val="2"/>
          </rPr>
          <t xml:space="preserve">1 - male
</t>
        </r>
        <r>
          <rPr>
            <sz val="8"/>
            <color rgb="FF000000"/>
            <rFont val="Tahoma"/>
            <family val="2"/>
          </rPr>
          <t xml:space="preserve">2 - female
</t>
        </r>
      </text>
    </comment>
  </commentList>
</comments>
</file>

<file path=xl/sharedStrings.xml><?xml version="1.0" encoding="utf-8"?>
<sst xmlns="http://schemas.openxmlformats.org/spreadsheetml/2006/main" count="205" uniqueCount="86">
  <si>
    <t>Data from a questionnaire on environmental policy</t>
  </si>
  <si>
    <t>Age</t>
  </si>
  <si>
    <t>Gender</t>
  </si>
  <si>
    <t>State</t>
  </si>
  <si>
    <t>Children</t>
  </si>
  <si>
    <t>Salary</t>
  </si>
  <si>
    <t>Opinion</t>
  </si>
  <si>
    <t>Minnesota</t>
  </si>
  <si>
    <t>Texas</t>
  </si>
  <si>
    <t>Ohio</t>
  </si>
  <si>
    <t>Florida</t>
  </si>
  <si>
    <t>California</t>
  </si>
  <si>
    <t>New York</t>
  </si>
  <si>
    <t>Virginia</t>
  </si>
  <si>
    <t>Illinois</t>
  </si>
  <si>
    <t>Michigan</t>
  </si>
  <si>
    <t>Arizona</t>
  </si>
  <si>
    <t>Middle-aged</t>
  </si>
  <si>
    <t>Strongly agree</t>
  </si>
  <si>
    <t>Strongly disagree</t>
  </si>
  <si>
    <t>Elderly</t>
  </si>
  <si>
    <t>Neutral</t>
  </si>
  <si>
    <t>Young</t>
  </si>
  <si>
    <t>Agree</t>
  </si>
  <si>
    <t>Disagree</t>
  </si>
  <si>
    <t xml:space="preserve">Neutral </t>
  </si>
  <si>
    <t xml:space="preserve">Strongly agree </t>
  </si>
  <si>
    <t xml:space="preserve">Strongly disagree </t>
  </si>
  <si>
    <t>Capital City</t>
  </si>
  <si>
    <t>Phoenix</t>
  </si>
  <si>
    <t>Sacramento</t>
  </si>
  <si>
    <t>Tallahassee</t>
  </si>
  <si>
    <t>Springfield</t>
  </si>
  <si>
    <t>Lansing</t>
  </si>
  <si>
    <t>Saint Paul</t>
  </si>
  <si>
    <t>Albany</t>
  </si>
  <si>
    <t>Columbus</t>
  </si>
  <si>
    <t>Austin</t>
  </si>
  <si>
    <t>Richmond</t>
  </si>
  <si>
    <t>1</t>
  </si>
  <si>
    <t>2</t>
  </si>
  <si>
    <t>Uncertain variable</t>
  </si>
  <si>
    <t>Decision variable</t>
  </si>
  <si>
    <t>Order</t>
  </si>
  <si>
    <t>Input variables</t>
  </si>
  <si>
    <t>Variable cost</t>
  </si>
  <si>
    <t>Data Table - TWO INPUT: orders and Price</t>
  </si>
  <si>
    <t>Prices</t>
  </si>
  <si>
    <t>Total Cost</t>
  </si>
  <si>
    <t>Profit</t>
  </si>
  <si>
    <t>Orders</t>
  </si>
  <si>
    <t>Total Revenue</t>
  </si>
  <si>
    <t>Maximum Profit</t>
  </si>
  <si>
    <t>Discounted price</t>
  </si>
  <si>
    <t>Original price</t>
  </si>
  <si>
    <t>Fixed cost</t>
  </si>
  <si>
    <t>Quantity Ordered</t>
  </si>
  <si>
    <t>Quantity demanded</t>
  </si>
  <si>
    <t>ii. Use the range names to calculate Total Revenue, Total Cost, and Maximum Profit</t>
  </si>
  <si>
    <t>i. Complete the Two-Input Data Table below for Profit</t>
  </si>
  <si>
    <t>Question 2 - Use Data Table and the results from question 1 to answer the following questions:</t>
  </si>
  <si>
    <t>Question 1 - Use the data from the NCAA t-shirt sales to answer the following questions:</t>
  </si>
  <si>
    <t>Question 3 - Goal Seek</t>
  </si>
  <si>
    <t>i. Using the Goal Seek function, how many t-shorts should be ordered to make profits below?</t>
  </si>
  <si>
    <t>i. In the Age category column, use SORT to verify whether there are extra spaces.</t>
  </si>
  <si>
    <t>ii. In column H, use the TRIM function to correct them, if you find any.</t>
  </si>
  <si>
    <t xml:space="preserve">In the Goal Seek Status window, DO NOT click OK. Take note of the recalculated order, click Cancel and record the order in the space below. </t>
  </si>
  <si>
    <t>Number</t>
  </si>
  <si>
    <t>i. Assign range names to each of the values in column B6 to B19.</t>
  </si>
  <si>
    <t>See the lecture notes for the revenue condition</t>
  </si>
  <si>
    <t>i. Use yellow highlight to mark the field names, and the corresponding cells.</t>
  </si>
  <si>
    <t>iii. The Gender values are centered. Check to see whether they were entered as text or numbers, and convert them to the appropriate format if necessary.</t>
  </si>
  <si>
    <t>iii. Use yellow highlights to mark the corrected values.</t>
  </si>
  <si>
    <t>iv. In the space below, describe the process you will use to identify errors in the Salary column.</t>
  </si>
  <si>
    <t>v. Highlight the found errors in yellow. Do not fix them</t>
  </si>
  <si>
    <t>a. Delete all observations (rows with errors)</t>
  </si>
  <si>
    <t>b. Replace the errors with the average salary.</t>
  </si>
  <si>
    <t>c. Replace the errors with the average salary of similar observations.</t>
  </si>
  <si>
    <t>d. None</t>
  </si>
  <si>
    <t>ii. Correct the highlighted cells marked in "i" above.</t>
  </si>
  <si>
    <t>ii. Use the VLOOKUP function to find profit when 1250 and 1600 t-shirts are ordered and sold for $17 per shirt.</t>
  </si>
  <si>
    <t>Question 4 - Use COUNT or COUNTIF function to identity columns (Field names) that have missing or wrongly formatted data.</t>
  </si>
  <si>
    <t>Question 5 - Other errors</t>
  </si>
  <si>
    <t>Question 6 - Which of the following will you use to correct the errors found above, and why? (select only one)</t>
  </si>
  <si>
    <t xml:space="preserve">I will select the table and sort it by using Salary from smallest to largest. By this way I will know that there is negetive number which is the error and that cann't be ture. </t>
  </si>
  <si>
    <t xml:space="preserve">d. None, because there is no way for us to know the exact amount of that person salary, using the average salary or average salary of similaer observations seems not working in this case. I also think that it might work just fine if we try to replace the errors with the average salary.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</si>
</sst>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
    <numFmt numFmtId="165" formatCode=";;;"/>
  </numFmts>
  <fonts count="12" x14ac:knownFonts="1">
    <font>
      <sz val="11"/>
      <name val="Calibri"/>
      <family val="2"/>
    </font>
    <font>
      <sz val="10"/>
      <name val="Arial"/>
      <family val="2"/>
    </font>
    <font>
      <b/>
      <sz val="11"/>
      <name val="Calibri"/>
      <family val="2"/>
    </font>
    <font>
      <sz val="11"/>
      <name val="Calibri"/>
      <family val="2"/>
    </font>
    <font>
      <sz val="16"/>
      <color rgb="FFFF0000"/>
      <name val="Tw Cen MT"/>
      <family val="2"/>
    </font>
    <font>
      <sz val="11"/>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sz val="12"/>
      <color rgb="FFFF0000"/>
      <name val="Tw Cen MT"/>
      <family val="2"/>
    </font>
    <font>
      <b/>
      <sz val="16"/>
      <color rgb="FF000000"/>
      <name val="Calibri"/>
      <family val="2"/>
      <scheme val="minor"/>
    </font>
    <font>
      <sz val="8"/>
      <color rgb="FF000000"/>
      <name val="Tahoma"/>
      <family val="2"/>
    </font>
  </fonts>
  <fills count="7">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44" fontId="1" fillId="0" borderId="0" applyFont="0" applyFill="0" applyBorder="0" applyAlignment="0" applyProtection="0"/>
    <xf numFmtId="0" fontId="1" fillId="0" borderId="0"/>
  </cellStyleXfs>
  <cellXfs count="63">
    <xf numFmtId="0" fontId="0" fillId="0" borderId="0" xfId="0"/>
    <xf numFmtId="0" fontId="2" fillId="0" borderId="0" xfId="0" applyFont="1" applyAlignment="1">
      <alignment horizontal="left"/>
    </xf>
    <xf numFmtId="0" fontId="3" fillId="0" borderId="0" xfId="0" applyFont="1" applyAlignment="1">
      <alignment horizontal="right"/>
    </xf>
    <xf numFmtId="0" fontId="3" fillId="0" borderId="0" xfId="0" applyFont="1"/>
    <xf numFmtId="164" fontId="3" fillId="0" borderId="0" xfId="1" applyNumberFormat="1" applyFont="1"/>
    <xf numFmtId="0" fontId="3" fillId="0" borderId="0" xfId="0" applyFont="1" applyAlignment="1">
      <alignment horizontal="left"/>
    </xf>
    <xf numFmtId="0" fontId="3" fillId="0" borderId="0" xfId="0" applyFont="1" applyAlignment="1">
      <alignment horizontal="center"/>
    </xf>
    <xf numFmtId="0" fontId="0" fillId="0" borderId="0" xfId="0" applyFont="1"/>
    <xf numFmtId="49" fontId="3" fillId="0" borderId="0" xfId="0" applyNumberFormat="1" applyFont="1" applyAlignment="1">
      <alignment horizontal="center"/>
    </xf>
    <xf numFmtId="0" fontId="4" fillId="0" borderId="0" xfId="0" applyFont="1"/>
    <xf numFmtId="0" fontId="5" fillId="0" borderId="0" xfId="2" applyFont="1"/>
    <xf numFmtId="164" fontId="6" fillId="0" borderId="0" xfId="2" applyNumberFormat="1" applyFont="1"/>
    <xf numFmtId="0" fontId="7" fillId="0" borderId="0" xfId="2" applyFont="1"/>
    <xf numFmtId="0" fontId="6" fillId="0" borderId="0" xfId="2" applyFont="1"/>
    <xf numFmtId="0" fontId="5" fillId="2" borderId="0" xfId="2" applyFont="1" applyFill="1"/>
    <xf numFmtId="0" fontId="6" fillId="0" borderId="1" xfId="2" applyFont="1" applyBorder="1"/>
    <xf numFmtId="0" fontId="5" fillId="0" borderId="1" xfId="2" applyFont="1" applyBorder="1"/>
    <xf numFmtId="0" fontId="5" fillId="4" borderId="0" xfId="2" applyFont="1" applyFill="1"/>
    <xf numFmtId="0" fontId="5" fillId="3" borderId="0" xfId="2" applyFont="1" applyFill="1"/>
    <xf numFmtId="0" fontId="5" fillId="5" borderId="0" xfId="2" applyFont="1" applyFill="1"/>
    <xf numFmtId="0" fontId="5" fillId="5" borderId="1" xfId="2" applyFont="1" applyFill="1" applyBorder="1"/>
    <xf numFmtId="0" fontId="6" fillId="0" borderId="1" xfId="2" applyFont="1" applyBorder="1" applyAlignment="1">
      <alignment horizontal="center"/>
    </xf>
    <xf numFmtId="0" fontId="5" fillId="0" borderId="0" xfId="2" applyFont="1" applyAlignment="1">
      <alignment horizontal="right"/>
    </xf>
    <xf numFmtId="0" fontId="7" fillId="0" borderId="0" xfId="2" applyFont="1" applyAlignment="1">
      <alignment horizontal="left"/>
    </xf>
    <xf numFmtId="0" fontId="5" fillId="0" borderId="0" xfId="2" applyFont="1" applyBorder="1"/>
    <xf numFmtId="0" fontId="6" fillId="0" borderId="0" xfId="2" applyFont="1" applyFill="1" applyBorder="1"/>
    <xf numFmtId="0" fontId="5" fillId="0" borderId="0" xfId="2" applyFont="1" applyFill="1" applyBorder="1"/>
    <xf numFmtId="0" fontId="5" fillId="0" borderId="0" xfId="2" applyFont="1" applyFill="1"/>
    <xf numFmtId="0" fontId="5" fillId="0" borderId="0" xfId="2" applyFont="1" applyFill="1" applyAlignment="1">
      <alignment horizontal="right"/>
    </xf>
    <xf numFmtId="0" fontId="5" fillId="0" borderId="2" xfId="2" applyFont="1" applyBorder="1"/>
    <xf numFmtId="0" fontId="5" fillId="0" borderId="3" xfId="2" applyFont="1" applyBorder="1"/>
    <xf numFmtId="0" fontId="5" fillId="0" borderId="4" xfId="2" applyFont="1" applyBorder="1"/>
    <xf numFmtId="0" fontId="5" fillId="0" borderId="5" xfId="2" applyFont="1" applyBorder="1"/>
    <xf numFmtId="0" fontId="5" fillId="0" borderId="6" xfId="2" applyFont="1" applyBorder="1"/>
    <xf numFmtId="0" fontId="7" fillId="0" borderId="0" xfId="2" applyFont="1" applyFill="1" applyBorder="1"/>
    <xf numFmtId="165" fontId="5" fillId="0" borderId="0" xfId="2" applyNumberFormat="1" applyFont="1" applyFill="1" applyBorder="1" applyAlignment="1">
      <alignment horizontal="right"/>
    </xf>
    <xf numFmtId="0" fontId="5" fillId="0" borderId="0" xfId="2" applyFont="1" applyFill="1" applyBorder="1" applyAlignment="1">
      <alignment horizontal="right"/>
    </xf>
    <xf numFmtId="0" fontId="5" fillId="0" borderId="1" xfId="2" applyFont="1" applyBorder="1" applyAlignment="1">
      <alignment horizontal="center"/>
    </xf>
    <xf numFmtId="6" fontId="5" fillId="0" borderId="1" xfId="2" applyNumberFormat="1" applyFont="1" applyBorder="1" applyAlignment="1">
      <alignment horizontal="center"/>
    </xf>
    <xf numFmtId="0" fontId="5" fillId="0" borderId="0" xfId="2" applyFont="1" applyBorder="1" applyAlignment="1">
      <alignment horizontal="center"/>
    </xf>
    <xf numFmtId="0" fontId="8" fillId="0" borderId="0" xfId="2" applyFont="1"/>
    <xf numFmtId="0" fontId="2" fillId="0" borderId="0" xfId="0" applyFont="1" applyAlignment="1">
      <alignment horizontal="center"/>
    </xf>
    <xf numFmtId="0" fontId="2" fillId="0" borderId="0" xfId="0" applyFont="1" applyAlignment="1">
      <alignment horizontal="right"/>
    </xf>
    <xf numFmtId="11" fontId="5" fillId="0" borderId="1" xfId="2" applyNumberFormat="1" applyFont="1" applyBorder="1" applyAlignment="1">
      <alignment horizontal="center"/>
    </xf>
    <xf numFmtId="0" fontId="2" fillId="0" borderId="0" xfId="0" applyFont="1"/>
    <xf numFmtId="0" fontId="9" fillId="0" borderId="0" xfId="0" applyFont="1"/>
    <xf numFmtId="0" fontId="10" fillId="0" borderId="0" xfId="0" applyFont="1"/>
    <xf numFmtId="0" fontId="6" fillId="0" borderId="0" xfId="2" applyFont="1" applyBorder="1"/>
    <xf numFmtId="0" fontId="3" fillId="6" borderId="0" xfId="0" applyFont="1" applyFill="1"/>
    <xf numFmtId="0" fontId="3" fillId="6" borderId="0" xfId="0" applyFont="1" applyFill="1" applyAlignment="1">
      <alignment horizontal="left"/>
    </xf>
    <xf numFmtId="0" fontId="3" fillId="0" borderId="0" xfId="0" applyFont="1" applyFill="1"/>
    <xf numFmtId="0" fontId="6" fillId="0" borderId="0" xfId="2" applyFont="1" applyAlignment="1">
      <alignment horizontal="right" vertical="center" textRotation="255"/>
    </xf>
    <xf numFmtId="0" fontId="6" fillId="0" borderId="5" xfId="2" applyFont="1" applyBorder="1" applyAlignment="1">
      <alignment horizontal="center"/>
    </xf>
    <xf numFmtId="0" fontId="5" fillId="0" borderId="7" xfId="2" applyFont="1" applyBorder="1" applyAlignment="1">
      <alignment horizontal="left" vertical="top" wrapText="1"/>
    </xf>
    <xf numFmtId="0" fontId="5" fillId="0" borderId="8" xfId="2" applyFont="1" applyBorder="1" applyAlignment="1">
      <alignment horizontal="left" vertical="top" wrapText="1"/>
    </xf>
    <xf numFmtId="0" fontId="5" fillId="0" borderId="2" xfId="2" applyFont="1" applyBorder="1" applyAlignment="1">
      <alignment horizontal="left" vertical="top" wrapText="1"/>
    </xf>
    <xf numFmtId="0" fontId="5" fillId="0" borderId="9" xfId="2" applyFont="1" applyBorder="1" applyAlignment="1">
      <alignment horizontal="left" vertical="top" wrapText="1"/>
    </xf>
    <xf numFmtId="0" fontId="5" fillId="0" borderId="0" xfId="2" applyFont="1" applyBorder="1" applyAlignment="1">
      <alignment horizontal="left" vertical="top" wrapText="1"/>
    </xf>
    <xf numFmtId="0" fontId="5" fillId="0" borderId="3" xfId="2" applyFont="1" applyBorder="1" applyAlignment="1">
      <alignment horizontal="left" vertical="top" wrapText="1"/>
    </xf>
    <xf numFmtId="0" fontId="5" fillId="0" borderId="4" xfId="2" applyFont="1" applyBorder="1" applyAlignment="1">
      <alignment horizontal="left" vertical="top" wrapText="1"/>
    </xf>
    <xf numFmtId="0" fontId="5" fillId="0" borderId="5" xfId="2" applyFont="1" applyBorder="1" applyAlignment="1">
      <alignment horizontal="left" vertical="top" wrapText="1"/>
    </xf>
    <xf numFmtId="0" fontId="5" fillId="0" borderId="6" xfId="2" applyFont="1" applyBorder="1" applyAlignment="1">
      <alignment horizontal="left" vertical="top" wrapText="1"/>
    </xf>
    <xf numFmtId="164" fontId="3" fillId="6" borderId="0" xfId="1" applyNumberFormat="1" applyFont="1" applyFill="1"/>
  </cellXfs>
  <cellStyles count="3">
    <cellStyle name="Currency" xfId="1" builtinId="4"/>
    <cellStyle name="Normal" xfId="0" builtinId="0" customBuiltin="1"/>
    <cellStyle name="Normal 2" xfId="2" xr:uid="{44F4633E-094A-4384-8C45-0A0EB3DEC1B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rank Tenkorang" id="{A1CADF5A-3CB7-46E7-9518-B69AC3E93EEE}" userId="S::tenkorangf1@unk.edu::3cfac364-cdbd-4125-b6fd-3206e5d771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0" dT="2020-08-22T23:00:54.13" personId="{A1CADF5A-3CB7-46E7-9518-B69AC3E93EEE}" id="{9C48BCD8-FDF4-4B85-A49E-AC66F6182726}">
    <text>This includes salaries and equipment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1D3B8-1DB8-4FF2-BFFB-DED11EB44CA9}">
  <dimension ref="A1:R61"/>
  <sheetViews>
    <sheetView topLeftCell="A33" workbookViewId="0">
      <selection activeCell="B57" sqref="B57"/>
    </sheetView>
  </sheetViews>
  <sheetFormatPr baseColWidth="10" defaultColWidth="9.1640625" defaultRowHeight="15" x14ac:dyDescent="0.2"/>
  <cols>
    <col min="1" max="1" width="24.33203125" style="10" customWidth="1"/>
    <col min="2" max="9" width="9.1640625" style="10"/>
    <col min="10" max="10" width="12.5" style="10" customWidth="1"/>
    <col min="11" max="11" width="12.1640625" style="10" customWidth="1"/>
    <col min="12" max="15" width="9.1640625" style="10"/>
    <col min="16" max="16" width="5.33203125" style="10" customWidth="1"/>
    <col min="17" max="16384" width="9.1640625" style="10"/>
  </cols>
  <sheetData>
    <row r="1" spans="1:18" ht="21" x14ac:dyDescent="0.25">
      <c r="A1" s="46" t="s">
        <v>61</v>
      </c>
    </row>
    <row r="2" spans="1:18" x14ac:dyDescent="0.2">
      <c r="A2" s="10" t="s">
        <v>68</v>
      </c>
    </row>
    <row r="3" spans="1:18" x14ac:dyDescent="0.2">
      <c r="A3" s="10" t="s">
        <v>58</v>
      </c>
    </row>
    <row r="4" spans="1:18" ht="16" x14ac:dyDescent="0.2">
      <c r="A4" s="45" t="s">
        <v>69</v>
      </c>
    </row>
    <row r="5" spans="1:18" ht="21" x14ac:dyDescent="0.25">
      <c r="A5" s="11" t="s">
        <v>41</v>
      </c>
      <c r="C5" s="9"/>
    </row>
    <row r="6" spans="1:18" x14ac:dyDescent="0.2">
      <c r="A6" s="10" t="s">
        <v>57</v>
      </c>
      <c r="B6" s="10">
        <v>1200</v>
      </c>
      <c r="I6" s="12"/>
      <c r="N6" s="25"/>
      <c r="O6" s="26"/>
      <c r="P6" s="26"/>
      <c r="Q6" s="26"/>
    </row>
    <row r="7" spans="1:18" x14ac:dyDescent="0.2">
      <c r="A7" s="13" t="s">
        <v>42</v>
      </c>
      <c r="N7" s="25"/>
      <c r="O7" s="26"/>
      <c r="P7" s="26"/>
      <c r="Q7" s="26"/>
    </row>
    <row r="8" spans="1:18" x14ac:dyDescent="0.2">
      <c r="A8" s="10" t="s">
        <v>56</v>
      </c>
      <c r="B8" s="14">
        <v>1000</v>
      </c>
      <c r="N8" s="25"/>
      <c r="O8" s="25"/>
      <c r="P8" s="25"/>
      <c r="Q8" s="26"/>
    </row>
    <row r="9" spans="1:18" ht="15" customHeight="1" x14ac:dyDescent="0.2">
      <c r="A9" s="13" t="s">
        <v>44</v>
      </c>
      <c r="N9" s="26"/>
      <c r="O9" s="26"/>
      <c r="P9" s="26"/>
      <c r="Q9" s="26"/>
      <c r="R9" s="27"/>
    </row>
    <row r="10" spans="1:18" ht="15" customHeight="1" x14ac:dyDescent="0.2">
      <c r="A10" s="10" t="s">
        <v>55</v>
      </c>
      <c r="B10" s="17">
        <v>750</v>
      </c>
      <c r="N10" s="26"/>
      <c r="O10" s="26"/>
      <c r="P10" s="26"/>
      <c r="Q10" s="26"/>
      <c r="R10" s="27"/>
    </row>
    <row r="11" spans="1:18" ht="15" customHeight="1" x14ac:dyDescent="0.2">
      <c r="A11" s="10" t="s">
        <v>45</v>
      </c>
      <c r="B11" s="17">
        <v>8</v>
      </c>
      <c r="N11" s="26"/>
      <c r="O11" s="26"/>
      <c r="P11" s="26"/>
      <c r="Q11" s="26"/>
      <c r="R11" s="27"/>
    </row>
    <row r="12" spans="1:18" ht="15.75" customHeight="1" x14ac:dyDescent="0.2">
      <c r="A12" s="10" t="s">
        <v>54</v>
      </c>
      <c r="B12" s="17">
        <v>15</v>
      </c>
      <c r="N12" s="26"/>
      <c r="O12" s="26"/>
      <c r="P12" s="26"/>
      <c r="Q12" s="26"/>
      <c r="R12" s="27"/>
    </row>
    <row r="13" spans="1:18" ht="15" customHeight="1" x14ac:dyDescent="0.2">
      <c r="A13" s="10" t="s">
        <v>53</v>
      </c>
      <c r="B13" s="17">
        <v>6</v>
      </c>
      <c r="F13" s="13"/>
      <c r="N13" s="26"/>
      <c r="O13" s="26"/>
      <c r="P13" s="26"/>
      <c r="Q13" s="26"/>
    </row>
    <row r="14" spans="1:18" ht="15" customHeight="1" x14ac:dyDescent="0.2"/>
    <row r="15" spans="1:18" ht="15.75" customHeight="1" x14ac:dyDescent="0.2"/>
    <row r="16" spans="1:18" x14ac:dyDescent="0.2">
      <c r="A16" s="13"/>
    </row>
    <row r="17" spans="1:11" x14ac:dyDescent="0.2">
      <c r="A17" s="10" t="s">
        <v>51</v>
      </c>
      <c r="B17" s="18">
        <f>IF(Quantity_Demanded&gt;=Quantity_Ordered,Original_Price*Quantity_Ordered,Original_Price*Quantity_Demanded+Discounted_Price*(Quantity_Ordered-Quantity_Demanded))</f>
        <v>15000</v>
      </c>
      <c r="D17" s="34"/>
      <c r="E17" s="25"/>
      <c r="F17" s="26"/>
    </row>
    <row r="18" spans="1:11" x14ac:dyDescent="0.2">
      <c r="A18" s="10" t="s">
        <v>48</v>
      </c>
      <c r="B18" s="19">
        <f>Fixed_Cost+(Variable_Cost*Quantity_Ordered)</f>
        <v>8750</v>
      </c>
      <c r="D18" s="26"/>
      <c r="E18" s="26"/>
      <c r="F18" s="35"/>
    </row>
    <row r="19" spans="1:11" x14ac:dyDescent="0.2">
      <c r="A19" s="10" t="s">
        <v>52</v>
      </c>
      <c r="B19" s="19">
        <f>Total_Revenue-Total_Cost</f>
        <v>6250</v>
      </c>
      <c r="D19" s="26"/>
      <c r="E19" s="25"/>
      <c r="F19" s="36"/>
    </row>
    <row r="20" spans="1:11" x14ac:dyDescent="0.2">
      <c r="E20" s="13"/>
      <c r="F20" s="22"/>
    </row>
    <row r="21" spans="1:11" x14ac:dyDescent="0.2">
      <c r="A21" s="23"/>
      <c r="E21" s="13"/>
      <c r="F21" s="22"/>
    </row>
    <row r="22" spans="1:11" x14ac:dyDescent="0.2">
      <c r="E22" s="13"/>
      <c r="F22" s="28"/>
    </row>
    <row r="23" spans="1:11" x14ac:dyDescent="0.2">
      <c r="E23" s="13"/>
      <c r="F23" s="22"/>
    </row>
    <row r="24" spans="1:11" x14ac:dyDescent="0.2">
      <c r="E24" s="13"/>
      <c r="F24" s="22"/>
    </row>
    <row r="25" spans="1:11" ht="21" x14ac:dyDescent="0.25">
      <c r="A25" s="46" t="s">
        <v>60</v>
      </c>
      <c r="E25" s="13"/>
      <c r="F25" s="22"/>
    </row>
    <row r="26" spans="1:11" x14ac:dyDescent="0.2">
      <c r="A26" s="13" t="s">
        <v>59</v>
      </c>
      <c r="E26" s="13"/>
      <c r="F26" s="22"/>
    </row>
    <row r="27" spans="1:11" x14ac:dyDescent="0.2">
      <c r="E27" s="13"/>
      <c r="F27" s="22"/>
    </row>
    <row r="28" spans="1:11" x14ac:dyDescent="0.2">
      <c r="B28" s="13" t="s">
        <v>46</v>
      </c>
    </row>
    <row r="29" spans="1:11" ht="21" x14ac:dyDescent="0.25">
      <c r="C29" s="52" t="s">
        <v>47</v>
      </c>
      <c r="D29" s="52"/>
      <c r="E29" s="52"/>
      <c r="F29" s="52"/>
      <c r="G29" s="52"/>
      <c r="H29" s="52"/>
      <c r="K29" s="46"/>
    </row>
    <row r="30" spans="1:11" x14ac:dyDescent="0.2">
      <c r="B30" s="20">
        <f>Maximum_Profit</f>
        <v>6250</v>
      </c>
      <c r="C30" s="21">
        <v>15</v>
      </c>
      <c r="D30" s="21">
        <v>16</v>
      </c>
      <c r="E30" s="21">
        <v>17</v>
      </c>
      <c r="F30" s="21">
        <v>18</v>
      </c>
      <c r="G30" s="21">
        <v>19</v>
      </c>
      <c r="H30" s="21">
        <v>20</v>
      </c>
    </row>
    <row r="31" spans="1:11" x14ac:dyDescent="0.2">
      <c r="A31" s="51" t="s">
        <v>50</v>
      </c>
      <c r="B31" s="15">
        <v>1000</v>
      </c>
      <c r="C31" s="10">
        <f t="dataTable" ref="C31:H45" dt2D="1" dtr="1" r1="B12" r2="B8"/>
        <v>6250</v>
      </c>
      <c r="D31" s="10">
        <v>7250</v>
      </c>
      <c r="E31" s="10">
        <v>8250</v>
      </c>
      <c r="F31" s="10">
        <v>9250</v>
      </c>
      <c r="G31" s="10">
        <v>10250</v>
      </c>
      <c r="H31" s="29">
        <v>11250</v>
      </c>
    </row>
    <row r="32" spans="1:11" x14ac:dyDescent="0.2">
      <c r="A32" s="51"/>
      <c r="B32" s="15">
        <v>1050</v>
      </c>
      <c r="C32" s="10">
        <v>6600</v>
      </c>
      <c r="D32" s="10">
        <v>7650</v>
      </c>
      <c r="E32" s="10">
        <v>8700</v>
      </c>
      <c r="F32" s="10">
        <v>9750</v>
      </c>
      <c r="G32" s="10">
        <v>10800</v>
      </c>
      <c r="H32" s="30">
        <v>11850</v>
      </c>
    </row>
    <row r="33" spans="1:8" x14ac:dyDescent="0.2">
      <c r="A33" s="51"/>
      <c r="B33" s="15">
        <v>1100</v>
      </c>
      <c r="C33" s="10">
        <v>6950</v>
      </c>
      <c r="D33" s="10">
        <v>8050</v>
      </c>
      <c r="E33" s="10">
        <v>9150</v>
      </c>
      <c r="F33" s="10">
        <v>10250</v>
      </c>
      <c r="G33" s="10">
        <v>11350</v>
      </c>
      <c r="H33" s="30">
        <v>12450</v>
      </c>
    </row>
    <row r="34" spans="1:8" x14ac:dyDescent="0.2">
      <c r="A34" s="51"/>
      <c r="B34" s="15">
        <v>1150</v>
      </c>
      <c r="C34" s="10">
        <v>7300</v>
      </c>
      <c r="D34" s="10">
        <v>8450</v>
      </c>
      <c r="E34" s="10">
        <v>9600</v>
      </c>
      <c r="F34" s="27">
        <v>10750</v>
      </c>
      <c r="G34" s="10">
        <v>11900</v>
      </c>
      <c r="H34" s="30">
        <v>13050</v>
      </c>
    </row>
    <row r="35" spans="1:8" x14ac:dyDescent="0.2">
      <c r="A35" s="51"/>
      <c r="B35" s="15">
        <v>1200</v>
      </c>
      <c r="C35" s="10">
        <v>7650</v>
      </c>
      <c r="D35" s="10">
        <v>8850</v>
      </c>
      <c r="E35" s="10">
        <v>10050</v>
      </c>
      <c r="F35" s="10">
        <v>11250</v>
      </c>
      <c r="G35" s="10">
        <v>12450</v>
      </c>
      <c r="H35" s="30">
        <v>13650</v>
      </c>
    </row>
    <row r="36" spans="1:8" x14ac:dyDescent="0.2">
      <c r="A36" s="51"/>
      <c r="B36" s="15">
        <v>1250</v>
      </c>
      <c r="C36" s="10">
        <v>7550</v>
      </c>
      <c r="D36" s="10">
        <v>8750</v>
      </c>
      <c r="E36" s="10">
        <v>9950</v>
      </c>
      <c r="F36" s="10">
        <v>11150</v>
      </c>
      <c r="G36" s="10">
        <v>12350</v>
      </c>
      <c r="H36" s="30">
        <v>13550</v>
      </c>
    </row>
    <row r="37" spans="1:8" x14ac:dyDescent="0.2">
      <c r="A37" s="51"/>
      <c r="B37" s="15">
        <v>1300</v>
      </c>
      <c r="C37" s="10">
        <v>7450</v>
      </c>
      <c r="D37" s="10">
        <v>8650</v>
      </c>
      <c r="E37" s="10">
        <v>9850</v>
      </c>
      <c r="F37" s="10">
        <v>11050</v>
      </c>
      <c r="G37" s="10">
        <v>12250</v>
      </c>
      <c r="H37" s="30">
        <v>13450</v>
      </c>
    </row>
    <row r="38" spans="1:8" x14ac:dyDescent="0.2">
      <c r="A38" s="51"/>
      <c r="B38" s="15">
        <v>1350</v>
      </c>
      <c r="C38" s="10">
        <v>7350</v>
      </c>
      <c r="D38" s="10">
        <v>8550</v>
      </c>
      <c r="E38" s="10">
        <v>9750</v>
      </c>
      <c r="F38" s="10">
        <v>10950</v>
      </c>
      <c r="G38" s="10">
        <v>12150</v>
      </c>
      <c r="H38" s="30">
        <v>13350</v>
      </c>
    </row>
    <row r="39" spans="1:8" x14ac:dyDescent="0.2">
      <c r="A39" s="51"/>
      <c r="B39" s="15">
        <v>1400</v>
      </c>
      <c r="C39" s="10">
        <v>7250</v>
      </c>
      <c r="D39" s="10">
        <v>8450</v>
      </c>
      <c r="E39" s="10">
        <v>9650</v>
      </c>
      <c r="F39" s="10">
        <v>10850</v>
      </c>
      <c r="G39" s="10">
        <v>12050</v>
      </c>
      <c r="H39" s="30">
        <v>13250</v>
      </c>
    </row>
    <row r="40" spans="1:8" x14ac:dyDescent="0.2">
      <c r="A40" s="51"/>
      <c r="B40" s="15">
        <v>1450</v>
      </c>
      <c r="C40" s="10">
        <v>7150</v>
      </c>
      <c r="D40" s="10">
        <v>8350</v>
      </c>
      <c r="E40" s="10">
        <v>9550</v>
      </c>
      <c r="F40" s="10">
        <v>10750</v>
      </c>
      <c r="G40" s="10">
        <v>11950</v>
      </c>
      <c r="H40" s="30">
        <v>13150</v>
      </c>
    </row>
    <row r="41" spans="1:8" x14ac:dyDescent="0.2">
      <c r="A41" s="51"/>
      <c r="B41" s="15">
        <v>1500</v>
      </c>
      <c r="C41" s="10">
        <v>7050</v>
      </c>
      <c r="D41" s="10">
        <v>8250</v>
      </c>
      <c r="E41" s="10">
        <v>9450</v>
      </c>
      <c r="F41" s="10">
        <v>10650</v>
      </c>
      <c r="G41" s="10">
        <v>11850</v>
      </c>
      <c r="H41" s="30">
        <v>13050</v>
      </c>
    </row>
    <row r="42" spans="1:8" x14ac:dyDescent="0.2">
      <c r="A42" s="51"/>
      <c r="B42" s="15">
        <v>1550</v>
      </c>
      <c r="C42" s="10">
        <v>6950</v>
      </c>
      <c r="D42" s="10">
        <v>8150</v>
      </c>
      <c r="E42" s="10">
        <v>9350</v>
      </c>
      <c r="F42" s="10">
        <v>10550</v>
      </c>
      <c r="G42" s="10">
        <v>11750</v>
      </c>
      <c r="H42" s="30">
        <v>12950</v>
      </c>
    </row>
    <row r="43" spans="1:8" x14ac:dyDescent="0.2">
      <c r="A43" s="51"/>
      <c r="B43" s="15">
        <v>1600</v>
      </c>
      <c r="C43" s="10">
        <v>6850</v>
      </c>
      <c r="D43" s="10">
        <v>8050</v>
      </c>
      <c r="E43" s="10">
        <v>9250</v>
      </c>
      <c r="F43" s="10">
        <v>10450</v>
      </c>
      <c r="G43" s="10">
        <v>11650</v>
      </c>
      <c r="H43" s="30">
        <v>12850</v>
      </c>
    </row>
    <row r="44" spans="1:8" x14ac:dyDescent="0.2">
      <c r="A44" s="51"/>
      <c r="B44" s="15">
        <v>1650</v>
      </c>
      <c r="C44" s="10">
        <v>6750</v>
      </c>
      <c r="D44" s="10">
        <v>7950</v>
      </c>
      <c r="E44" s="10">
        <v>9150</v>
      </c>
      <c r="F44" s="10">
        <v>10350</v>
      </c>
      <c r="G44" s="10">
        <v>11550</v>
      </c>
      <c r="H44" s="30">
        <v>12750</v>
      </c>
    </row>
    <row r="45" spans="1:8" x14ac:dyDescent="0.2">
      <c r="B45" s="15">
        <v>1700</v>
      </c>
      <c r="C45" s="31">
        <v>6650</v>
      </c>
      <c r="D45" s="32">
        <v>7850</v>
      </c>
      <c r="E45" s="32">
        <v>9050</v>
      </c>
      <c r="F45" s="32">
        <v>10250</v>
      </c>
      <c r="G45" s="32">
        <v>11450</v>
      </c>
      <c r="H45" s="33">
        <v>12650</v>
      </c>
    </row>
    <row r="47" spans="1:8" x14ac:dyDescent="0.2">
      <c r="A47" s="13" t="s">
        <v>80</v>
      </c>
    </row>
    <row r="48" spans="1:8" x14ac:dyDescent="0.2">
      <c r="A48" s="21" t="s">
        <v>43</v>
      </c>
      <c r="B48" s="21" t="s">
        <v>49</v>
      </c>
    </row>
    <row r="49" spans="1:9" x14ac:dyDescent="0.2">
      <c r="A49" s="37">
        <v>1250</v>
      </c>
      <c r="B49" s="16">
        <f>VLOOKUP(A49,B31:H45,4,FALSE)</f>
        <v>9950</v>
      </c>
    </row>
    <row r="50" spans="1:9" x14ac:dyDescent="0.2">
      <c r="A50" s="37">
        <v>1600</v>
      </c>
      <c r="B50" s="16">
        <f>VLOOKUP(A50,B31:H45,4,FALSE)</f>
        <v>9250</v>
      </c>
    </row>
    <row r="51" spans="1:9" x14ac:dyDescent="0.2">
      <c r="A51" s="39"/>
      <c r="B51" s="24"/>
    </row>
    <row r="52" spans="1:9" x14ac:dyDescent="0.2">
      <c r="A52" s="39"/>
      <c r="B52" s="24"/>
    </row>
    <row r="53" spans="1:9" x14ac:dyDescent="0.2">
      <c r="A53" s="39"/>
      <c r="B53" s="24"/>
    </row>
    <row r="54" spans="1:9" ht="21" x14ac:dyDescent="0.25">
      <c r="A54" s="46" t="s">
        <v>62</v>
      </c>
    </row>
    <row r="55" spans="1:9" x14ac:dyDescent="0.2">
      <c r="A55" s="13" t="s">
        <v>63</v>
      </c>
    </row>
    <row r="56" spans="1:9" x14ac:dyDescent="0.2">
      <c r="A56" s="40" t="s">
        <v>66</v>
      </c>
    </row>
    <row r="57" spans="1:9" x14ac:dyDescent="0.2">
      <c r="A57" s="21" t="s">
        <v>49</v>
      </c>
      <c r="B57" s="21" t="s">
        <v>43</v>
      </c>
    </row>
    <row r="58" spans="1:9" x14ac:dyDescent="0.2">
      <c r="A58" s="38">
        <v>0</v>
      </c>
      <c r="B58" s="37">
        <v>107.1429</v>
      </c>
    </row>
    <row r="59" spans="1:9" x14ac:dyDescent="0.2">
      <c r="A59" s="38">
        <v>10000</v>
      </c>
      <c r="B59" s="43">
        <v>1310</v>
      </c>
    </row>
    <row r="61" spans="1:9" x14ac:dyDescent="0.2">
      <c r="A61" s="47"/>
      <c r="B61" s="24"/>
      <c r="C61" s="24"/>
      <c r="D61" s="24"/>
      <c r="E61" s="24"/>
      <c r="F61" s="24"/>
      <c r="G61" s="24"/>
      <c r="H61" s="24"/>
      <c r="I61" s="24"/>
    </row>
  </sheetData>
  <mergeCells count="2">
    <mergeCell ref="A31:A44"/>
    <mergeCell ref="C29:H29"/>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4"/>
  <sheetViews>
    <sheetView tabSelected="1" topLeftCell="A2" workbookViewId="0">
      <selection activeCell="G28" sqref="G28"/>
    </sheetView>
  </sheetViews>
  <sheetFormatPr baseColWidth="10" defaultColWidth="9.1640625" defaultRowHeight="15" x14ac:dyDescent="0.2"/>
  <cols>
    <col min="1" max="1" width="9.1640625" style="3"/>
    <col min="2" max="2" width="15.33203125" style="5" customWidth="1"/>
    <col min="3" max="3" width="10.1640625" style="6" customWidth="1"/>
    <col min="4" max="4" width="15.1640625" style="5" customWidth="1"/>
    <col min="5" max="5" width="11.33203125" style="2" customWidth="1"/>
    <col min="6" max="6" width="13.83203125" style="3" customWidth="1"/>
    <col min="7" max="7" width="17.5" style="5" customWidth="1"/>
    <col min="8" max="8" width="12.1640625" style="2" customWidth="1"/>
    <col min="9" max="18" width="9.1640625" style="3"/>
    <col min="19" max="19" width="12.6640625" style="3" customWidth="1"/>
    <col min="20" max="16384" width="9.1640625" style="3"/>
  </cols>
  <sheetData>
    <row r="1" spans="1:19" x14ac:dyDescent="0.2">
      <c r="B1" s="1" t="s">
        <v>0</v>
      </c>
    </row>
    <row r="2" spans="1:19" ht="21" x14ac:dyDescent="0.25">
      <c r="I2" s="50"/>
      <c r="K2" s="46" t="s">
        <v>81</v>
      </c>
    </row>
    <row r="3" spans="1:19" x14ac:dyDescent="0.2">
      <c r="A3" s="44" t="s">
        <v>67</v>
      </c>
      <c r="B3" s="1" t="s">
        <v>1</v>
      </c>
      <c r="C3" s="41" t="s">
        <v>2</v>
      </c>
      <c r="D3" s="1" t="s">
        <v>3</v>
      </c>
      <c r="E3" s="42" t="s">
        <v>4</v>
      </c>
      <c r="F3" s="42" t="s">
        <v>5</v>
      </c>
      <c r="G3" s="1" t="s">
        <v>6</v>
      </c>
      <c r="H3" s="42" t="s">
        <v>28</v>
      </c>
      <c r="I3" s="50"/>
      <c r="K3" s="3" t="s">
        <v>70</v>
      </c>
    </row>
    <row r="4" spans="1:19" x14ac:dyDescent="0.2">
      <c r="A4" s="3">
        <v>1</v>
      </c>
      <c r="B4" s="5" t="s">
        <v>17</v>
      </c>
      <c r="C4" s="8" t="s">
        <v>39</v>
      </c>
      <c r="D4" s="5" t="s">
        <v>16</v>
      </c>
      <c r="E4" s="2">
        <v>0</v>
      </c>
      <c r="F4" s="4">
        <v>43200</v>
      </c>
      <c r="G4" s="5" t="s">
        <v>26</v>
      </c>
      <c r="H4" s="2" t="s">
        <v>29</v>
      </c>
      <c r="I4" s="50"/>
      <c r="K4" s="7" t="s">
        <v>79</v>
      </c>
    </row>
    <row r="5" spans="1:19" x14ac:dyDescent="0.2">
      <c r="A5" s="3">
        <v>2</v>
      </c>
      <c r="B5" s="5" t="s">
        <v>17</v>
      </c>
      <c r="C5" s="8" t="s">
        <v>39</v>
      </c>
      <c r="D5" s="5" t="s">
        <v>16</v>
      </c>
      <c r="E5" s="2">
        <v>1</v>
      </c>
      <c r="F5" s="4">
        <v>9999</v>
      </c>
      <c r="G5" s="5" t="s">
        <v>25</v>
      </c>
      <c r="H5" s="2" t="s">
        <v>29</v>
      </c>
      <c r="I5" s="50"/>
      <c r="K5" s="7" t="s">
        <v>71</v>
      </c>
    </row>
    <row r="6" spans="1:19" x14ac:dyDescent="0.2">
      <c r="A6" s="3">
        <v>3</v>
      </c>
      <c r="B6" s="5" t="s">
        <v>22</v>
      </c>
      <c r="C6" s="8" t="s">
        <v>40</v>
      </c>
      <c r="D6" s="5" t="s">
        <v>11</v>
      </c>
      <c r="E6" s="2">
        <v>3</v>
      </c>
      <c r="F6" s="4">
        <v>81400</v>
      </c>
      <c r="G6" s="5" t="s">
        <v>19</v>
      </c>
      <c r="H6" s="2" t="s">
        <v>30</v>
      </c>
      <c r="I6" s="50"/>
    </row>
    <row r="7" spans="1:19" x14ac:dyDescent="0.2">
      <c r="A7" s="3">
        <v>4</v>
      </c>
      <c r="B7" s="5" t="s">
        <v>17</v>
      </c>
      <c r="C7" s="8" t="s">
        <v>39</v>
      </c>
      <c r="D7" s="5" t="s">
        <v>11</v>
      </c>
      <c r="E7" s="2">
        <v>1</v>
      </c>
      <c r="F7" s="4">
        <v>44100</v>
      </c>
      <c r="G7" s="5" t="s">
        <v>25</v>
      </c>
      <c r="H7" s="2" t="s">
        <v>30</v>
      </c>
      <c r="I7" s="50"/>
    </row>
    <row r="8" spans="1:19" ht="21" x14ac:dyDescent="0.25">
      <c r="A8" s="3">
        <v>5</v>
      </c>
      <c r="B8" s="49" t="s">
        <v>17</v>
      </c>
      <c r="C8" s="8" t="s">
        <v>39</v>
      </c>
      <c r="D8" s="5" t="s">
        <v>10</v>
      </c>
      <c r="E8" s="2">
        <v>2</v>
      </c>
      <c r="F8" s="4">
        <v>52000</v>
      </c>
      <c r="G8" s="5" t="s">
        <v>18</v>
      </c>
      <c r="H8" s="2" t="s">
        <v>31</v>
      </c>
      <c r="I8" s="50"/>
      <c r="K8" s="46" t="s">
        <v>82</v>
      </c>
    </row>
    <row r="9" spans="1:19" x14ac:dyDescent="0.2">
      <c r="A9" s="3">
        <v>6</v>
      </c>
      <c r="B9" s="5" t="s">
        <v>17</v>
      </c>
      <c r="C9" s="8" t="s">
        <v>39</v>
      </c>
      <c r="D9" s="5" t="s">
        <v>10</v>
      </c>
      <c r="E9" s="2">
        <v>2</v>
      </c>
      <c r="F9" s="4">
        <v>45200</v>
      </c>
      <c r="G9" s="5" t="s">
        <v>21</v>
      </c>
      <c r="H9" s="2" t="s">
        <v>31</v>
      </c>
      <c r="I9" s="50"/>
      <c r="K9" s="3" t="s">
        <v>64</v>
      </c>
    </row>
    <row r="10" spans="1:19" x14ac:dyDescent="0.2">
      <c r="A10" s="3">
        <v>7</v>
      </c>
      <c r="B10" s="5" t="s">
        <v>17</v>
      </c>
      <c r="C10" s="8" t="s">
        <v>40</v>
      </c>
      <c r="D10" s="5" t="s">
        <v>14</v>
      </c>
      <c r="E10" s="2">
        <v>2</v>
      </c>
      <c r="F10" s="4">
        <v>56000</v>
      </c>
      <c r="G10" s="5" t="s">
        <v>19</v>
      </c>
      <c r="H10" s="2" t="s">
        <v>32</v>
      </c>
      <c r="I10" s="50"/>
      <c r="K10" s="3" t="s">
        <v>65</v>
      </c>
    </row>
    <row r="11" spans="1:19" x14ac:dyDescent="0.2">
      <c r="A11" s="3">
        <v>8</v>
      </c>
      <c r="B11" s="5" t="s">
        <v>22</v>
      </c>
      <c r="C11" s="8" t="s">
        <v>39</v>
      </c>
      <c r="D11" s="5" t="s">
        <v>14</v>
      </c>
      <c r="E11" s="2">
        <v>3</v>
      </c>
      <c r="F11" s="4">
        <v>45400</v>
      </c>
      <c r="G11" s="5" t="s">
        <v>24</v>
      </c>
      <c r="H11" s="2" t="s">
        <v>32</v>
      </c>
      <c r="I11" s="50"/>
      <c r="K11" s="7" t="s">
        <v>72</v>
      </c>
    </row>
    <row r="12" spans="1:19" x14ac:dyDescent="0.2">
      <c r="A12" s="3">
        <v>9</v>
      </c>
      <c r="B12" s="49" t="s">
        <v>17</v>
      </c>
      <c r="C12" s="8" t="s">
        <v>39</v>
      </c>
      <c r="D12" s="5" t="s">
        <v>15</v>
      </c>
      <c r="E12" s="2">
        <v>1</v>
      </c>
      <c r="F12" s="4">
        <v>61500</v>
      </c>
      <c r="G12" s="5" t="s">
        <v>24</v>
      </c>
      <c r="H12" s="2" t="s">
        <v>33</v>
      </c>
      <c r="I12" s="50"/>
    </row>
    <row r="13" spans="1:19" x14ac:dyDescent="0.2">
      <c r="A13" s="3">
        <v>10</v>
      </c>
      <c r="B13" s="5" t="s">
        <v>17</v>
      </c>
      <c r="C13" s="8" t="s">
        <v>40</v>
      </c>
      <c r="D13" s="5" t="s">
        <v>15</v>
      </c>
      <c r="E13" s="2">
        <v>2</v>
      </c>
      <c r="F13" s="4">
        <v>9999</v>
      </c>
      <c r="G13" s="5" t="s">
        <v>23</v>
      </c>
      <c r="H13" s="2" t="s">
        <v>33</v>
      </c>
      <c r="I13" s="50"/>
      <c r="K13" s="3" t="s">
        <v>73</v>
      </c>
    </row>
    <row r="14" spans="1:19" x14ac:dyDescent="0.2">
      <c r="A14" s="3">
        <v>11</v>
      </c>
      <c r="B14" s="5" t="s">
        <v>17</v>
      </c>
      <c r="C14" s="8" t="s">
        <v>39</v>
      </c>
      <c r="D14" s="5" t="s">
        <v>15</v>
      </c>
      <c r="E14" s="2">
        <v>0</v>
      </c>
      <c r="F14" s="4">
        <v>59000</v>
      </c>
      <c r="G14" s="5" t="s">
        <v>23</v>
      </c>
      <c r="H14" s="2" t="s">
        <v>33</v>
      </c>
      <c r="I14" s="50"/>
      <c r="K14" s="3" t="s">
        <v>74</v>
      </c>
    </row>
    <row r="15" spans="1:19" x14ac:dyDescent="0.2">
      <c r="A15" s="3">
        <v>12</v>
      </c>
      <c r="B15" s="5" t="s">
        <v>20</v>
      </c>
      <c r="C15" s="8" t="s">
        <v>39</v>
      </c>
      <c r="D15" s="5" t="s">
        <v>15</v>
      </c>
      <c r="E15" s="2">
        <v>2</v>
      </c>
      <c r="F15" s="4">
        <v>53900</v>
      </c>
      <c r="G15" s="5" t="s">
        <v>27</v>
      </c>
      <c r="H15" s="2" t="s">
        <v>33</v>
      </c>
      <c r="I15" s="50"/>
      <c r="K15" s="53" t="s">
        <v>84</v>
      </c>
      <c r="L15" s="54"/>
      <c r="M15" s="54"/>
      <c r="N15" s="54"/>
      <c r="O15" s="54"/>
      <c r="P15" s="54"/>
      <c r="Q15" s="54"/>
      <c r="R15" s="54"/>
      <c r="S15" s="55"/>
    </row>
    <row r="16" spans="1:19" x14ac:dyDescent="0.2">
      <c r="A16" s="3">
        <v>13</v>
      </c>
      <c r="B16" s="5" t="s">
        <v>17</v>
      </c>
      <c r="C16" s="8" t="s">
        <v>39</v>
      </c>
      <c r="D16" s="5" t="s">
        <v>7</v>
      </c>
      <c r="E16" s="2">
        <v>1</v>
      </c>
      <c r="F16" s="4">
        <v>65400</v>
      </c>
      <c r="G16" s="5" t="s">
        <v>18</v>
      </c>
      <c r="H16" s="2" t="s">
        <v>34</v>
      </c>
      <c r="I16" s="50"/>
      <c r="K16" s="56"/>
      <c r="L16" s="57"/>
      <c r="M16" s="57"/>
      <c r="N16" s="57"/>
      <c r="O16" s="57"/>
      <c r="P16" s="57"/>
      <c r="Q16" s="57"/>
      <c r="R16" s="57"/>
      <c r="S16" s="58"/>
    </row>
    <row r="17" spans="1:19" x14ac:dyDescent="0.2">
      <c r="A17" s="3">
        <v>14</v>
      </c>
      <c r="B17" s="5" t="s">
        <v>20</v>
      </c>
      <c r="C17" s="8" t="s">
        <v>40</v>
      </c>
      <c r="D17" s="5" t="s">
        <v>7</v>
      </c>
      <c r="E17" s="2">
        <v>2</v>
      </c>
      <c r="F17" s="4">
        <v>49600</v>
      </c>
      <c r="G17" s="5" t="s">
        <v>19</v>
      </c>
      <c r="H17" s="2" t="s">
        <v>34</v>
      </c>
      <c r="I17" s="50"/>
      <c r="K17" s="56"/>
      <c r="L17" s="57"/>
      <c r="M17" s="57"/>
      <c r="N17" s="57"/>
      <c r="O17" s="57"/>
      <c r="P17" s="57"/>
      <c r="Q17" s="57"/>
      <c r="R17" s="57"/>
      <c r="S17" s="58"/>
    </row>
    <row r="18" spans="1:19" x14ac:dyDescent="0.2">
      <c r="A18" s="3">
        <v>15</v>
      </c>
      <c r="B18" s="49" t="s">
        <v>22</v>
      </c>
      <c r="C18" s="8" t="s">
        <v>40</v>
      </c>
      <c r="D18" s="5" t="s">
        <v>7</v>
      </c>
      <c r="E18" s="2">
        <v>2</v>
      </c>
      <c r="F18" s="4">
        <v>54300</v>
      </c>
      <c r="G18" s="5" t="s">
        <v>24</v>
      </c>
      <c r="H18" s="2" t="s">
        <v>34</v>
      </c>
      <c r="I18" s="50"/>
      <c r="K18" s="56"/>
      <c r="L18" s="57"/>
      <c r="M18" s="57"/>
      <c r="N18" s="57"/>
      <c r="O18" s="57"/>
      <c r="P18" s="57"/>
      <c r="Q18" s="57"/>
      <c r="R18" s="57"/>
      <c r="S18" s="58"/>
    </row>
    <row r="19" spans="1:19" x14ac:dyDescent="0.2">
      <c r="A19" s="3">
        <v>16</v>
      </c>
      <c r="B19" s="5" t="s">
        <v>22</v>
      </c>
      <c r="C19" s="8" t="s">
        <v>40</v>
      </c>
      <c r="D19" s="5" t="s">
        <v>12</v>
      </c>
      <c r="E19" s="2">
        <v>3</v>
      </c>
      <c r="F19" s="4">
        <v>46300</v>
      </c>
      <c r="G19" s="5" t="s">
        <v>26</v>
      </c>
      <c r="H19" s="2" t="s">
        <v>35</v>
      </c>
      <c r="I19" s="50"/>
      <c r="K19" s="56"/>
      <c r="L19" s="57"/>
      <c r="M19" s="57"/>
      <c r="N19" s="57"/>
      <c r="O19" s="57"/>
      <c r="P19" s="57"/>
      <c r="Q19" s="57"/>
      <c r="R19" s="57"/>
      <c r="S19" s="58"/>
    </row>
    <row r="20" spans="1:19" x14ac:dyDescent="0.2">
      <c r="A20" s="3">
        <v>17</v>
      </c>
      <c r="B20" s="5" t="s">
        <v>17</v>
      </c>
      <c r="C20" s="8" t="s">
        <v>39</v>
      </c>
      <c r="D20" s="5" t="s">
        <v>12</v>
      </c>
      <c r="E20" s="2">
        <v>1</v>
      </c>
      <c r="F20" s="4">
        <v>9999</v>
      </c>
      <c r="G20" s="5" t="s">
        <v>18</v>
      </c>
      <c r="H20" s="2" t="s">
        <v>35</v>
      </c>
      <c r="I20" s="50"/>
      <c r="K20" s="59"/>
      <c r="L20" s="60"/>
      <c r="M20" s="60"/>
      <c r="N20" s="60"/>
      <c r="O20" s="60"/>
      <c r="P20" s="60"/>
      <c r="Q20" s="60"/>
      <c r="R20" s="60"/>
      <c r="S20" s="61"/>
    </row>
    <row r="21" spans="1:19" x14ac:dyDescent="0.2">
      <c r="A21" s="3">
        <v>18</v>
      </c>
      <c r="B21" s="5" t="s">
        <v>17</v>
      </c>
      <c r="C21" s="8" t="s">
        <v>39</v>
      </c>
      <c r="D21" s="5" t="s">
        <v>12</v>
      </c>
      <c r="E21" s="2">
        <v>1</v>
      </c>
      <c r="F21" s="4">
        <v>48100</v>
      </c>
      <c r="G21" s="5" t="s">
        <v>23</v>
      </c>
      <c r="H21" s="2" t="s">
        <v>35</v>
      </c>
      <c r="I21" s="50"/>
    </row>
    <row r="22" spans="1:19" x14ac:dyDescent="0.2">
      <c r="A22" s="3">
        <v>19</v>
      </c>
      <c r="B22" s="5" t="s">
        <v>17</v>
      </c>
      <c r="C22" s="8" t="s">
        <v>40</v>
      </c>
      <c r="D22" s="5" t="s">
        <v>12</v>
      </c>
      <c r="E22" s="2">
        <v>2</v>
      </c>
      <c r="F22" s="4">
        <v>39000</v>
      </c>
      <c r="G22" s="5" t="s">
        <v>24</v>
      </c>
      <c r="H22" s="2" t="s">
        <v>35</v>
      </c>
      <c r="I22" s="50"/>
    </row>
    <row r="23" spans="1:19" ht="21" x14ac:dyDescent="0.25">
      <c r="A23" s="3">
        <v>20</v>
      </c>
      <c r="B23" s="5" t="s">
        <v>17</v>
      </c>
      <c r="C23" s="8" t="s">
        <v>39</v>
      </c>
      <c r="D23" s="5" t="s">
        <v>12</v>
      </c>
      <c r="E23" s="2">
        <v>1</v>
      </c>
      <c r="F23" s="4">
        <v>62100</v>
      </c>
      <c r="G23" s="5" t="s">
        <v>23</v>
      </c>
      <c r="H23" s="2" t="s">
        <v>35</v>
      </c>
      <c r="I23" s="50"/>
      <c r="K23" s="46" t="s">
        <v>83</v>
      </c>
    </row>
    <row r="24" spans="1:19" x14ac:dyDescent="0.2">
      <c r="A24" s="3">
        <v>21</v>
      </c>
      <c r="B24" s="5" t="s">
        <v>22</v>
      </c>
      <c r="C24" s="8" t="s">
        <v>39</v>
      </c>
      <c r="D24" s="5" t="s">
        <v>12</v>
      </c>
      <c r="E24" s="2">
        <v>0</v>
      </c>
      <c r="F24" s="4">
        <v>78000</v>
      </c>
      <c r="G24" s="5" t="s">
        <v>21</v>
      </c>
      <c r="H24" s="2" t="s">
        <v>35</v>
      </c>
      <c r="I24" s="50"/>
      <c r="K24" s="3" t="s">
        <v>75</v>
      </c>
    </row>
    <row r="25" spans="1:19" x14ac:dyDescent="0.2">
      <c r="A25" s="3">
        <v>22</v>
      </c>
      <c r="B25" s="5" t="s">
        <v>17</v>
      </c>
      <c r="C25" s="8" t="s">
        <v>40</v>
      </c>
      <c r="D25" s="5" t="s">
        <v>12</v>
      </c>
      <c r="E25" s="2">
        <v>2</v>
      </c>
      <c r="F25" s="62">
        <v>-31000</v>
      </c>
      <c r="G25" s="5" t="s">
        <v>23</v>
      </c>
      <c r="H25" s="2" t="s">
        <v>35</v>
      </c>
      <c r="I25" s="50"/>
      <c r="K25" s="3" t="s">
        <v>76</v>
      </c>
    </row>
    <row r="26" spans="1:19" x14ac:dyDescent="0.2">
      <c r="A26" s="3">
        <v>23</v>
      </c>
      <c r="B26" s="49" t="s">
        <v>20</v>
      </c>
      <c r="C26" s="8" t="s">
        <v>39</v>
      </c>
      <c r="D26" s="5" t="s">
        <v>9</v>
      </c>
      <c r="E26" s="2">
        <v>0</v>
      </c>
      <c r="F26" s="4">
        <v>63200</v>
      </c>
      <c r="G26" s="5" t="s">
        <v>21</v>
      </c>
      <c r="H26" s="2" t="s">
        <v>36</v>
      </c>
      <c r="I26" s="50"/>
      <c r="K26" s="7" t="s">
        <v>77</v>
      </c>
    </row>
    <row r="27" spans="1:19" x14ac:dyDescent="0.2">
      <c r="A27" s="3">
        <v>24</v>
      </c>
      <c r="B27" s="5" t="s">
        <v>17</v>
      </c>
      <c r="C27" s="8" t="s">
        <v>39</v>
      </c>
      <c r="D27" s="5" t="s">
        <v>9</v>
      </c>
      <c r="E27" s="2">
        <v>0</v>
      </c>
      <c r="F27" s="4">
        <v>37700</v>
      </c>
      <c r="G27" s="5" t="s">
        <v>19</v>
      </c>
      <c r="H27" s="2" t="s">
        <v>36</v>
      </c>
      <c r="I27" s="50"/>
      <c r="K27" s="7" t="s">
        <v>78</v>
      </c>
    </row>
    <row r="28" spans="1:19" x14ac:dyDescent="0.2">
      <c r="A28" s="3">
        <v>25</v>
      </c>
      <c r="B28" s="5" t="s">
        <v>17</v>
      </c>
      <c r="C28" s="8" t="s">
        <v>39</v>
      </c>
      <c r="D28" s="5" t="s">
        <v>9</v>
      </c>
      <c r="E28" s="2">
        <v>1</v>
      </c>
      <c r="F28" s="4">
        <v>43300</v>
      </c>
      <c r="G28" s="5" t="s">
        <v>19</v>
      </c>
      <c r="H28" s="2" t="s">
        <v>36</v>
      </c>
      <c r="I28" s="50"/>
      <c r="K28" s="53" t="s">
        <v>85</v>
      </c>
      <c r="L28" s="54"/>
      <c r="M28" s="54"/>
      <c r="N28" s="54"/>
      <c r="O28" s="54"/>
      <c r="P28" s="54"/>
      <c r="Q28" s="54"/>
      <c r="R28" s="54"/>
      <c r="S28" s="55"/>
    </row>
    <row r="29" spans="1:19" x14ac:dyDescent="0.2">
      <c r="A29" s="3">
        <v>26</v>
      </c>
      <c r="B29" s="5" t="s">
        <v>17</v>
      </c>
      <c r="C29" s="8" t="s">
        <v>40</v>
      </c>
      <c r="D29" s="5" t="s">
        <v>8</v>
      </c>
      <c r="E29" s="2">
        <v>2</v>
      </c>
      <c r="F29" s="4">
        <v>62000</v>
      </c>
      <c r="G29" s="5" t="s">
        <v>19</v>
      </c>
      <c r="H29" s="2" t="s">
        <v>37</v>
      </c>
      <c r="I29" s="50"/>
      <c r="K29" s="56"/>
      <c r="L29" s="57"/>
      <c r="M29" s="57"/>
      <c r="N29" s="57"/>
      <c r="O29" s="57"/>
      <c r="P29" s="57"/>
      <c r="Q29" s="57"/>
      <c r="R29" s="57"/>
      <c r="S29" s="58"/>
    </row>
    <row r="30" spans="1:19" x14ac:dyDescent="0.2">
      <c r="A30" s="3">
        <v>27</v>
      </c>
      <c r="B30" s="5" t="s">
        <v>17</v>
      </c>
      <c r="C30" s="8" t="s">
        <v>39</v>
      </c>
      <c r="D30" s="5" t="s">
        <v>8</v>
      </c>
      <c r="E30" s="2">
        <v>3</v>
      </c>
      <c r="F30" s="4">
        <v>47700</v>
      </c>
      <c r="G30" s="5" t="s">
        <v>23</v>
      </c>
      <c r="H30" s="2" t="s">
        <v>37</v>
      </c>
      <c r="I30" s="50"/>
      <c r="K30" s="56"/>
      <c r="L30" s="57"/>
      <c r="M30" s="57"/>
      <c r="N30" s="57"/>
      <c r="O30" s="57"/>
      <c r="P30" s="57"/>
      <c r="Q30" s="57"/>
      <c r="R30" s="57"/>
      <c r="S30" s="58"/>
    </row>
    <row r="31" spans="1:19" x14ac:dyDescent="0.2">
      <c r="A31" s="3">
        <v>28</v>
      </c>
      <c r="B31" s="49" t="s">
        <v>22</v>
      </c>
      <c r="C31" s="8" t="s">
        <v>40</v>
      </c>
      <c r="D31" s="5" t="s">
        <v>8</v>
      </c>
      <c r="E31" s="2">
        <v>1</v>
      </c>
      <c r="F31" s="4">
        <v>59900</v>
      </c>
      <c r="G31" s="5" t="s">
        <v>23</v>
      </c>
      <c r="H31" s="2" t="s">
        <v>37</v>
      </c>
      <c r="I31" s="50"/>
      <c r="K31" s="56"/>
      <c r="L31" s="57"/>
      <c r="M31" s="57"/>
      <c r="N31" s="57"/>
      <c r="O31" s="57"/>
      <c r="P31" s="57"/>
      <c r="Q31" s="57"/>
      <c r="R31" s="57"/>
      <c r="S31" s="58"/>
    </row>
    <row r="32" spans="1:19" x14ac:dyDescent="0.2">
      <c r="A32" s="3">
        <v>29</v>
      </c>
      <c r="B32" s="5" t="s">
        <v>17</v>
      </c>
      <c r="C32" s="8" t="s">
        <v>40</v>
      </c>
      <c r="D32" s="5" t="s">
        <v>13</v>
      </c>
      <c r="E32" s="2">
        <v>0</v>
      </c>
      <c r="F32" s="4">
        <v>58100</v>
      </c>
      <c r="G32" s="5" t="s">
        <v>25</v>
      </c>
      <c r="H32" s="2" t="s">
        <v>38</v>
      </c>
      <c r="I32" s="50"/>
      <c r="K32" s="56"/>
      <c r="L32" s="57"/>
      <c r="M32" s="57"/>
      <c r="N32" s="57"/>
      <c r="O32" s="57"/>
      <c r="P32" s="57"/>
      <c r="Q32" s="57"/>
      <c r="R32" s="57"/>
      <c r="S32" s="58"/>
    </row>
    <row r="33" spans="1:19" x14ac:dyDescent="0.2">
      <c r="A33" s="3">
        <v>30</v>
      </c>
      <c r="B33" s="5" t="s">
        <v>17</v>
      </c>
      <c r="C33" s="8" t="s">
        <v>40</v>
      </c>
      <c r="D33" s="5" t="s">
        <v>13</v>
      </c>
      <c r="E33" s="2">
        <v>2</v>
      </c>
      <c r="F33" s="4">
        <v>53400</v>
      </c>
      <c r="G33" s="5" t="s">
        <v>27</v>
      </c>
      <c r="H33" s="2" t="s">
        <v>38</v>
      </c>
      <c r="I33" s="50"/>
      <c r="K33" s="59"/>
      <c r="L33" s="60"/>
      <c r="M33" s="60"/>
      <c r="N33" s="60"/>
      <c r="O33" s="60"/>
      <c r="P33" s="60"/>
      <c r="Q33" s="60"/>
      <c r="R33" s="60"/>
      <c r="S33" s="61"/>
    </row>
    <row r="34" spans="1:19" x14ac:dyDescent="0.2">
      <c r="A34" s="48">
        <f>COUNT(A4:A33)</f>
        <v>30</v>
      </c>
      <c r="B34" s="48">
        <f>COUNTIF(B4:B33,"*")</f>
        <v>30</v>
      </c>
      <c r="C34" s="48">
        <f>COUNTIF(C4:C33,"*")</f>
        <v>30</v>
      </c>
      <c r="D34" s="48">
        <f>COUNTIF(D4:D33,"*")</f>
        <v>30</v>
      </c>
      <c r="E34" s="48">
        <f>COUNT(E4:E33)</f>
        <v>30</v>
      </c>
      <c r="F34" s="48">
        <f>COUNT(F4:F33)</f>
        <v>30</v>
      </c>
      <c r="G34" s="48">
        <f>COUNTIF(G4:G33,"*")</f>
        <v>30</v>
      </c>
      <c r="H34" s="48">
        <f>COUNTIF(H4:H33,"*")</f>
        <v>30</v>
      </c>
      <c r="K34" s="57"/>
      <c r="L34" s="57"/>
      <c r="M34" s="57"/>
      <c r="N34" s="57"/>
      <c r="O34" s="57"/>
      <c r="P34" s="57"/>
      <c r="Q34" s="57"/>
      <c r="R34" s="57"/>
      <c r="S34" s="57"/>
    </row>
  </sheetData>
  <sortState xmlns:xlrd2="http://schemas.microsoft.com/office/spreadsheetml/2017/richdata2" ref="A4:I33">
    <sortCondition ref="A4:A33"/>
  </sortState>
  <mergeCells count="3">
    <mergeCell ref="K15:S20"/>
    <mergeCell ref="K28:S33"/>
    <mergeCell ref="K34:S34"/>
  </mergeCells>
  <phoneticPr fontId="0" type="noConversion"/>
  <printOptions headings="1" gridLines="1"/>
  <pageMargins left="0.75" right="0.75" top="1" bottom="1" header="0.5" footer="0.5"/>
  <pageSetup orientation="portrait" horizontalDpi="300" verticalDpi="300" r:id="rId1"/>
  <headerFooter alignWithMargins="0">
    <oddFooter>&amp;CData from a questionnaire on environmental policy</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Questions 1-3</vt:lpstr>
      <vt:lpstr>Questions 4-6</vt:lpstr>
      <vt:lpstr>Decision_Variable</vt:lpstr>
      <vt:lpstr>Discounted_Price</vt:lpstr>
      <vt:lpstr>Fixed_Cost</vt:lpstr>
      <vt:lpstr>Maximum_Profit</vt:lpstr>
      <vt:lpstr>Original_Price</vt:lpstr>
      <vt:lpstr>Quantity_Demanded</vt:lpstr>
      <vt:lpstr>Quantity_Ordered</vt:lpstr>
      <vt:lpstr>Total_Cost</vt:lpstr>
      <vt:lpstr>Total_Revenue</vt:lpstr>
      <vt:lpstr>Variable_Cost</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Khalid Said Rashid Al-Rasbi</cp:lastModifiedBy>
  <cp:lastPrinted>1997-05-08T15:38:30Z</cp:lastPrinted>
  <dcterms:created xsi:type="dcterms:W3CDTF">1997-05-08T15:04:34Z</dcterms:created>
  <dcterms:modified xsi:type="dcterms:W3CDTF">2021-09-11T02:42:28Z</dcterms:modified>
</cp:coreProperties>
</file>