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elser\Downloads\NoseCone\"/>
    </mc:Choice>
  </mc:AlternateContent>
  <xr:revisionPtr revIDLastSave="0" documentId="13_ncr:1_{B9CF1AC5-9BE7-4FFB-87D3-9A6BA1A1D32B}" xr6:coauthVersionLast="36" xr6:coauthVersionMax="36" xr10:uidLastSave="{00000000-0000-0000-0000-000000000000}"/>
  <bookViews>
    <workbookView xWindow="0" yWindow="0" windowWidth="25200" windowHeight="11775" xr2:uid="{1680C90A-44D4-4500-ACC1-0EBC44C1F85C}"/>
  </bookViews>
  <sheets>
    <sheet name="Sheet1" sheetId="1" r:id="rId1"/>
    <sheet name="options" sheetId="2" r:id="rId2"/>
  </sheets>
  <definedNames>
    <definedName name="L_nc">Sheet1!$D$5</definedName>
    <definedName name="r_n">Sheet1!$D$3</definedName>
    <definedName name="R_nc">Sheet1!$D$4</definedName>
    <definedName name="rho">Sheet1!$D$7</definedName>
    <definedName name="x_0">Sheet1!$D$8</definedName>
    <definedName name="x_a">Sheet1!$D$11</definedName>
    <definedName name="x_t">Sheet1!$D$10</definedName>
    <definedName name="y_t">Sheet1!$D$9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 a="1"/>
  <c r="E13" i="1" s="1"/>
  <c r="E3" i="1" a="1"/>
  <c r="E3" i="1" s="1"/>
  <c r="D7" i="1"/>
  <c r="D8" i="1" s="1"/>
  <c r="E14" i="1" l="1"/>
  <c r="E15" i="1"/>
  <c r="E8" i="1"/>
  <c r="E6" i="1"/>
  <c r="E5" i="1"/>
  <c r="E9" i="1"/>
  <c r="E7" i="1"/>
  <c r="E4" i="1"/>
  <c r="E10" i="1"/>
  <c r="E11" i="1"/>
  <c r="D11" i="1"/>
  <c r="D9" i="1"/>
  <c r="D10" i="1" s="1"/>
</calcChain>
</file>

<file path=xl/sharedStrings.xml><?xml version="1.0" encoding="utf-8"?>
<sst xmlns="http://schemas.openxmlformats.org/spreadsheetml/2006/main" count="40" uniqueCount="38">
  <si>
    <r>
      <t>r</t>
    </r>
    <r>
      <rPr>
        <vertAlign val="subscript"/>
        <sz val="11"/>
        <color theme="1"/>
        <rFont val="Calibri"/>
        <family val="2"/>
        <scheme val="minor"/>
      </rPr>
      <t>n</t>
    </r>
  </si>
  <si>
    <t>ρ</t>
  </si>
  <si>
    <r>
      <t>x</t>
    </r>
    <r>
      <rPr>
        <vertAlign val="subscript"/>
        <sz val="11"/>
        <color theme="1"/>
        <rFont val="Calibri"/>
        <family val="2"/>
      </rPr>
      <t>0</t>
    </r>
  </si>
  <si>
    <r>
      <t>y</t>
    </r>
    <r>
      <rPr>
        <vertAlign val="subscript"/>
        <sz val="11"/>
        <color theme="1"/>
        <rFont val="Calibri"/>
        <family val="2"/>
        <scheme val="minor"/>
      </rPr>
      <t>t</t>
    </r>
  </si>
  <si>
    <r>
      <t>x</t>
    </r>
    <r>
      <rPr>
        <vertAlign val="subscript"/>
        <sz val="11"/>
        <color theme="1"/>
        <rFont val="Calibri"/>
        <family val="2"/>
        <scheme val="minor"/>
      </rPr>
      <t>t</t>
    </r>
  </si>
  <si>
    <r>
      <t>x</t>
    </r>
    <r>
      <rPr>
        <vertAlign val="subscript"/>
        <sz val="11"/>
        <color theme="1"/>
        <rFont val="Calibri"/>
        <family val="2"/>
        <scheme val="minor"/>
      </rPr>
      <t>a</t>
    </r>
  </si>
  <si>
    <t>Description</t>
  </si>
  <si>
    <t>Nosecone base radius</t>
  </si>
  <si>
    <t>Nose radius</t>
  </si>
  <si>
    <t>Nosecone length</t>
  </si>
  <si>
    <t>Ogive radius</t>
  </si>
  <si>
    <t>Eqn</t>
  </si>
  <si>
    <t>Center of tip sphere</t>
  </si>
  <si>
    <t>Y-coordinate of tangency point</t>
  </si>
  <si>
    <t>X-coordinate of tangency point</t>
  </si>
  <si>
    <r>
      <t>= 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sqrt(r</t>
    </r>
    <r>
      <rPr>
        <vertAlign val="subscript"/>
        <sz val="11"/>
        <color theme="1"/>
        <rFont val="Calibri"/>
        <family val="2"/>
        <scheme val="minor"/>
      </rPr>
      <t>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y</t>
    </r>
    <r>
      <rPr>
        <vertAlign val="subscript"/>
        <sz val="11"/>
        <color theme="1"/>
        <rFont val="Calibri"/>
        <family val="2"/>
        <scheme val="minor"/>
      </rPr>
      <t>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</si>
  <si>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Apex point</t>
  </si>
  <si>
    <r>
      <t>= 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r</t>
    </r>
    <r>
      <rPr>
        <vertAlign val="subscript"/>
        <sz val="11"/>
        <color theme="1"/>
        <rFont val="Calibri"/>
        <family val="2"/>
        <scheme val="minor"/>
      </rPr>
      <t>n</t>
    </r>
  </si>
  <si>
    <t>Value</t>
  </si>
  <si>
    <t>Variable</t>
  </si>
  <si>
    <t>Units</t>
  </si>
  <si>
    <t>inch</t>
  </si>
  <si>
    <t>mm</t>
  </si>
  <si>
    <t>cm</t>
  </si>
  <si>
    <t>ft</t>
  </si>
  <si>
    <r>
      <t>L</t>
    </r>
    <r>
      <rPr>
        <vertAlign val="subscript"/>
        <sz val="11"/>
        <color theme="1"/>
        <rFont val="Calibri"/>
        <family val="2"/>
        <scheme val="minor"/>
      </rPr>
      <t>nc</t>
    </r>
  </si>
  <si>
    <r>
      <t>R</t>
    </r>
    <r>
      <rPr>
        <vertAlign val="subscript"/>
        <sz val="11"/>
        <color theme="1"/>
        <rFont val="Calibri"/>
        <family val="2"/>
        <scheme val="minor"/>
      </rPr>
      <t>nc</t>
    </r>
  </si>
  <si>
    <r>
      <t>=(R</t>
    </r>
    <r>
      <rPr>
        <vertAlign val="subscript"/>
        <sz val="11"/>
        <color theme="1"/>
        <rFont val="Calibri"/>
        <family val="2"/>
        <scheme val="minor"/>
      </rPr>
      <t>nc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nc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)/(2R</t>
    </r>
    <r>
      <rPr>
        <vertAlign val="subscript"/>
        <sz val="11"/>
        <color theme="1"/>
        <rFont val="Calibri"/>
        <family val="2"/>
        <scheme val="minor"/>
      </rPr>
      <t>nc</t>
    </r>
    <r>
      <rPr>
        <sz val="11"/>
        <color theme="1"/>
        <rFont val="Calibri"/>
        <family val="2"/>
        <scheme val="minor"/>
      </rPr>
      <t>)</t>
    </r>
  </si>
  <si>
    <r>
      <t>= L</t>
    </r>
    <r>
      <rPr>
        <vertAlign val="subscript"/>
        <sz val="11"/>
        <color theme="1"/>
        <rFont val="Calibri"/>
        <family val="2"/>
        <scheme val="minor"/>
      </rPr>
      <t>nc</t>
    </r>
    <r>
      <rPr>
        <sz val="11"/>
        <color theme="1"/>
        <rFont val="Calibri"/>
        <family val="2"/>
        <scheme val="minor"/>
      </rPr>
      <t xml:space="preserve"> - sqrt((ρ - 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(ρ - R</t>
    </r>
    <r>
      <rPr>
        <vertAlign val="subscript"/>
        <sz val="11"/>
        <color theme="1"/>
        <rFont val="Calibri"/>
        <family val="2"/>
        <scheme val="minor"/>
      </rPr>
      <t>nc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</si>
  <si>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= (r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 * (ρ - R</t>
    </r>
    <r>
      <rPr>
        <vertAlign val="subscript"/>
        <sz val="11"/>
        <color theme="1"/>
        <rFont val="Calibri"/>
        <family val="2"/>
        <scheme val="minor"/>
      </rPr>
      <t>nc</t>
    </r>
    <r>
      <rPr>
        <sz val="11"/>
        <color theme="1"/>
        <rFont val="Calibri"/>
        <family val="2"/>
        <scheme val="minor"/>
      </rPr>
      <t>))/(ρ - 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</t>
    </r>
  </si>
  <si>
    <t>Radius of shoulder</t>
  </si>
  <si>
    <r>
      <t>L</t>
    </r>
    <r>
      <rPr>
        <vertAlign val="subscript"/>
        <sz val="11"/>
        <color theme="1"/>
        <rFont val="Calibri"/>
        <family val="2"/>
        <scheme val="minor"/>
      </rPr>
      <t>s</t>
    </r>
  </si>
  <si>
    <r>
      <t>R</t>
    </r>
    <r>
      <rPr>
        <vertAlign val="subscript"/>
        <sz val="11"/>
        <color theme="1"/>
        <rFont val="Calibri"/>
        <family val="2"/>
        <scheme val="minor"/>
      </rPr>
      <t>s</t>
    </r>
  </si>
  <si>
    <t>Length of shoulder</t>
  </si>
  <si>
    <r>
      <t>t</t>
    </r>
    <r>
      <rPr>
        <vertAlign val="subscript"/>
        <sz val="11"/>
        <color theme="1"/>
        <rFont val="Calibri"/>
        <family val="2"/>
        <scheme val="minor"/>
      </rPr>
      <t>s</t>
    </r>
  </si>
  <si>
    <t>Shoulder wall thickness</t>
  </si>
  <si>
    <r>
      <t>t</t>
    </r>
    <r>
      <rPr>
        <vertAlign val="subscript"/>
        <sz val="11"/>
        <color theme="1"/>
        <rFont val="Calibri"/>
        <family val="2"/>
        <scheme val="minor"/>
      </rPr>
      <t>nc</t>
    </r>
  </si>
  <si>
    <t>Nosecone wall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</si>
</sst>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0" fillId="3" borderId="2" xfId="0" applyFill="1" applyBorder="1"/>
    <xf numFmtId="0" fontId="1" fillId="2" borderId="2" xfId="1" applyBorder="1"/>
    <xf numFmtId="0" fontId="0" fillId="0" borderId="2" xfId="0" quotePrefix="1" applyBorder="1"/>
    <xf numFmtId="0" fontId="5" fillId="0" borderId="4" xfId="0" applyFont="1" applyBorder="1"/>
    <xf numFmtId="0" fontId="0" fillId="0" borderId="4" xfId="0" applyBorder="1"/>
    <xf numFmtId="0" fontId="0" fillId="0" borderId="4" xfId="0" quotePrefix="1" applyBorder="1"/>
    <xf numFmtId="0" fontId="5" fillId="0" borderId="3" xfId="0" applyFont="1" applyBorder="1"/>
    <xf numFmtId="0" fontId="0" fillId="0" borderId="3" xfId="0" applyBorder="1"/>
    <xf numFmtId="0" fontId="0" fillId="0" borderId="3" xfId="0" quotePrefix="1" applyBorder="1"/>
    <xf numFmtId="0" fontId="3" fillId="0" borderId="2" xfId="0" applyFont="1" applyFill="1" applyBorder="1" applyAlignment="1">
      <alignment horizontal="center"/>
    </xf>
    <xf numFmtId="0" fontId="2" fillId="0" borderId="2" xfId="2" applyBorder="1"/>
    <xf numFmtId="0" fontId="2" fillId="0" borderId="4" xfId="2" applyBorder="1"/>
    <xf numFmtId="0" fontId="2" fillId="0" borderId="3" xfId="2" applyBorder="1"/>
    <xf numFmtId="0" fontId="1" fillId="2" borderId="1" xfId="1" applyAlignment="1">
      <alignment horizontal="center"/>
    </xf>
    <xf numFmtId="0" fontId="0" fillId="3" borderId="4" xfId="0" applyFill="1" applyBorder="1"/>
    <xf numFmtId="0" fontId="1" fillId="2" borderId="4" xfId="1" applyBorder="1"/>
  </cellXfs>
  <cellStyles count="3">
    <cellStyle name="Explanatory Text" xfId="2" builtinId="5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21</xdr:col>
      <xdr:colOff>601914</xdr:colOff>
      <xdr:row>18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F9B0034-5CF4-42FD-835E-E9945BF7A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29475" y="190500"/>
          <a:ext cx="7917114" cy="3876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20D4D-FC74-406D-B3B8-BCB8081D917D}">
  <dimension ref="A1:H15"/>
  <sheetViews>
    <sheetView tabSelected="1" zoomScaleNormal="100" workbookViewId="0">
      <selection activeCell="H4" sqref="H4"/>
    </sheetView>
  </sheetViews>
  <sheetFormatPr defaultRowHeight="15" x14ac:dyDescent="0.25"/>
  <cols>
    <col min="1" max="1" width="8.42578125" bestFit="1" customWidth="1"/>
    <col min="2" max="2" width="28.85546875" bestFit="1" customWidth="1"/>
    <col min="3" max="3" width="26.7109375" bestFit="1" customWidth="1"/>
    <col min="4" max="4" width="6.140625" bestFit="1" customWidth="1"/>
    <col min="5" max="5" width="5.7109375" bestFit="1" customWidth="1"/>
    <col min="7" max="8" width="7.140625" customWidth="1"/>
  </cols>
  <sheetData>
    <row r="1" spans="1:8" x14ac:dyDescent="0.25">
      <c r="G1" s="1" t="s">
        <v>20</v>
      </c>
      <c r="H1" s="17" t="s">
        <v>21</v>
      </c>
    </row>
    <row r="2" spans="1:8" x14ac:dyDescent="0.25">
      <c r="A2" s="2" t="s">
        <v>19</v>
      </c>
      <c r="B2" s="2" t="s">
        <v>6</v>
      </c>
      <c r="C2" s="2" t="s">
        <v>11</v>
      </c>
      <c r="D2" s="2" t="s">
        <v>18</v>
      </c>
      <c r="E2" s="13" t="s">
        <v>20</v>
      </c>
    </row>
    <row r="3" spans="1:8" ht="18" x14ac:dyDescent="0.35">
      <c r="A3" s="3" t="s">
        <v>0</v>
      </c>
      <c r="B3" s="3" t="s">
        <v>8</v>
      </c>
      <c r="C3" s="4"/>
      <c r="D3" s="5">
        <v>0.1</v>
      </c>
      <c r="E3" s="14" t="str">
        <f t="array" ref="E3:E11">H1</f>
        <v>inch</v>
      </c>
    </row>
    <row r="4" spans="1:8" ht="18" x14ac:dyDescent="0.35">
      <c r="A4" s="3" t="s">
        <v>26</v>
      </c>
      <c r="B4" s="3" t="s">
        <v>7</v>
      </c>
      <c r="C4" s="4"/>
      <c r="D4" s="5">
        <v>1.5</v>
      </c>
      <c r="E4" s="14" t="str">
        <v>inch</v>
      </c>
    </row>
    <row r="5" spans="1:8" ht="18" x14ac:dyDescent="0.35">
      <c r="A5" s="3" t="s">
        <v>25</v>
      </c>
      <c r="B5" s="3" t="s">
        <v>9</v>
      </c>
      <c r="C5" s="4"/>
      <c r="D5" s="5">
        <v>12.5</v>
      </c>
      <c r="E5" s="14" t="str">
        <v>inch</v>
      </c>
    </row>
    <row r="6" spans="1:8" ht="18" x14ac:dyDescent="0.35">
      <c r="A6" s="8" t="s">
        <v>36</v>
      </c>
      <c r="B6" s="8" t="s">
        <v>37</v>
      </c>
      <c r="C6" s="18"/>
      <c r="D6" s="19"/>
      <c r="E6" s="15" t="str">
        <v>inch</v>
      </c>
    </row>
    <row r="7" spans="1:8" ht="19.5" thickBot="1" x14ac:dyDescent="0.4">
      <c r="A7" s="7" t="s">
        <v>1</v>
      </c>
      <c r="B7" s="8" t="s">
        <v>10</v>
      </c>
      <c r="C7" s="9" t="s">
        <v>27</v>
      </c>
      <c r="D7" s="8">
        <f>(R_nc^2 + L_nc^2)/(2*R_nc)</f>
        <v>52.833333333333336</v>
      </c>
      <c r="E7" s="15" t="str">
        <v>inch</v>
      </c>
    </row>
    <row r="8" spans="1:8" ht="18.75" x14ac:dyDescent="0.35">
      <c r="A8" s="10" t="s">
        <v>2</v>
      </c>
      <c r="B8" s="11" t="s">
        <v>12</v>
      </c>
      <c r="C8" s="12" t="s">
        <v>28</v>
      </c>
      <c r="D8" s="11">
        <f>L_nc - SQRT((rho - r_n)^2 - (rho - R_nc)^2)</f>
        <v>0.42965065404761482</v>
      </c>
      <c r="E8" s="16" t="str">
        <v>inch</v>
      </c>
    </row>
    <row r="9" spans="1:8" ht="18" x14ac:dyDescent="0.35">
      <c r="A9" s="3" t="s">
        <v>3</v>
      </c>
      <c r="B9" s="3" t="s">
        <v>13</v>
      </c>
      <c r="C9" s="6" t="s">
        <v>29</v>
      </c>
      <c r="D9" s="3">
        <f>(r_n * (rho - R_nc))/(rho - r_n)</f>
        <v>9.7345132743362844E-2</v>
      </c>
      <c r="E9" s="14" t="str">
        <v>inch</v>
      </c>
    </row>
    <row r="10" spans="1:8" ht="18.75" x14ac:dyDescent="0.35">
      <c r="A10" s="3" t="s">
        <v>4</v>
      </c>
      <c r="B10" s="3" t="s">
        <v>14</v>
      </c>
      <c r="C10" s="6" t="s">
        <v>15</v>
      </c>
      <c r="D10" s="3">
        <f>x_0 - SQRT(r_n^2 - y_t^2)</f>
        <v>0.40676124315137135</v>
      </c>
      <c r="E10" s="14" t="str">
        <v>inch</v>
      </c>
    </row>
    <row r="11" spans="1:8" ht="18" x14ac:dyDescent="0.35">
      <c r="A11" s="3" t="s">
        <v>5</v>
      </c>
      <c r="B11" s="3" t="s">
        <v>16</v>
      </c>
      <c r="C11" s="6" t="s">
        <v>17</v>
      </c>
      <c r="D11" s="3">
        <f>x_0 - r_n</f>
        <v>0.32965065404761484</v>
      </c>
      <c r="E11" s="14" t="str">
        <v>inch</v>
      </c>
    </row>
    <row r="13" spans="1:8" ht="18" x14ac:dyDescent="0.35">
      <c r="A13" s="3" t="s">
        <v>32</v>
      </c>
      <c r="B13" s="3" t="s">
        <v>30</v>
      </c>
      <c r="C13" s="4"/>
      <c r="D13" s="5"/>
      <c r="E13" s="3" t="str">
        <f t="array" ref="E13:E15">H1</f>
        <v>inch</v>
      </c>
    </row>
    <row r="14" spans="1:8" ht="18" x14ac:dyDescent="0.35">
      <c r="A14" s="3" t="s">
        <v>31</v>
      </c>
      <c r="B14" s="3" t="s">
        <v>33</v>
      </c>
      <c r="C14" s="4"/>
      <c r="D14" s="5"/>
      <c r="E14" s="3" t="str">
        <v>inch</v>
      </c>
    </row>
    <row r="15" spans="1:8" ht="18" x14ac:dyDescent="0.35">
      <c r="A15" s="3" t="s">
        <v>34</v>
      </c>
      <c r="B15" s="3" t="s">
        <v>35</v>
      </c>
      <c r="C15" s="4"/>
      <c r="D15" s="5"/>
      <c r="E15" s="3" t="str">
        <v>inch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F35B2A-3C89-40B5-848A-978EB1DE68B3}">
          <x14:formula1>
            <xm:f>options!$A$1:$A$4</xm:f>
          </x14:formula1>
          <xm:sqref>H1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D9E7-1F61-4D69-990D-8C3B4436F152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options</vt:lpstr>
      <vt:lpstr>L_nc</vt:lpstr>
      <vt:lpstr>r_n</vt:lpstr>
      <vt:lpstr>R_nc</vt:lpstr>
      <vt:lpstr>rho</vt:lpstr>
      <vt:lpstr>x_0</vt:lpstr>
      <vt:lpstr>x_a</vt:lpstr>
      <vt:lpstr>x_t</vt:lpstr>
      <vt:lpstr>y_t</vt:lpstr>
    </vt:vector>
  </TitlesOfParts>
  <Company>MERC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Smelser</dc:creator>
  <cp:lastModifiedBy>Andrew Smelser</cp:lastModifiedBy>
  <dcterms:created xsi:type="dcterms:W3CDTF">2022-07-27T11:17:26Z</dcterms:created>
  <dcterms:modified xsi:type="dcterms:W3CDTF">2022-07-27T12:25:15Z</dcterms:modified>
</cp:coreProperties>
</file>