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KARAM\Downloads\"/>
    </mc:Choice>
  </mc:AlternateContent>
  <xr:revisionPtr revIDLastSave="0" documentId="13_ncr:1_{05104A8B-7C87-49A2-A020-DF51FA22F1A9}" xr6:coauthVersionLast="36" xr6:coauthVersionMax="36" xr10:uidLastSave="{00000000-0000-0000-0000-000000000000}"/>
  <bookViews>
    <workbookView xWindow="0" yWindow="0" windowWidth="17256" windowHeight="7848" activeTab="4" xr2:uid="{2C762A0E-7A89-46F3-92AB-EDFC494B6176}"/>
  </bookViews>
  <sheets>
    <sheet name=" Raw Data" sheetId="1" r:id="rId1"/>
    <sheet name="Clean Data" sheetId="2" r:id="rId2"/>
    <sheet name="Pivot Tables" sheetId="3" r:id="rId3"/>
    <sheet name="Dashboard" sheetId="4" r:id="rId4"/>
    <sheet name="Dashboard2" sheetId="5" r:id="rId5"/>
  </sheets>
  <definedNames>
    <definedName name="Slicer_اللون_المعدن">#N/A</definedName>
    <definedName name="Slicer_المحافظة">#N/A</definedName>
    <definedName name="Slicer_لون_القماش">#N/A</definedName>
    <definedName name="Slicer_منصة_البيع">#N/A</definedName>
  </definedNames>
  <calcPr calcId="179021"/>
  <pivotCaches>
    <pivotCache cacheId="0"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2" i="2" l="1"/>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Z128" i="2" l="1"/>
  <c r="Z129" i="2" s="1"/>
  <c r="B21" i="3"/>
  <c r="F16" i="3"/>
  <c r="B24" i="3"/>
  <c r="C21" i="3" l="1"/>
  <c r="B5"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18981AC-8CEE-4297-83EB-337F94D312F6}" keepAlive="1" name="Query - Table" description="Connection to the 'Table' query in the workbook." type="5" refreshedVersion="0" background="1">
    <dbPr connection="Provider=Microsoft.Mashup.OleDb.1;Data Source=$Workbook$;Location=Table;Extended Properties=&quot;&quot;" command="SELECT * FROM [Table]"/>
  </connection>
</connections>
</file>

<file path=xl/sharedStrings.xml><?xml version="1.0" encoding="utf-8"?>
<sst xmlns="http://schemas.openxmlformats.org/spreadsheetml/2006/main" count="3860" uniqueCount="502">
  <si>
    <t>م</t>
  </si>
  <si>
    <t>رقم العملية</t>
  </si>
  <si>
    <t>رقم الطلب</t>
  </si>
  <si>
    <t>أسم العميل</t>
  </si>
  <si>
    <t>العنوان</t>
  </si>
  <si>
    <t>رقم الموبيل</t>
  </si>
  <si>
    <t xml:space="preserve">منصة البيع </t>
  </si>
  <si>
    <t>الاسم</t>
  </si>
  <si>
    <t>المقاس</t>
  </si>
  <si>
    <t>اللون المعدن</t>
  </si>
  <si>
    <t>لون القماش</t>
  </si>
  <si>
    <t>المنتج</t>
  </si>
  <si>
    <t xml:space="preserve">سعر البيع </t>
  </si>
  <si>
    <t xml:space="preserve">طريقه الدفع </t>
  </si>
  <si>
    <t>ميعاد الطلب</t>
  </si>
  <si>
    <t>ميعاد التسليم</t>
  </si>
  <si>
    <t>تاريخ التسليم</t>
  </si>
  <si>
    <t>المسئول عن التسليم</t>
  </si>
  <si>
    <t>الحالة</t>
  </si>
  <si>
    <t xml:space="preserve">خالد عبد القوى </t>
  </si>
  <si>
    <t>العجوزه - الجيزه</t>
  </si>
  <si>
    <t>هومزمارت</t>
  </si>
  <si>
    <t>سرير</t>
  </si>
  <si>
    <t>منطبق</t>
  </si>
  <si>
    <t xml:space="preserve">سرير منطبق الحديد ابيض والقماش ابيض </t>
  </si>
  <si>
    <t>مسبق الدفع</t>
  </si>
  <si>
    <t>27\7\2024</t>
  </si>
  <si>
    <t>محمود</t>
  </si>
  <si>
    <t xml:space="preserve">تم التسليم عن طريق شركه شحن </t>
  </si>
  <si>
    <t>نم التسليم</t>
  </si>
  <si>
    <t>سموحه - اسكندريه</t>
  </si>
  <si>
    <t xml:space="preserve">سرير منطبق اسود والقماش اسود </t>
  </si>
  <si>
    <t>28\7\2024</t>
  </si>
  <si>
    <t>سعيد</t>
  </si>
  <si>
    <t xml:space="preserve">سيدى عبد الرحمن - الساحل الشمالى </t>
  </si>
  <si>
    <t>دورين</t>
  </si>
  <si>
    <t>كيفنج</t>
  </si>
  <si>
    <t>ازرق</t>
  </si>
  <si>
    <t xml:space="preserve">سرير كيفينج مقاس 90 لون ازرق </t>
  </si>
  <si>
    <t xml:space="preserve">الغردقه </t>
  </si>
  <si>
    <t xml:space="preserve">فشل التسليم </t>
  </si>
  <si>
    <t>فشل التسليم</t>
  </si>
  <si>
    <t>ساندرا</t>
  </si>
  <si>
    <t>تربيزه</t>
  </si>
  <si>
    <t xml:space="preserve">ترابيزه قهوه متحركه </t>
  </si>
  <si>
    <t xml:space="preserve">زينا </t>
  </si>
  <si>
    <t>نوفال</t>
  </si>
  <si>
    <t>رمادى</t>
  </si>
  <si>
    <t xml:space="preserve">سرير نوفال متر رمادى </t>
  </si>
  <si>
    <t xml:space="preserve">شيك هومز </t>
  </si>
  <si>
    <t xml:space="preserve">كنبة </t>
  </si>
  <si>
    <t>4*1</t>
  </si>
  <si>
    <t xml:space="preserve">كنبه سرير رمادى </t>
  </si>
  <si>
    <t xml:space="preserve">احمد </t>
  </si>
  <si>
    <t>التجمع الخامس</t>
  </si>
  <si>
    <t>فيس بوك</t>
  </si>
  <si>
    <t xml:space="preserve">تم تسليم العميل عن طريق شركه شحن </t>
  </si>
  <si>
    <t>yilmaz</t>
  </si>
  <si>
    <t xml:space="preserve">٦ اكتوبر الجيزه </t>
  </si>
  <si>
    <t>فردى</t>
  </si>
  <si>
    <t xml:space="preserve">سرير فردى ابيض </t>
  </si>
  <si>
    <t xml:space="preserve">تاكى </t>
  </si>
  <si>
    <t>العباسيه</t>
  </si>
  <si>
    <t>تاكى</t>
  </si>
  <si>
    <t>ركنة</t>
  </si>
  <si>
    <t>ركنة بسرير</t>
  </si>
  <si>
    <t xml:space="preserve">ركنه </t>
  </si>
  <si>
    <t>كنبة</t>
  </si>
  <si>
    <t>سحارة</t>
  </si>
  <si>
    <t>٢ كنبه سحاره بمخدع</t>
  </si>
  <si>
    <t xml:space="preserve">ملغى </t>
  </si>
  <si>
    <t>لغى</t>
  </si>
  <si>
    <t xml:space="preserve">العباسيه </t>
  </si>
  <si>
    <t xml:space="preserve">٢ كنبه سحاره بدون مخدع </t>
  </si>
  <si>
    <t xml:space="preserve">تم التسليم محمود على </t>
  </si>
  <si>
    <t xml:space="preserve">على رشوان </t>
  </si>
  <si>
    <t>مصر الجديده</t>
  </si>
  <si>
    <t>ابيض</t>
  </si>
  <si>
    <t>سرير نوفال ابيض مقاس ٨٠</t>
  </si>
  <si>
    <t xml:space="preserve">احمد فخرى </t>
  </si>
  <si>
    <t>سرير فردى خشب موسكى الحديد ابيض مقاس ٨٠</t>
  </si>
  <si>
    <t xml:space="preserve">لينا </t>
  </si>
  <si>
    <t xml:space="preserve">المقطم </t>
  </si>
  <si>
    <t>2 ميكانزم</t>
  </si>
  <si>
    <t xml:space="preserve">ترابيزه قهوه علويه جديده </t>
  </si>
  <si>
    <t>مرتجع</t>
  </si>
  <si>
    <t xml:space="preserve">فيصل نعيم </t>
  </si>
  <si>
    <t xml:space="preserve">التجمع الخامس </t>
  </si>
  <si>
    <t xml:space="preserve">اوسكار ريتن </t>
  </si>
  <si>
    <t>اسود</t>
  </si>
  <si>
    <t xml:space="preserve">٢ سرير كيفنج ١٢٠ اسود </t>
  </si>
  <si>
    <t>ellho elkafy</t>
  </si>
  <si>
    <t xml:space="preserve">مدينه نصر </t>
  </si>
  <si>
    <t>كينج</t>
  </si>
  <si>
    <t xml:space="preserve">سرير كينج ابيض مقاس ٨٠ التصميم الجديد </t>
  </si>
  <si>
    <t>القاهره الجديده</t>
  </si>
  <si>
    <t>فورجينا</t>
  </si>
  <si>
    <t>٤سرير فردى خشب موسكى الحديد ابيض مقاس ٨٠</t>
  </si>
  <si>
    <t>تم التسليم</t>
  </si>
  <si>
    <t>كرسى</t>
  </si>
  <si>
    <t>فنسيا</t>
  </si>
  <si>
    <t xml:space="preserve">٢ فوتيه فنيسيا </t>
  </si>
  <si>
    <t>صفاء</t>
  </si>
  <si>
    <t>المعادى</t>
  </si>
  <si>
    <t>حسن حازم</t>
  </si>
  <si>
    <t>اسبانى</t>
  </si>
  <si>
    <t>سرير اسبانى ابيض ١٢٠</t>
  </si>
  <si>
    <t xml:space="preserve">سرير كينج ابيض </t>
  </si>
  <si>
    <t>شيك هومز</t>
  </si>
  <si>
    <t xml:space="preserve">سرير كينج اسود </t>
  </si>
  <si>
    <t>اوسكار راتن</t>
  </si>
  <si>
    <t xml:space="preserve">مخزن اوسكار في القناطر </t>
  </si>
  <si>
    <t>٢ سريرفورجينا خشب موسكى ابيض مقاس ١٢٠</t>
  </si>
  <si>
    <t>حساب شركه</t>
  </si>
  <si>
    <t>ارفيل</t>
  </si>
  <si>
    <t xml:space="preserve">٢ سرير ارفيل ١٢٠ اسود </t>
  </si>
  <si>
    <t xml:space="preserve">مسبق الدفع </t>
  </si>
  <si>
    <t>صفاء الحكيم</t>
  </si>
  <si>
    <t>العين السخنه</t>
  </si>
  <si>
    <t>سرير منطببق اسود وقماش اسود</t>
  </si>
  <si>
    <t>14/9/224</t>
  </si>
  <si>
    <t>يوسف شناوى</t>
  </si>
  <si>
    <t xml:space="preserve">الابراهيميه . الإسكندرية </t>
  </si>
  <si>
    <t>رف سحاب</t>
  </si>
  <si>
    <t xml:space="preserve">ترابيزه قهوه علويه برف سحاب </t>
  </si>
  <si>
    <t xml:space="preserve">حاتم العيسوي </t>
  </si>
  <si>
    <t>سرير منطبق اسود حديد وقماش</t>
  </si>
  <si>
    <t>31/9/2024</t>
  </si>
  <si>
    <t xml:space="preserve">رنا </t>
  </si>
  <si>
    <t xml:space="preserve">القطاميه </t>
  </si>
  <si>
    <t>نم التصنيع</t>
  </si>
  <si>
    <t>عبير نور الدين</t>
  </si>
  <si>
    <t xml:space="preserve">١٨ شارع البحيري بولاق الدكرور الجيزه </t>
  </si>
  <si>
    <t>1229928475-01022373996</t>
  </si>
  <si>
    <t>ثلاثه ادوار</t>
  </si>
  <si>
    <t xml:space="preserve">سرير ٣ ادورا اسود مقاس ١٠٠ </t>
  </si>
  <si>
    <t>لاغى</t>
  </si>
  <si>
    <t xml:space="preserve">اسراء ابو العنين </t>
  </si>
  <si>
    <t>سرير اسبانى اسود مقاس ١٢٠</t>
  </si>
  <si>
    <t>وائل صادق</t>
  </si>
  <si>
    <t>كورين</t>
  </si>
  <si>
    <t>دهبي</t>
  </si>
  <si>
    <t xml:space="preserve">سرير كوين مقاس ١٤٠ دهبي ورمادى </t>
  </si>
  <si>
    <t xml:space="preserve">حسن مغرب </t>
  </si>
  <si>
    <t xml:space="preserve">سرير كيفنج ١٢٠ رمادى </t>
  </si>
  <si>
    <t xml:space="preserve">على السيد </t>
  </si>
  <si>
    <t xml:space="preserve">الشروق القاهره </t>
  </si>
  <si>
    <t xml:space="preserve">سرير نوفال  ٩٠ اسود </t>
  </si>
  <si>
    <t xml:space="preserve">هشام بسيونى </t>
  </si>
  <si>
    <t xml:space="preserve">حدايق الاهرام </t>
  </si>
  <si>
    <t xml:space="preserve">            ٢ سرير كيفنج ١٠٠ اسود </t>
  </si>
  <si>
    <t>الشروق</t>
  </si>
  <si>
    <t xml:space="preserve">سرير ٣ ادوار ابيض مقاس ٨٠ ابيض </t>
  </si>
  <si>
    <t xml:space="preserve">ساره وجيه </t>
  </si>
  <si>
    <t xml:space="preserve">سرير كيفنج دورين مقاس ٨٠ ابيض </t>
  </si>
  <si>
    <t xml:space="preserve">مها </t>
  </si>
  <si>
    <t xml:space="preserve">لافيستا العين السخنه </t>
  </si>
  <si>
    <t>سرير استيل ازرق مقاس ١٤٠</t>
  </si>
  <si>
    <t xml:space="preserve">بسام الشربينى </t>
  </si>
  <si>
    <t>بنفسجى</t>
  </si>
  <si>
    <t xml:space="preserve">سرير كينج ١٢٠ بنفسجى </t>
  </si>
  <si>
    <t xml:space="preserve">هبه عبد الفتاح </t>
  </si>
  <si>
    <t xml:space="preserve">القاهره الجديده </t>
  </si>
  <si>
    <t xml:space="preserve">كنبه سرير ٤ حركه </t>
  </si>
  <si>
    <t xml:space="preserve">اسراء ابراهيم </t>
  </si>
  <si>
    <t xml:space="preserve">طارق كمال </t>
  </si>
  <si>
    <t xml:space="preserve">سرير ٣ ادوار اسود مقاس ٩٠ </t>
  </si>
  <si>
    <t xml:space="preserve">ديفد بهجت </t>
  </si>
  <si>
    <t>فيصل الجيزه</t>
  </si>
  <si>
    <t>تربيزه قهوه ٢ رافع</t>
  </si>
  <si>
    <t xml:space="preserve">اياد </t>
  </si>
  <si>
    <t>بمكتبة</t>
  </si>
  <si>
    <t>ميار خورشد</t>
  </si>
  <si>
    <t xml:space="preserve">سرير منطبق اسود حديد ومعدن </t>
  </si>
  <si>
    <t xml:space="preserve">عبد الله سيد </t>
  </si>
  <si>
    <t xml:space="preserve">الشيخ زايد ٦ اكتوبر </t>
  </si>
  <si>
    <t xml:space="preserve">سرير اسبانى  ١٤٠ اسود وبيج </t>
  </si>
  <si>
    <t xml:space="preserve">كينج سونا </t>
  </si>
  <si>
    <t xml:space="preserve">تربيزه قهوه مرتفعه برف سحاب </t>
  </si>
  <si>
    <t xml:space="preserve">احمد خالد </t>
  </si>
  <si>
    <t>الرحاب</t>
  </si>
  <si>
    <t xml:space="preserve"> ٢. سرير فورجينا ابيض مقاس ١٢٠</t>
  </si>
  <si>
    <t>ساره</t>
  </si>
  <si>
    <t xml:space="preserve">   ٢. سرير اسبانى ابيض ١٢٠</t>
  </si>
  <si>
    <t xml:space="preserve">احمد ايمن </t>
  </si>
  <si>
    <t>العبور</t>
  </si>
  <si>
    <t xml:space="preserve">مصطفي غنيم </t>
  </si>
  <si>
    <t xml:space="preserve">اسيوط </t>
  </si>
  <si>
    <t xml:space="preserve">سرير كيفنج دورين مقاس ١٢٠ رمادى </t>
  </si>
  <si>
    <t>حسام عبدون</t>
  </si>
  <si>
    <t>الغردقه</t>
  </si>
  <si>
    <t xml:space="preserve">رامى </t>
  </si>
  <si>
    <t xml:space="preserve">سرير نوفال ١٠٠ رمادى </t>
  </si>
  <si>
    <t>رحاب</t>
  </si>
  <si>
    <t xml:space="preserve">تم التسليم </t>
  </si>
  <si>
    <t xml:space="preserve">فؤاد المنسي </t>
  </si>
  <si>
    <t xml:space="preserve">سرير نوفال مقاس ٨٠ ابيض </t>
  </si>
  <si>
    <t>mohannad</t>
  </si>
  <si>
    <t>EL-Maadi</t>
  </si>
  <si>
    <t>15/9/2024</t>
  </si>
  <si>
    <t>Mohamed Ayman</t>
  </si>
  <si>
    <t>Madinet Badr</t>
  </si>
  <si>
    <t>اسامه</t>
  </si>
  <si>
    <t>16/9/2024</t>
  </si>
  <si>
    <t xml:space="preserve">المخزن ابو الغيط </t>
  </si>
  <si>
    <t>اسود وبنى</t>
  </si>
  <si>
    <t>ولاء بدوى</t>
  </si>
  <si>
    <t>عبد الرحمن يسري</t>
  </si>
  <si>
    <t>اكتوبر الجيزه</t>
  </si>
  <si>
    <t>التجمع</t>
  </si>
  <si>
    <t>كنبه</t>
  </si>
  <si>
    <t>4×1</t>
  </si>
  <si>
    <t xml:space="preserve">نبيتى </t>
  </si>
  <si>
    <t xml:space="preserve">اسود </t>
  </si>
  <si>
    <t>لغي</t>
  </si>
  <si>
    <t>الحج محمد السويس</t>
  </si>
  <si>
    <t xml:space="preserve">السويس </t>
  </si>
  <si>
    <t>السويس</t>
  </si>
  <si>
    <t>فانتاستك</t>
  </si>
  <si>
    <t>ملون</t>
  </si>
  <si>
    <t xml:space="preserve">تم التسليم بمعرفه الحج سيد </t>
  </si>
  <si>
    <t>اسزد</t>
  </si>
  <si>
    <t>بيج</t>
  </si>
  <si>
    <t>فنيسيا</t>
  </si>
  <si>
    <t>رصاصي مشجر</t>
  </si>
  <si>
    <t>شيزلونج</t>
  </si>
  <si>
    <t>عمرو الأسود</t>
  </si>
  <si>
    <t>الزمالك</t>
  </si>
  <si>
    <t>مخزن شيك هومز</t>
  </si>
  <si>
    <t xml:space="preserve">كنبه </t>
  </si>
  <si>
    <t xml:space="preserve">بترولى </t>
  </si>
  <si>
    <t xml:space="preserve">أكتوبر </t>
  </si>
  <si>
    <t>keira</t>
  </si>
  <si>
    <t xml:space="preserve">نوفال </t>
  </si>
  <si>
    <t>١٤٠/١٠٠</t>
  </si>
  <si>
    <t>بينك</t>
  </si>
  <si>
    <t>tarek</t>
  </si>
  <si>
    <t>reem</t>
  </si>
  <si>
    <t>البطاش اسكندريه</t>
  </si>
  <si>
    <t>١٠٠/١٤٠</t>
  </si>
  <si>
    <t>s03163</t>
  </si>
  <si>
    <t>هشام سامى</t>
  </si>
  <si>
    <t>41 كومبوند جولدن جستس الدور 4 شقه 4</t>
  </si>
  <si>
    <t xml:space="preserve">منزلى </t>
  </si>
  <si>
    <t>بلحه</t>
  </si>
  <si>
    <t>خشب بنى فاتح</t>
  </si>
  <si>
    <t>فانتستيك</t>
  </si>
  <si>
    <t>الوان</t>
  </si>
  <si>
    <t>المعرض مدينه نصر</t>
  </si>
  <si>
    <t xml:space="preserve">اقرب وقت </t>
  </si>
  <si>
    <t xml:space="preserve">مرفوض </t>
  </si>
  <si>
    <t>فاطمه محمد</t>
  </si>
  <si>
    <t>أكتوبر الجيزه</t>
  </si>
  <si>
    <t>الشيخ زايد اكتوبر</t>
  </si>
  <si>
    <t>بولا هومزمارت</t>
  </si>
  <si>
    <t>مسيو هومزمارت</t>
  </si>
  <si>
    <t>4800+300شحن</t>
  </si>
  <si>
    <t>5000+300شحن</t>
  </si>
  <si>
    <t xml:space="preserve">محمد شكرى </t>
  </si>
  <si>
    <t>مدينتى</t>
  </si>
  <si>
    <t>ارينا</t>
  </si>
  <si>
    <t>بترولى</t>
  </si>
  <si>
    <t>مسبق</t>
  </si>
  <si>
    <t>3/12/204</t>
  </si>
  <si>
    <t>so3290</t>
  </si>
  <si>
    <t>منزلى</t>
  </si>
  <si>
    <t>s_6725</t>
  </si>
  <si>
    <t>حماده</t>
  </si>
  <si>
    <t>صفاء عبد الباقي</t>
  </si>
  <si>
    <t xml:space="preserve">كينج </t>
  </si>
  <si>
    <t>s_6806</t>
  </si>
  <si>
    <t xml:space="preserve">سرير </t>
  </si>
  <si>
    <t>s-6626</t>
  </si>
  <si>
    <t>المخزن</t>
  </si>
  <si>
    <t xml:space="preserve">دورين </t>
  </si>
  <si>
    <t xml:space="preserve">رندا العامرى </t>
  </si>
  <si>
    <t xml:space="preserve">كيمت </t>
  </si>
  <si>
    <t xml:space="preserve">كيفنج </t>
  </si>
  <si>
    <t>٦ اكتوبر الجيزه</t>
  </si>
  <si>
    <t xml:space="preserve">فردى </t>
  </si>
  <si>
    <t>امريكى</t>
  </si>
  <si>
    <t>محمد حمدى</t>
  </si>
  <si>
    <t>فيسبوك</t>
  </si>
  <si>
    <t xml:space="preserve">كوين </t>
  </si>
  <si>
    <t>5700+300شحن</t>
  </si>
  <si>
    <t xml:space="preserve">بافلى هانى </t>
  </si>
  <si>
    <t xml:space="preserve">شبرا </t>
  </si>
  <si>
    <t xml:space="preserve">اسبانى </t>
  </si>
  <si>
    <t>t1</t>
  </si>
  <si>
    <t xml:space="preserve">تم التسليم م محمد </t>
  </si>
  <si>
    <t>رنا ميلاد</t>
  </si>
  <si>
    <t xml:space="preserve">جليم الإسكندرية </t>
  </si>
  <si>
    <t>ترابيزه</t>
  </si>
  <si>
    <t>مكتبه</t>
  </si>
  <si>
    <t>محمد ناجى</t>
  </si>
  <si>
    <t xml:space="preserve">دوران </t>
  </si>
  <si>
    <t>ميكانزم</t>
  </si>
  <si>
    <t>ابيض في بنى غامق</t>
  </si>
  <si>
    <t>احمد عبد الستار</t>
  </si>
  <si>
    <t>المندره اسكندريه</t>
  </si>
  <si>
    <t>العميل رفض الاستلام</t>
  </si>
  <si>
    <t xml:space="preserve">نور </t>
  </si>
  <si>
    <t xml:space="preserve">ترابيزه </t>
  </si>
  <si>
    <t>بنى غامق</t>
  </si>
  <si>
    <t>نور</t>
  </si>
  <si>
    <t xml:space="preserve">هومزمارت </t>
  </si>
  <si>
    <t xml:space="preserve">بنى غامق </t>
  </si>
  <si>
    <t>تامر</t>
  </si>
  <si>
    <t>٢ ميكانزم</t>
  </si>
  <si>
    <t xml:space="preserve">بيج </t>
  </si>
  <si>
    <t>هناء اسامه</t>
  </si>
  <si>
    <t>القطاميه</t>
  </si>
  <si>
    <t>s_7152</t>
  </si>
  <si>
    <t xml:space="preserve">محمد عادل </t>
  </si>
  <si>
    <t>مريم عنان</t>
  </si>
  <si>
    <t xml:space="preserve">اب تاون كايرو التجمع </t>
  </si>
  <si>
    <t xml:space="preserve">هبه عطيه </t>
  </si>
  <si>
    <t>دوران</t>
  </si>
  <si>
    <t>حمدى ذكرى</t>
  </si>
  <si>
    <t>روك ١٠</t>
  </si>
  <si>
    <t>نوع العميل</t>
  </si>
  <si>
    <t>المنطقة</t>
  </si>
  <si>
    <t>المحافظة</t>
  </si>
  <si>
    <t>نوع القطعة</t>
  </si>
  <si>
    <t>نوع المنتج</t>
  </si>
  <si>
    <t>مقاس المنتج</t>
  </si>
  <si>
    <t>طريقة الدفع 2</t>
  </si>
  <si>
    <t>مدة التسليم الفعلي</t>
  </si>
  <si>
    <t>مدة التسليم المستهدفة</t>
  </si>
  <si>
    <t>الصنف</t>
  </si>
  <si>
    <t>لون المعدن</t>
  </si>
  <si>
    <t>العدد</t>
  </si>
  <si>
    <t>الخامة</t>
  </si>
  <si>
    <t>عدد الادوار</t>
  </si>
  <si>
    <t>حالة التسليم</t>
  </si>
  <si>
    <t>خالد عبد القوى</t>
  </si>
  <si>
    <t>فرد</t>
  </si>
  <si>
    <t>العجوزه</t>
  </si>
  <si>
    <t>الجيزة</t>
  </si>
  <si>
    <t>غير محدد</t>
  </si>
  <si>
    <t>سرير منطبق الحديد ابيض والقماش ابيض</t>
  </si>
  <si>
    <t>حديد</t>
  </si>
  <si>
    <t>متأخر</t>
  </si>
  <si>
    <t>سموحه</t>
  </si>
  <si>
    <t>الإسكندرية</t>
  </si>
  <si>
    <t>سرير منطبق اسود والقماش اسود</t>
  </si>
  <si>
    <t>كاش</t>
  </si>
  <si>
    <t>سيدى عبد الرحمن</t>
  </si>
  <si>
    <t>مطروح</t>
  </si>
  <si>
    <t>سرير كيفينج مقاس 90 لون ازرق</t>
  </si>
  <si>
    <t>في المعاد</t>
  </si>
  <si>
    <t>البحر الأحمر</t>
  </si>
  <si>
    <t>غيرمحدد</t>
  </si>
  <si>
    <t>ترابيزه قهوه متحركه</t>
  </si>
  <si>
    <t>ترابيزة</t>
  </si>
  <si>
    <t>زينا</t>
  </si>
  <si>
    <t>سرير نوفال متر رمادى</t>
  </si>
  <si>
    <t>رمادي</t>
  </si>
  <si>
    <t>شركات</t>
  </si>
  <si>
    <t>كنبه سرير رمادى</t>
  </si>
  <si>
    <t>احمد</t>
  </si>
  <si>
    <t>القاهرة</t>
  </si>
  <si>
    <t>يلمز</t>
  </si>
  <si>
    <t>سرير فردى ابيض</t>
  </si>
  <si>
    <t>ركنه</t>
  </si>
  <si>
    <t>٢ كنبه سحاره بدون مخدع</t>
  </si>
  <si>
    <t>على رشوان</t>
  </si>
  <si>
    <t>احمد فخرى</t>
  </si>
  <si>
    <t>خشب</t>
  </si>
  <si>
    <t>لينا</t>
  </si>
  <si>
    <t>المقطم</t>
  </si>
  <si>
    <t>ترابيزه قهوه علويه جديده</t>
  </si>
  <si>
    <t>فيصل نعيم</t>
  </si>
  <si>
    <t>اوسكار ريتن</t>
  </si>
  <si>
    <t>٢ سرير كيفنج ١٢٠ اسود</t>
  </si>
  <si>
    <t>الهو الخفي</t>
  </si>
  <si>
    <t>مدينه نصر</t>
  </si>
  <si>
    <t>سرير كينج ابيض مقاس ٨٠ التصميم الجديد</t>
  </si>
  <si>
    <t>٢ فوتيه فنيسيا</t>
  </si>
  <si>
    <t>فوتيه</t>
  </si>
  <si>
    <t>سرير كينج ابيض</t>
  </si>
  <si>
    <t>سرير كينج اسود</t>
  </si>
  <si>
    <t>مخزن اوسكار في القناطر</t>
  </si>
  <si>
    <t>القليوبية</t>
  </si>
  <si>
    <t>٢ سرير ارفيل ١٢٠ اسود</t>
  </si>
  <si>
    <t>الابراهيميه . الإسكندرية</t>
  </si>
  <si>
    <t>ترابيزه قهوه علويه برف سحاب</t>
  </si>
  <si>
    <t>حاتم العيسوي</t>
  </si>
  <si>
    <t>رنا</t>
  </si>
  <si>
    <t>١٨ شارع البحيري بولاق الدكرور الجيزه</t>
  </si>
  <si>
    <t>سرير ٣ ادورا اسود مقاس ١٠٠</t>
  </si>
  <si>
    <t>اسراء ابو العنين</t>
  </si>
  <si>
    <t>كوين</t>
  </si>
  <si>
    <t>سرير كوين مقاس ١٤٠ دهبي ورمادى</t>
  </si>
  <si>
    <t xml:space="preserve">رمادي و رمادى </t>
  </si>
  <si>
    <t>حسن مغرب</t>
  </si>
  <si>
    <t>سرير كيفنج ١٢٠ رمادى</t>
  </si>
  <si>
    <t>على السيد</t>
  </si>
  <si>
    <t>الشروق القاهره</t>
  </si>
  <si>
    <t>سرير نوفال  ٩٠ اسود</t>
  </si>
  <si>
    <t>هشام بسيونى</t>
  </si>
  <si>
    <t>حدايق الاهرام</t>
  </si>
  <si>
    <t>٢ سرير كيفنج ١٠٠ اسود</t>
  </si>
  <si>
    <t>سرير ٣ ادوار ابيض مقاس ٨٠ ابيض</t>
  </si>
  <si>
    <t>ساره وجيه</t>
  </si>
  <si>
    <t>سرير كيفنج دورين مقاس ٨٠ ابيض</t>
  </si>
  <si>
    <t>مها</t>
  </si>
  <si>
    <t>لافيستا العين السخنه</t>
  </si>
  <si>
    <t>بسام الشربينى</t>
  </si>
  <si>
    <t>سرير كينج ١٢٠ بنفسجى</t>
  </si>
  <si>
    <t>بنفسجي</t>
  </si>
  <si>
    <t>هبه عبد الفتاح</t>
  </si>
  <si>
    <t>كنبه سرير ٤ حركه</t>
  </si>
  <si>
    <t>اسراء ابراهيم</t>
  </si>
  <si>
    <t>طارق كمال</t>
  </si>
  <si>
    <t>سرير ٣ ادوار اسود مقاس ٩٠</t>
  </si>
  <si>
    <t>ديفد بهجت</t>
  </si>
  <si>
    <t>اياد</t>
  </si>
  <si>
    <t>سرير منطبق اسود حديد ومعدن</t>
  </si>
  <si>
    <t>عبد الله سيد</t>
  </si>
  <si>
    <t>الشيخ زايد ٦ اكتوبر</t>
  </si>
  <si>
    <t>سرير اسبانى  ١٤٠ اسود وبيج</t>
  </si>
  <si>
    <t>اسود وبيج</t>
  </si>
  <si>
    <t>كينج سونا</t>
  </si>
  <si>
    <t>تربيزه قهوه مرتفعه برف سحاب</t>
  </si>
  <si>
    <t>احمد خالد</t>
  </si>
  <si>
    <t>٢. سرير فورجينا ابيض مقاس ١٢٠</t>
  </si>
  <si>
    <t>٢. سرير اسبانى ابيض ١٢٠</t>
  </si>
  <si>
    <t>احمد ايمن</t>
  </si>
  <si>
    <t>مصطفي غنيم</t>
  </si>
  <si>
    <t>اسيوط</t>
  </si>
  <si>
    <t>أسيوط</t>
  </si>
  <si>
    <t>سرير كيفنج دورين مقاس ١٢٠ رمادى</t>
  </si>
  <si>
    <t>رامى</t>
  </si>
  <si>
    <t>سرير نوفال ١٠٠ رمادى</t>
  </si>
  <si>
    <t>فؤاد المنسي</t>
  </si>
  <si>
    <t>سرير نوفال مقاس ٨٠ ابيض</t>
  </si>
  <si>
    <t>مهند</t>
  </si>
  <si>
    <t>المعادي</t>
  </si>
  <si>
    <t>مهند ايمن</t>
  </si>
  <si>
    <t>مدينة بدر</t>
  </si>
  <si>
    <t>المخزن ابو الغيط</t>
  </si>
  <si>
    <t>نبيتى</t>
  </si>
  <si>
    <t>أكتوبر</t>
  </si>
  <si>
    <t>كيرا</t>
  </si>
  <si>
    <t>100*140</t>
  </si>
  <si>
    <t>طارق</t>
  </si>
  <si>
    <t>ريم</t>
  </si>
  <si>
    <t>بنى فاتح</t>
  </si>
  <si>
    <t>محمد شكرى</t>
  </si>
  <si>
    <t>رندا العامرى</t>
  </si>
  <si>
    <t>كيمت</t>
  </si>
  <si>
    <t>بافلى هانى</t>
  </si>
  <si>
    <t>شبرا</t>
  </si>
  <si>
    <t>جليم الإسكندرية</t>
  </si>
  <si>
    <t>محمد عادل</t>
  </si>
  <si>
    <t>اب تاون كايرو التجمع</t>
  </si>
  <si>
    <t>هبه عطيه</t>
  </si>
  <si>
    <t xml:space="preserve">Sum of سعر البيع </t>
  </si>
  <si>
    <t>اجمالى المبيعات</t>
  </si>
  <si>
    <t>المبيعات حسب المنتج</t>
  </si>
  <si>
    <t>المبيعات حسب المحافظة</t>
  </si>
  <si>
    <t>تسليم المنتج</t>
  </si>
  <si>
    <t>التاخير حسب المنطقة</t>
  </si>
  <si>
    <t>طريقة الدفع</t>
  </si>
  <si>
    <t>اداء المسؤل عن التوصيل</t>
  </si>
  <si>
    <t>المبيعات عبر الزمن</t>
  </si>
  <si>
    <t xml:space="preserve">تحليل نوع العميل </t>
  </si>
  <si>
    <t>نسبة فشل التسليم</t>
  </si>
  <si>
    <t xml:space="preserve">لون المنتج الاكثر مبيعا </t>
  </si>
  <si>
    <t>لون المعدن الاكثر مبيعا</t>
  </si>
  <si>
    <t>Row Labels</t>
  </si>
  <si>
    <t>Grand Total</t>
  </si>
  <si>
    <t>Count of المنتج</t>
  </si>
  <si>
    <t>Count of نوع المنتج</t>
  </si>
  <si>
    <t>Count of الحالة</t>
  </si>
  <si>
    <t>(blank)</t>
  </si>
  <si>
    <t>يوليو</t>
  </si>
  <si>
    <t>أغسطس</t>
  </si>
  <si>
    <t>سبتمبر</t>
  </si>
  <si>
    <t>نوفمبر</t>
  </si>
  <si>
    <t>ديسمبر</t>
  </si>
  <si>
    <t>Count of طريقة الدفع 2</t>
  </si>
  <si>
    <t>المنصات الاكثر بيعا</t>
  </si>
  <si>
    <t>القطع الاكثر مبيعا</t>
  </si>
  <si>
    <t>إجمالي المبيعات</t>
  </si>
  <si>
    <t>عدد الطلبات</t>
  </si>
  <si>
    <t>متوسط سعر الطلب</t>
  </si>
  <si>
    <t>% التأخير</t>
  </si>
  <si>
    <t>متوسط مدة التسليم</t>
  </si>
  <si>
    <t xml:space="preserve">Average of سعر البيع </t>
  </si>
  <si>
    <t>Count of حالة التسليم</t>
  </si>
  <si>
    <t>% حالات التاخير</t>
  </si>
  <si>
    <t>Average of مدة التسليم الفعلي</t>
  </si>
  <si>
    <t>Count of نوع القطعة</t>
  </si>
  <si>
    <t>ملغى</t>
  </si>
  <si>
    <t>المسؤل عن التوصيل 2</t>
  </si>
  <si>
    <t>تم التسليم بمعرفه الحج سيد</t>
  </si>
  <si>
    <t>تم التسليم عن طريق شركه شحن</t>
  </si>
  <si>
    <t>تم التسليم م محمد</t>
  </si>
  <si>
    <t>تم التسليم محمود على</t>
  </si>
  <si>
    <t>Count of المسؤل عن التوصيل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</si>
</sst>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2000000]dd/mm/yyyy"/>
    <numFmt numFmtId="165" formatCode="[$-2000401]0"/>
    <numFmt numFmtId="166" formatCode="0.00000000000%"/>
  </numFmts>
  <fonts count="16" x14ac:knownFonts="1">
    <font>
      <sz val="11"/>
      <color theme="1"/>
      <name val="Calibri"/>
      <family val="2"/>
      <charset val="178"/>
      <scheme val="minor"/>
    </font>
    <font>
      <b/>
      <sz val="12"/>
      <color theme="1"/>
      <name val="Calibri"/>
      <family val="2"/>
      <scheme val="minor"/>
    </font>
    <font>
      <sz val="10"/>
      <color rgb="FF4D4D4D"/>
      <name val="Arial"/>
      <family val="2"/>
    </font>
    <font>
      <sz val="11"/>
      <name val="Calibri"/>
      <family val="2"/>
      <scheme val="minor"/>
    </font>
    <font>
      <sz val="10"/>
      <name val="Arial"/>
      <family val="2"/>
    </font>
    <font>
      <b/>
      <sz val="11"/>
      <color theme="1"/>
      <name val="Calibri"/>
      <family val="2"/>
      <scheme val="minor"/>
    </font>
    <font>
      <sz val="10"/>
      <color rgb="FF898989"/>
      <name val="Arial"/>
      <family val="2"/>
    </font>
    <font>
      <sz val="9"/>
      <color rgb="FF52525B"/>
      <name val="Arial"/>
      <family val="2"/>
    </font>
    <font>
      <sz val="16"/>
      <color theme="1"/>
      <name val="Calibri"/>
      <family val="2"/>
      <scheme val="minor"/>
    </font>
    <font>
      <sz val="14"/>
      <color rgb="FF898989"/>
      <name val="Arial"/>
      <family val="2"/>
    </font>
    <font>
      <sz val="10"/>
      <color theme="1"/>
      <name val="Arial"/>
      <family val="2"/>
    </font>
    <font>
      <sz val="24"/>
      <color theme="1"/>
      <name val="Calibri"/>
      <family val="2"/>
      <scheme val="minor"/>
    </font>
    <font>
      <sz val="22"/>
      <color theme="1"/>
      <name val="Calibri"/>
      <family val="2"/>
      <scheme val="minor"/>
    </font>
    <font>
      <sz val="20"/>
      <color theme="1"/>
      <name val="Calibri"/>
      <family val="2"/>
      <scheme val="minor"/>
    </font>
    <font>
      <sz val="18"/>
      <color theme="1"/>
      <name val="Calibri"/>
      <family val="2"/>
      <scheme val="minor"/>
    </font>
    <font>
      <sz val="11"/>
      <color theme="1"/>
      <name val="Calibri"/>
      <family val="2"/>
      <charset val="178"/>
      <scheme val="minor"/>
    </font>
  </fonts>
  <fills count="7">
    <fill>
      <patternFill patternType="none"/>
    </fill>
    <fill>
      <patternFill patternType="gray125"/>
    </fill>
    <fill>
      <patternFill patternType="solid">
        <fgColor theme="0"/>
        <bgColor indexed="64"/>
      </patternFill>
    </fill>
    <fill>
      <patternFill patternType="solid">
        <fgColor theme="9"/>
        <bgColor indexed="64"/>
      </patternFill>
    </fill>
    <fill>
      <patternFill patternType="solid">
        <fgColor rgb="FFFF0000"/>
        <bgColor indexed="64"/>
      </patternFill>
    </fill>
    <fill>
      <patternFill patternType="solid">
        <fgColor rgb="FFC00000"/>
        <bgColor indexed="64"/>
      </patternFill>
    </fill>
    <fill>
      <patternFill patternType="solid">
        <fgColor theme="7" tint="0.39997558519241921"/>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9" fontId="15" fillId="0" borderId="0" applyFont="0" applyFill="0" applyBorder="0" applyAlignment="0" applyProtection="0"/>
  </cellStyleXfs>
  <cellXfs count="83">
    <xf numFmtId="0" fontId="0" fillId="0" borderId="0" xfId="0"/>
    <xf numFmtId="0" fontId="1" fillId="2" borderId="1" xfId="0" applyFont="1" applyFill="1" applyBorder="1" applyAlignment="1">
      <alignment horizontal="center" vertical="center"/>
    </xf>
    <xf numFmtId="0" fontId="1" fillId="2" borderId="2" xfId="0" applyFont="1" applyFill="1" applyBorder="1" applyAlignment="1">
      <alignment horizontal="right" vertical="center"/>
    </xf>
    <xf numFmtId="2" fontId="1" fillId="2" borderId="1" xfId="0" applyNumberFormat="1" applyFont="1" applyFill="1" applyBorder="1" applyAlignment="1">
      <alignment horizontal="center" vertical="center"/>
    </xf>
    <xf numFmtId="0" fontId="0" fillId="0" borderId="1" xfId="0" applyBorder="1" applyAlignment="1">
      <alignment horizontal="center" vertical="center"/>
    </xf>
    <xf numFmtId="0" fontId="0" fillId="3" borderId="3" xfId="0" applyFill="1" applyBorder="1" applyAlignment="1">
      <alignment horizontal="right" vertical="center"/>
    </xf>
    <xf numFmtId="0" fontId="0" fillId="3" borderId="1" xfId="0" applyFill="1" applyBorder="1" applyAlignment="1">
      <alignment horizontal="right" vertical="center"/>
    </xf>
    <xf numFmtId="2" fontId="0" fillId="3" borderId="3" xfId="0" applyNumberFormat="1" applyFill="1" applyBorder="1" applyAlignment="1">
      <alignment horizontal="right" vertical="center"/>
    </xf>
    <xf numFmtId="164" fontId="0" fillId="3" borderId="3" xfId="0" applyNumberFormat="1" applyFill="1" applyBorder="1" applyAlignment="1">
      <alignment horizontal="right" vertical="center"/>
    </xf>
    <xf numFmtId="2" fontId="0" fillId="3" borderId="1" xfId="0" applyNumberFormat="1" applyFill="1" applyBorder="1" applyAlignment="1">
      <alignment horizontal="right" vertical="center"/>
    </xf>
    <xf numFmtId="164" fontId="0" fillId="3" borderId="1" xfId="0" applyNumberFormat="1" applyFill="1" applyBorder="1" applyAlignment="1">
      <alignment horizontal="right" vertical="center"/>
    </xf>
    <xf numFmtId="0" fontId="0" fillId="4" borderId="1" xfId="0" applyFill="1" applyBorder="1" applyAlignment="1">
      <alignment horizontal="right" vertical="center"/>
    </xf>
    <xf numFmtId="0" fontId="0" fillId="4" borderId="1" xfId="0" applyFill="1" applyBorder="1" applyAlignment="1">
      <alignment horizontal="center" vertical="center"/>
    </xf>
    <xf numFmtId="2" fontId="0" fillId="4" borderId="1" xfId="0" applyNumberFormat="1" applyFill="1" applyBorder="1" applyAlignment="1">
      <alignment horizontal="right" vertical="center"/>
    </xf>
    <xf numFmtId="14" fontId="0" fillId="3" borderId="1" xfId="0" applyNumberFormat="1" applyFill="1" applyBorder="1" applyAlignment="1">
      <alignment horizontal="right" vertical="center"/>
    </xf>
    <xf numFmtId="14" fontId="0" fillId="4" borderId="1" xfId="0" applyNumberFormat="1" applyFill="1" applyBorder="1" applyAlignment="1">
      <alignment horizontal="right" vertical="center"/>
    </xf>
    <xf numFmtId="14" fontId="0" fillId="3" borderId="3" xfId="0" applyNumberFormat="1" applyFill="1" applyBorder="1" applyAlignment="1">
      <alignment horizontal="right" vertical="center"/>
    </xf>
    <xf numFmtId="0" fontId="0" fillId="5" borderId="1" xfId="0" applyFill="1" applyBorder="1" applyAlignment="1">
      <alignment horizontal="right" vertical="center"/>
    </xf>
    <xf numFmtId="2" fontId="0" fillId="5" borderId="1" xfId="0" applyNumberFormat="1" applyFill="1" applyBorder="1" applyAlignment="1">
      <alignment horizontal="right" vertical="center"/>
    </xf>
    <xf numFmtId="14" fontId="0" fillId="5" borderId="1" xfId="0" applyNumberFormat="1" applyFill="1" applyBorder="1" applyAlignment="1">
      <alignment horizontal="right" vertical="center"/>
    </xf>
    <xf numFmtId="0" fontId="0" fillId="3" borderId="1" xfId="0" applyFill="1" applyBorder="1" applyAlignment="1">
      <alignment horizontal="center" vertical="center"/>
    </xf>
    <xf numFmtId="0" fontId="0" fillId="5" borderId="1" xfId="0" applyFill="1" applyBorder="1" applyAlignment="1">
      <alignment horizontal="center" vertical="center"/>
    </xf>
    <xf numFmtId="0" fontId="2" fillId="5" borderId="1" xfId="0" applyFont="1" applyFill="1" applyBorder="1" applyAlignment="1">
      <alignment horizontal="center"/>
    </xf>
    <xf numFmtId="0" fontId="0" fillId="5" borderId="2" xfId="0" applyFill="1" applyBorder="1" applyAlignment="1">
      <alignment horizontal="right" vertical="center"/>
    </xf>
    <xf numFmtId="2" fontId="0" fillId="5" borderId="1" xfId="0" applyNumberFormat="1" applyFill="1" applyBorder="1" applyAlignment="1">
      <alignment horizontal="center" vertical="center"/>
    </xf>
    <xf numFmtId="14" fontId="0" fillId="5" borderId="1" xfId="0" applyNumberFormat="1" applyFill="1" applyBorder="1" applyAlignment="1">
      <alignment horizontal="center" vertical="center"/>
    </xf>
    <xf numFmtId="0" fontId="2" fillId="4" borderId="1" xfId="0" applyFont="1" applyFill="1" applyBorder="1" applyAlignment="1">
      <alignment horizontal="center"/>
    </xf>
    <xf numFmtId="0" fontId="0" fillId="4" borderId="2" xfId="0" applyFill="1" applyBorder="1" applyAlignment="1">
      <alignment horizontal="right" vertical="center"/>
    </xf>
    <xf numFmtId="2" fontId="0" fillId="4" borderId="1" xfId="0" applyNumberFormat="1" applyFill="1" applyBorder="1" applyAlignment="1">
      <alignment horizontal="center" vertical="center"/>
    </xf>
    <xf numFmtId="14" fontId="0" fillId="4" borderId="1" xfId="0" applyNumberFormat="1" applyFill="1" applyBorder="1" applyAlignment="1">
      <alignment horizontal="center" vertical="center"/>
    </xf>
    <xf numFmtId="0" fontId="0" fillId="3" borderId="0" xfId="0" applyFill="1" applyAlignment="1">
      <alignment horizontal="right" vertical="center"/>
    </xf>
    <xf numFmtId="0" fontId="2" fillId="5" borderId="0" xfId="0" applyFont="1" applyFill="1"/>
    <xf numFmtId="0" fontId="2" fillId="3" borderId="1" xfId="0" applyFont="1" applyFill="1" applyBorder="1" applyAlignment="1">
      <alignment horizontal="center"/>
    </xf>
    <xf numFmtId="0" fontId="0" fillId="3" borderId="2" xfId="0" applyFill="1" applyBorder="1" applyAlignment="1">
      <alignment horizontal="right" vertical="center"/>
    </xf>
    <xf numFmtId="2" fontId="0" fillId="3" borderId="1" xfId="0" applyNumberFormat="1" applyFill="1" applyBorder="1" applyAlignment="1">
      <alignment horizontal="center" vertical="center"/>
    </xf>
    <xf numFmtId="14" fontId="0" fillId="3" borderId="1" xfId="0" applyNumberFormat="1" applyFill="1" applyBorder="1" applyAlignment="1">
      <alignment horizontal="center" vertical="center"/>
    </xf>
    <xf numFmtId="0" fontId="3" fillId="5" borderId="1" xfId="0" applyFont="1" applyFill="1" applyBorder="1" applyAlignment="1">
      <alignment horizontal="center" vertical="center"/>
    </xf>
    <xf numFmtId="2" fontId="3" fillId="5" borderId="1" xfId="0" applyNumberFormat="1" applyFont="1" applyFill="1" applyBorder="1" applyAlignment="1">
      <alignment horizontal="center" vertical="center"/>
    </xf>
    <xf numFmtId="14" fontId="3" fillId="5" borderId="1" xfId="0" applyNumberFormat="1" applyFont="1" applyFill="1" applyBorder="1" applyAlignment="1">
      <alignment horizontal="center" vertical="center"/>
    </xf>
    <xf numFmtId="0" fontId="0" fillId="6" borderId="2" xfId="0" applyFill="1" applyBorder="1" applyAlignment="1">
      <alignment horizontal="right" vertical="center"/>
    </xf>
    <xf numFmtId="0" fontId="3" fillId="3" borderId="1" xfId="0" applyFont="1" applyFill="1" applyBorder="1" applyAlignment="1">
      <alignment horizontal="center" vertical="center"/>
    </xf>
    <xf numFmtId="0" fontId="3" fillId="3" borderId="2" xfId="0" applyFont="1" applyFill="1" applyBorder="1" applyAlignment="1">
      <alignment horizontal="right" vertical="center"/>
    </xf>
    <xf numFmtId="2" fontId="3" fillId="3" borderId="1" xfId="0" applyNumberFormat="1" applyFont="1" applyFill="1" applyBorder="1" applyAlignment="1">
      <alignment horizontal="center" vertical="center"/>
    </xf>
    <xf numFmtId="14" fontId="3" fillId="3" borderId="1" xfId="0" applyNumberFormat="1" applyFont="1" applyFill="1" applyBorder="1" applyAlignment="1">
      <alignment horizontal="center" vertical="center"/>
    </xf>
    <xf numFmtId="0" fontId="3" fillId="4" borderId="1" xfId="0" applyFont="1" applyFill="1" applyBorder="1" applyAlignment="1">
      <alignment horizontal="center" vertical="center"/>
    </xf>
    <xf numFmtId="0" fontId="3" fillId="4" borderId="2" xfId="0" applyFont="1" applyFill="1" applyBorder="1" applyAlignment="1">
      <alignment horizontal="right" vertical="center"/>
    </xf>
    <xf numFmtId="2" fontId="3" fillId="4" borderId="1" xfId="0" applyNumberFormat="1" applyFont="1" applyFill="1" applyBorder="1" applyAlignment="1">
      <alignment horizontal="center" vertical="center"/>
    </xf>
    <xf numFmtId="14" fontId="3" fillId="4" borderId="1" xfId="0" applyNumberFormat="1" applyFont="1" applyFill="1" applyBorder="1" applyAlignment="1">
      <alignment horizontal="center" vertical="center"/>
    </xf>
    <xf numFmtId="0" fontId="4" fillId="3" borderId="1" xfId="0" applyFont="1" applyFill="1" applyBorder="1" applyAlignment="1">
      <alignment horizontal="center"/>
    </xf>
    <xf numFmtId="0" fontId="0" fillId="2" borderId="2" xfId="0" applyFill="1" applyBorder="1" applyAlignment="1">
      <alignment horizontal="right" vertical="center"/>
    </xf>
    <xf numFmtId="0" fontId="5" fillId="3" borderId="1" xfId="0" applyFont="1" applyFill="1" applyBorder="1" applyAlignment="1">
      <alignment horizontal="center" vertical="center"/>
    </xf>
    <xf numFmtId="0" fontId="6" fillId="3" borderId="1" xfId="0" applyFont="1" applyFill="1" applyBorder="1" applyAlignment="1">
      <alignment horizontal="center"/>
    </xf>
    <xf numFmtId="165" fontId="0" fillId="3" borderId="1" xfId="0" applyNumberFormat="1" applyFill="1" applyBorder="1" applyAlignment="1">
      <alignment horizontal="right" vertical="center"/>
    </xf>
    <xf numFmtId="0" fontId="0" fillId="2" borderId="1" xfId="0" applyFill="1" applyBorder="1" applyAlignment="1">
      <alignment horizontal="right" vertical="center"/>
    </xf>
    <xf numFmtId="0" fontId="7" fillId="5" borderId="0" xfId="0" applyFont="1" applyFill="1" applyAlignment="1">
      <alignment wrapText="1"/>
    </xf>
    <xf numFmtId="0" fontId="7" fillId="3" borderId="0" xfId="0" applyFont="1" applyFill="1" applyAlignment="1">
      <alignment wrapText="1"/>
    </xf>
    <xf numFmtId="0" fontId="8" fillId="3" borderId="0" xfId="0" applyFont="1" applyFill="1"/>
    <xf numFmtId="0" fontId="9" fillId="3" borderId="0" xfId="0" applyFont="1" applyFill="1" applyAlignment="1">
      <alignment wrapText="1"/>
    </xf>
    <xf numFmtId="0" fontId="10" fillId="3" borderId="0" xfId="0" applyFont="1" applyFill="1" applyAlignment="1">
      <alignment wrapText="1"/>
    </xf>
    <xf numFmtId="0" fontId="0" fillId="0" borderId="1" xfId="0" applyBorder="1" applyAlignment="1">
      <alignment horizontal="right" vertical="center"/>
    </xf>
    <xf numFmtId="2" fontId="0" fillId="0" borderId="1" xfId="0" applyNumberFormat="1" applyBorder="1" applyAlignment="1">
      <alignment horizontal="right" vertical="center"/>
    </xf>
    <xf numFmtId="14" fontId="0" fillId="0" borderId="1" xfId="0" applyNumberFormat="1" applyBorder="1" applyAlignment="1">
      <alignment horizontal="right" vertical="center"/>
    </xf>
    <xf numFmtId="0" fontId="0" fillId="0" borderId="0" xfId="0" applyAlignment="1">
      <alignment horizontal="right" vertical="center"/>
    </xf>
    <xf numFmtId="0" fontId="0" fillId="5" borderId="0" xfId="0" applyFill="1" applyAlignment="1">
      <alignment horizontal="right" vertical="center"/>
    </xf>
    <xf numFmtId="0" fontId="9" fillId="5" borderId="0" xfId="0" applyFont="1" applyFill="1" applyAlignment="1">
      <alignment wrapText="1"/>
    </xf>
    <xf numFmtId="0" fontId="9" fillId="0" borderId="0" xfId="0" applyFont="1" applyAlignment="1">
      <alignment wrapText="1"/>
    </xf>
    <xf numFmtId="165" fontId="0" fillId="5" borderId="1" xfId="0" applyNumberFormat="1" applyFill="1" applyBorder="1" applyAlignment="1">
      <alignment horizontal="right" vertical="center"/>
    </xf>
    <xf numFmtId="14" fontId="0" fillId="0" borderId="0" xfId="0" applyNumberFormat="1"/>
    <xf numFmtId="0" fontId="0" fillId="0" borderId="0" xfId="0" applyNumberFormat="1"/>
    <xf numFmtId="1"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9" fontId="0" fillId="0" borderId="0" xfId="0" applyNumberFormat="1"/>
    <xf numFmtId="0" fontId="0" fillId="0" borderId="0" xfId="0" applyAlignment="1">
      <alignment horizontal="left" vertical="center" indent="1"/>
    </xf>
    <xf numFmtId="9" fontId="0" fillId="0" borderId="0" xfId="1" applyFont="1"/>
    <xf numFmtId="166" fontId="15" fillId="0" borderId="0" xfId="0" applyNumberFormat="1" applyFont="1"/>
    <xf numFmtId="0" fontId="0" fillId="0" borderId="0" xfId="0" applyAlignment="1">
      <alignment horizontal="center"/>
    </xf>
    <xf numFmtId="0" fontId="14" fillId="0" borderId="0" xfId="0" applyFont="1" applyAlignment="1">
      <alignment horizontal="center"/>
    </xf>
    <xf numFmtId="0" fontId="0" fillId="0" borderId="0" xfId="0" pivotButton="1" applyAlignment="1">
      <alignment horizontal="center"/>
    </xf>
    <xf numFmtId="0" fontId="13"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cellXfs>
  <cellStyles count="2">
    <cellStyle name="Normal" xfId="0" builtinId="0"/>
    <cellStyle name="Percent" xfId="1" builtinId="5"/>
  </cellStyles>
  <dxfs count="178">
    <dxf>
      <numFmt numFmtId="1" formatCode="0"/>
    </dxf>
    <dxf>
      <numFmt numFmtId="1" formatCode="0"/>
    </dxf>
    <dxf>
      <numFmt numFmtId="1" formatCode="0"/>
    </dxf>
    <dxf>
      <numFmt numFmtId="1" formatCode="0"/>
    </dxf>
    <dxf>
      <numFmt numFmtId="1" formatCode="0"/>
    </dxf>
    <dxf>
      <numFmt numFmtId="13" formatCode="0%"/>
    </dxf>
    <dxf>
      <numFmt numFmtId="1" formatCode="0"/>
    </dxf>
    <dxf>
      <numFmt numFmtId="14" formatCode="0.00%"/>
    </dxf>
    <dxf>
      <numFmt numFmtId="13"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3" formatCode="0%"/>
    </dxf>
    <dxf>
      <numFmt numFmtId="1" formatCode="0"/>
    </dxf>
    <dxf>
      <numFmt numFmtId="14" formatCode="0.00%"/>
    </dxf>
    <dxf>
      <numFmt numFmtId="13"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3" formatCode="0%"/>
    </dxf>
    <dxf>
      <numFmt numFmtId="1" formatCode="0"/>
    </dxf>
    <dxf>
      <numFmt numFmtId="14" formatCode="0.00%"/>
    </dxf>
    <dxf>
      <numFmt numFmtId="13"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3" formatCode="0%"/>
    </dxf>
    <dxf>
      <numFmt numFmtId="1" formatCode="0"/>
    </dxf>
    <dxf>
      <numFmt numFmtId="14" formatCode="0.00%"/>
    </dxf>
    <dxf>
      <numFmt numFmtId="13"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3" formatCode="0%"/>
    </dxf>
    <dxf>
      <numFmt numFmtId="1" formatCode="0"/>
    </dxf>
    <dxf>
      <numFmt numFmtId="14" formatCode="0.00%"/>
    </dxf>
    <dxf>
      <numFmt numFmtId="13"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3" formatCode="0%"/>
    </dxf>
    <dxf>
      <numFmt numFmtId="1" formatCode="0"/>
    </dxf>
    <dxf>
      <numFmt numFmtId="14" formatCode="0.00%"/>
    </dxf>
    <dxf>
      <numFmt numFmtId="13"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3" formatCode="0%"/>
    </dxf>
    <dxf>
      <numFmt numFmtId="1" formatCode="0"/>
    </dxf>
    <dxf>
      <numFmt numFmtId="13" formatCode="0%"/>
    </dxf>
    <dxf>
      <numFmt numFmtId="14" formatCode="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19" formatCode="dd/mm/yyyy"/>
    </dxf>
    <dxf>
      <font>
        <b val="0"/>
        <i val="0"/>
        <strike val="0"/>
        <condense val="0"/>
        <extend val="0"/>
        <outline val="0"/>
        <shadow val="0"/>
        <u val="none"/>
        <vertAlign val="baseline"/>
        <sz val="11"/>
        <color theme="1"/>
        <name val="Calibri"/>
        <family val="2"/>
        <charset val="178"/>
        <scheme val="minor"/>
      </font>
      <numFmt numFmtId="166" formatCode="0.00000000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theme="0"/>
      </font>
      <fill>
        <patternFill>
          <bgColor rgb="FF1F3A5F"/>
        </patternFill>
      </fill>
    </dxf>
    <dxf>
      <font>
        <color rgb="FFA80000"/>
      </font>
      <fill>
        <patternFill>
          <bgColor rgb="FF1F2E4D"/>
        </patternFill>
      </fill>
    </dxf>
  </dxfs>
  <tableStyles count="2" defaultTableStyle="TableStyleMedium2" defaultPivotStyle="PivotStyleLight16">
    <tableStyle name="Slicer Style 1" pivot="0" table="0" count="1" xr9:uid="{78AB0E3B-56E1-42B1-8637-7F0DB5C1ACB6}">
      <tableStyleElement type="wholeTable" dxfId="177"/>
    </tableStyle>
    <tableStyle name="Slicer Style 2" pivot="0" table="0" count="1" xr9:uid="{EA667667-AB7B-4738-AF6F-725246BA4C8C}">
      <tableStyleElement type="wholeTable" dxfId="176"/>
    </tableStyle>
  </tableStyles>
  <colors>
    <mruColors>
      <color rgb="FF1F3A5F"/>
      <color rgb="FFA80000"/>
      <color rgb="FF1F2E4D"/>
      <color rgb="FFFFFFFF"/>
      <color rgb="FF8C348C"/>
      <color rgb="FFE840CC"/>
      <color rgb="FFFFCDCD"/>
      <color rgb="FF143C6E"/>
      <color rgb="FF081428"/>
      <color rgb="FF0F172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[Shimaa Nasser MISUO mmmm.xlsm]Pivot Tables!PivotTable33</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'Pivot Tables'!$BJ$3</c:f>
              <c:strCache>
                <c:ptCount val="1"/>
                <c:pt idx="0">
                  <c:v>Total</c:v>
                </c:pt>
              </c:strCache>
            </c:strRef>
          </c:tx>
          <c:spPr>
            <a:solidFill>
              <a:schemeClr val="accent1"/>
            </a:solidFill>
            <a:ln>
              <a:noFill/>
            </a:ln>
            <a:effectLst/>
          </c:spPr>
          <c:invertIfNegative val="0"/>
          <c:cat>
            <c:strRef>
              <c:f>'Pivot Tables'!$BI$4:$BI$8</c:f>
              <c:strCache>
                <c:ptCount val="4"/>
                <c:pt idx="0">
                  <c:v>حساب شركه</c:v>
                </c:pt>
                <c:pt idx="1">
                  <c:v>غير محدد</c:v>
                </c:pt>
                <c:pt idx="2">
                  <c:v>كاش</c:v>
                </c:pt>
                <c:pt idx="3">
                  <c:v>مسبق الدفع</c:v>
                </c:pt>
              </c:strCache>
            </c:strRef>
          </c:cat>
          <c:val>
            <c:numRef>
              <c:f>'Pivot Tables'!$BJ$4:$BJ$8</c:f>
              <c:numCache>
                <c:formatCode>0</c:formatCode>
                <c:ptCount val="4"/>
                <c:pt idx="0">
                  <c:v>14</c:v>
                </c:pt>
                <c:pt idx="1">
                  <c:v>4</c:v>
                </c:pt>
                <c:pt idx="2">
                  <c:v>44</c:v>
                </c:pt>
                <c:pt idx="3">
                  <c:v>64</c:v>
                </c:pt>
              </c:numCache>
            </c:numRef>
          </c:val>
          <c:extLst>
            <c:ext xmlns:c16="http://schemas.microsoft.com/office/drawing/2014/chart" uri="{C3380CC4-5D6E-409C-BE32-E72D297353CC}">
              <c16:uniqueId val="{00000000-8FF3-45AA-845F-5DBA7290418E}"/>
            </c:ext>
          </c:extLst>
        </c:ser>
        <c:dLbls>
          <c:showLegendKey val="0"/>
          <c:showVal val="0"/>
          <c:showCatName val="0"/>
          <c:showSerName val="0"/>
          <c:showPercent val="0"/>
          <c:showBubbleSize val="0"/>
        </c:dLbls>
        <c:gapWidth val="219"/>
        <c:overlap val="-27"/>
        <c:axId val="2031506079"/>
        <c:axId val="878477631"/>
      </c:barChart>
      <c:catAx>
        <c:axId val="2031506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8477631"/>
        <c:crosses val="autoZero"/>
        <c:auto val="1"/>
        <c:lblAlgn val="ctr"/>
        <c:lblOffset val="100"/>
        <c:noMultiLvlLbl val="0"/>
      </c:catAx>
      <c:valAx>
        <c:axId val="87847763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1506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[Shimaa Nasser MISUO mmmm.xlsm]Pivot Tables!PivotTable21</c:name>
    <c:fmtId val="7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ar-EG" sz="1400" b="0" i="0" baseline="0">
                <a:solidFill>
                  <a:schemeClr val="bg1"/>
                </a:solidFill>
                <a:effectLst/>
              </a:rPr>
              <a:t>المبيعات حسب الصنف</a:t>
            </a:r>
            <a:endParaRPr lang="en-US" sz="1400">
              <a:solidFill>
                <a:schemeClr val="bg1"/>
              </a:solidFill>
              <a:effectLst/>
            </a:endParaRPr>
          </a:p>
        </c:rich>
      </c:tx>
      <c:layout>
        <c:manualLayout>
          <c:xMode val="edge"/>
          <c:yMode val="edge"/>
          <c:x val="0.25890896389889251"/>
          <c:y val="6.3131442808779331E-2"/>
        </c:manualLayout>
      </c:layout>
      <c:overlay val="0"/>
      <c:spPr>
        <a:solidFill>
          <a:srgbClr val="1F3A5F"/>
        </a:solid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rgbClr val="C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dLbl>
          <c:idx val="0"/>
          <c:layout>
            <c:manualLayout>
              <c:x val="3.0120481927710843E-2"/>
              <c:y val="-2.77777777777778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layout>
            <c:manualLayout>
              <c:x val="3.0120481927710843E-2"/>
              <c:y val="-3.24074074074074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dLbl>
          <c:idx val="0"/>
          <c:layout>
            <c:manualLayout>
              <c:x val="2.0080321285140562E-2"/>
              <c:y val="-2.77777777777778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2.0080321285140562E-2"/>
              <c:y val="-4.16666666666666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dLbl>
          <c:idx val="0"/>
          <c:layout>
            <c:manualLayout>
              <c:x val="3.3467202141900937E-2"/>
              <c:y val="-3.70370370370371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dLbl>
          <c:idx val="0"/>
          <c:layout>
            <c:manualLayout>
              <c:x val="2.00803212851405E-2"/>
              <c:y val="-3.2407407407407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rgbClr val="C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dLbl>
          <c:idx val="0"/>
          <c:layout>
            <c:manualLayout>
              <c:x val="2.00803212851405E-2"/>
              <c:y val="-3.2407407407407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dLbl>
          <c:idx val="0"/>
          <c:layout>
            <c:manualLayout>
              <c:x val="3.3467202141900937E-2"/>
              <c:y val="-3.70370370370371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dLbl>
          <c:idx val="0"/>
          <c:layout>
            <c:manualLayout>
              <c:x val="2.0080321285140562E-2"/>
              <c:y val="-4.16666666666666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dLbl>
          <c:idx val="0"/>
          <c:layout>
            <c:manualLayout>
              <c:x val="2.0080321285140562E-2"/>
              <c:y val="-2.77777777777778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c:spPr>
        <c:dLbl>
          <c:idx val="0"/>
          <c:layout>
            <c:manualLayout>
              <c:x val="3.0120481927710843E-2"/>
              <c:y val="-3.24074074074074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dLbl>
          <c:idx val="0"/>
          <c:layout>
            <c:manualLayout>
              <c:x val="3.0120481927710843E-2"/>
              <c:y val="-2.77777777777778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rgbClr val="C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dLbl>
          <c:idx val="0"/>
          <c:layout>
            <c:manualLayout>
              <c:x val="2.00803212851405E-2"/>
              <c:y val="-3.2407407407407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dLbl>
          <c:idx val="0"/>
          <c:layout>
            <c:manualLayout>
              <c:x val="3.3467202141900937E-2"/>
              <c:y val="-3.70370370370371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dLbl>
          <c:idx val="0"/>
          <c:layout>
            <c:manualLayout>
              <c:x val="2.0080321285140562E-2"/>
              <c:y val="-4.16666666666666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dLbl>
          <c:idx val="0"/>
          <c:layout>
            <c:manualLayout>
              <c:x val="2.0080321285140562E-2"/>
              <c:y val="-2.77777777777778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dLbl>
          <c:idx val="0"/>
          <c:layout>
            <c:manualLayout>
              <c:x val="3.0120481927710843E-2"/>
              <c:y val="-3.24074074074074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dLbl>
          <c:idx val="0"/>
          <c:layout>
            <c:manualLayout>
              <c:x val="3.0120481927710843E-2"/>
              <c:y val="-2.77777777777778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1998684272993"/>
          <c:y val="0.34106382978723404"/>
          <c:w val="0.78508141908618012"/>
          <c:h val="0.65893617021276596"/>
        </c:manualLayout>
      </c:layout>
      <c:barChart>
        <c:barDir val="bar"/>
        <c:grouping val="clustered"/>
        <c:varyColors val="0"/>
        <c:ser>
          <c:idx val="0"/>
          <c:order val="0"/>
          <c:tx>
            <c:strRef>
              <c:f>'Pivot Tables'!$G$3</c:f>
              <c:strCache>
                <c:ptCount val="1"/>
                <c:pt idx="0">
                  <c:v>Sum of سعر البيع </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rgbClr val="C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Tables'!$F$4:$F$10</c:f>
              <c:strCache>
                <c:ptCount val="6"/>
                <c:pt idx="0">
                  <c:v>ترابيزه</c:v>
                </c:pt>
                <c:pt idx="1">
                  <c:v>ركنة</c:v>
                </c:pt>
                <c:pt idx="2">
                  <c:v>سرير</c:v>
                </c:pt>
                <c:pt idx="3">
                  <c:v>شيزلونج</c:v>
                </c:pt>
                <c:pt idx="4">
                  <c:v>كرسى</c:v>
                </c:pt>
                <c:pt idx="5">
                  <c:v>كنبة</c:v>
                </c:pt>
              </c:strCache>
            </c:strRef>
          </c:cat>
          <c:val>
            <c:numRef>
              <c:f>'Pivot Tables'!$G$4:$G$10</c:f>
              <c:numCache>
                <c:formatCode>0</c:formatCode>
                <c:ptCount val="6"/>
                <c:pt idx="0">
                  <c:v>150806</c:v>
                </c:pt>
                <c:pt idx="1">
                  <c:v>22000</c:v>
                </c:pt>
                <c:pt idx="2">
                  <c:v>841745.81544000003</c:v>
                </c:pt>
                <c:pt idx="3">
                  <c:v>10023</c:v>
                </c:pt>
                <c:pt idx="4">
                  <c:v>9300</c:v>
                </c:pt>
                <c:pt idx="5">
                  <c:v>257234</c:v>
                </c:pt>
              </c:numCache>
            </c:numRef>
          </c:val>
          <c:extLst>
            <c:ext xmlns:c16="http://schemas.microsoft.com/office/drawing/2014/chart" uri="{C3380CC4-5D6E-409C-BE32-E72D297353CC}">
              <c16:uniqueId val="{00000000-7700-4548-9151-ED7695FEAF6B}"/>
            </c:ext>
          </c:extLst>
        </c:ser>
        <c:ser>
          <c:idx val="1"/>
          <c:order val="1"/>
          <c:tx>
            <c:strRef>
              <c:f>'Pivot Tables'!$H$3</c:f>
              <c:strCache>
                <c:ptCount val="1"/>
                <c:pt idx="0">
                  <c:v>Count of نوع القطعة</c:v>
                </c:pt>
              </c:strCache>
            </c:strRef>
          </c:tx>
          <c:spPr>
            <a:solidFill>
              <a:schemeClr val="accent2"/>
            </a:solidFill>
            <a:ln>
              <a:noFill/>
            </a:ln>
            <a:effectLst/>
          </c:spPr>
          <c:invertIfNegative val="0"/>
          <c:dPt>
            <c:idx val="0"/>
            <c:invertIfNegative val="0"/>
            <c:bubble3D val="0"/>
            <c:extLst>
              <c:ext xmlns:c16="http://schemas.microsoft.com/office/drawing/2014/chart" uri="{C3380CC4-5D6E-409C-BE32-E72D297353CC}">
                <c16:uniqueId val="{00000001-7700-4548-9151-ED7695FEAF6B}"/>
              </c:ext>
            </c:extLst>
          </c:dPt>
          <c:dPt>
            <c:idx val="1"/>
            <c:invertIfNegative val="0"/>
            <c:bubble3D val="0"/>
            <c:extLst>
              <c:ext xmlns:c16="http://schemas.microsoft.com/office/drawing/2014/chart" uri="{C3380CC4-5D6E-409C-BE32-E72D297353CC}">
                <c16:uniqueId val="{00000002-7700-4548-9151-ED7695FEAF6B}"/>
              </c:ext>
            </c:extLst>
          </c:dPt>
          <c:dPt>
            <c:idx val="2"/>
            <c:invertIfNegative val="0"/>
            <c:bubble3D val="0"/>
            <c:extLst>
              <c:ext xmlns:c16="http://schemas.microsoft.com/office/drawing/2014/chart" uri="{C3380CC4-5D6E-409C-BE32-E72D297353CC}">
                <c16:uniqueId val="{00000003-7700-4548-9151-ED7695FEAF6B}"/>
              </c:ext>
            </c:extLst>
          </c:dPt>
          <c:dPt>
            <c:idx val="3"/>
            <c:invertIfNegative val="0"/>
            <c:bubble3D val="0"/>
            <c:extLst>
              <c:ext xmlns:c16="http://schemas.microsoft.com/office/drawing/2014/chart" uri="{C3380CC4-5D6E-409C-BE32-E72D297353CC}">
                <c16:uniqueId val="{00000004-7700-4548-9151-ED7695FEAF6B}"/>
              </c:ext>
            </c:extLst>
          </c:dPt>
          <c:dPt>
            <c:idx val="4"/>
            <c:invertIfNegative val="0"/>
            <c:bubble3D val="0"/>
            <c:extLst>
              <c:ext xmlns:c16="http://schemas.microsoft.com/office/drawing/2014/chart" uri="{C3380CC4-5D6E-409C-BE32-E72D297353CC}">
                <c16:uniqueId val="{00000005-7700-4548-9151-ED7695FEAF6B}"/>
              </c:ext>
            </c:extLst>
          </c:dPt>
          <c:dPt>
            <c:idx val="5"/>
            <c:invertIfNegative val="0"/>
            <c:bubble3D val="0"/>
            <c:extLst>
              <c:ext xmlns:c16="http://schemas.microsoft.com/office/drawing/2014/chart" uri="{C3380CC4-5D6E-409C-BE32-E72D297353CC}">
                <c16:uniqueId val="{00000006-7700-4548-9151-ED7695FEAF6B}"/>
              </c:ext>
            </c:extLst>
          </c:dPt>
          <c:dLbls>
            <c:dLbl>
              <c:idx val="0"/>
              <c:layout>
                <c:manualLayout>
                  <c:x val="2.00803212851405E-2"/>
                  <c:y val="-3.240740740740748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700-4548-9151-ED7695FEAF6B}"/>
                </c:ext>
              </c:extLst>
            </c:dLbl>
            <c:dLbl>
              <c:idx val="1"/>
              <c:layout>
                <c:manualLayout>
                  <c:x val="3.3467202141900937E-2"/>
                  <c:y val="-3.703703703703712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700-4548-9151-ED7695FEAF6B}"/>
                </c:ext>
              </c:extLst>
            </c:dLbl>
            <c:dLbl>
              <c:idx val="2"/>
              <c:layout>
                <c:manualLayout>
                  <c:x val="2.0080321285140562E-2"/>
                  <c:y val="-4.166666666666666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700-4548-9151-ED7695FEAF6B}"/>
                </c:ext>
              </c:extLst>
            </c:dLbl>
            <c:dLbl>
              <c:idx val="3"/>
              <c:layout>
                <c:manualLayout>
                  <c:x val="2.0080321285140562E-2"/>
                  <c:y val="-2.777777777777782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700-4548-9151-ED7695FEAF6B}"/>
                </c:ext>
              </c:extLst>
            </c:dLbl>
            <c:dLbl>
              <c:idx val="4"/>
              <c:layout>
                <c:manualLayout>
                  <c:x val="3.0120481927710843E-2"/>
                  <c:y val="-3.24074074074074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700-4548-9151-ED7695FEAF6B}"/>
                </c:ext>
              </c:extLst>
            </c:dLbl>
            <c:dLbl>
              <c:idx val="5"/>
              <c:layout>
                <c:manualLayout>
                  <c:x val="3.0120481927710843E-2"/>
                  <c:y val="-2.777777777777780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700-4548-9151-ED7695FEAF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Tables'!$F$4:$F$10</c:f>
              <c:strCache>
                <c:ptCount val="6"/>
                <c:pt idx="0">
                  <c:v>ترابيزه</c:v>
                </c:pt>
                <c:pt idx="1">
                  <c:v>ركنة</c:v>
                </c:pt>
                <c:pt idx="2">
                  <c:v>سرير</c:v>
                </c:pt>
                <c:pt idx="3">
                  <c:v>شيزلونج</c:v>
                </c:pt>
                <c:pt idx="4">
                  <c:v>كرسى</c:v>
                </c:pt>
                <c:pt idx="5">
                  <c:v>كنبة</c:v>
                </c:pt>
              </c:strCache>
            </c:strRef>
          </c:cat>
          <c:val>
            <c:numRef>
              <c:f>'Pivot Tables'!$H$4:$H$10</c:f>
              <c:numCache>
                <c:formatCode>0</c:formatCode>
                <c:ptCount val="6"/>
                <c:pt idx="0">
                  <c:v>17</c:v>
                </c:pt>
                <c:pt idx="1">
                  <c:v>1</c:v>
                </c:pt>
                <c:pt idx="2">
                  <c:v>88</c:v>
                </c:pt>
                <c:pt idx="3">
                  <c:v>1</c:v>
                </c:pt>
                <c:pt idx="4">
                  <c:v>1</c:v>
                </c:pt>
                <c:pt idx="5">
                  <c:v>18</c:v>
                </c:pt>
              </c:numCache>
            </c:numRef>
          </c:val>
          <c:extLst>
            <c:ext xmlns:c16="http://schemas.microsoft.com/office/drawing/2014/chart" uri="{C3380CC4-5D6E-409C-BE32-E72D297353CC}">
              <c16:uniqueId val="{00000007-7700-4548-9151-ED7695FEAF6B}"/>
            </c:ext>
          </c:extLst>
        </c:ser>
        <c:dLbls>
          <c:dLblPos val="outEnd"/>
          <c:showLegendKey val="0"/>
          <c:showVal val="1"/>
          <c:showCatName val="0"/>
          <c:showSerName val="0"/>
          <c:showPercent val="0"/>
          <c:showBubbleSize val="0"/>
        </c:dLbls>
        <c:gapWidth val="182"/>
        <c:axId val="1088112896"/>
        <c:axId val="1965437424"/>
      </c:barChart>
      <c:catAx>
        <c:axId val="108811289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65437424"/>
        <c:crosses val="autoZero"/>
        <c:auto val="1"/>
        <c:lblAlgn val="ctr"/>
        <c:lblOffset val="100"/>
        <c:noMultiLvlLbl val="0"/>
      </c:catAx>
      <c:valAx>
        <c:axId val="1965437424"/>
        <c:scaling>
          <c:orientation val="minMax"/>
        </c:scaling>
        <c:delete val="1"/>
        <c:axPos val="b"/>
        <c:numFmt formatCode="0" sourceLinked="1"/>
        <c:majorTickMark val="none"/>
        <c:minorTickMark val="none"/>
        <c:tickLblPos val="nextTo"/>
        <c:crossAx val="10881128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F3A5F"/>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[Shimaa Nasser MISUO mmmm.xlsm]Pivot Tables!PivotTable22</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ar-EG">
                <a:solidFill>
                  <a:schemeClr val="bg1"/>
                </a:solidFill>
              </a:rPr>
              <a:t>المبيعات</a:t>
            </a:r>
            <a:r>
              <a:rPr lang="ar-EG" baseline="0">
                <a:solidFill>
                  <a:schemeClr val="bg1"/>
                </a:solidFill>
              </a:rPr>
              <a:t> حسب المحافظة</a:t>
            </a:r>
            <a:endParaRPr lang="en-US">
              <a:solidFill>
                <a:schemeClr val="bg1"/>
              </a:solidFill>
            </a:endParaRPr>
          </a:p>
        </c:rich>
      </c:tx>
      <c:layout>
        <c:manualLayout>
          <c:xMode val="edge"/>
          <c:yMode val="edge"/>
          <c:x val="0.13403740560037358"/>
          <c:y val="4.99050162435989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Tables'!$L$3</c:f>
              <c:strCache>
                <c:ptCount val="1"/>
                <c:pt idx="0">
                  <c:v>Total</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effectLst/>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Tables'!$K$4:$K$13</c:f>
              <c:strCache>
                <c:ptCount val="9"/>
                <c:pt idx="0">
                  <c:v>أسيوط</c:v>
                </c:pt>
                <c:pt idx="1">
                  <c:v>الإسكندرية</c:v>
                </c:pt>
                <c:pt idx="2">
                  <c:v>البحر الأحمر</c:v>
                </c:pt>
                <c:pt idx="3">
                  <c:v>الجيزة</c:v>
                </c:pt>
                <c:pt idx="4">
                  <c:v>السويس</c:v>
                </c:pt>
                <c:pt idx="5">
                  <c:v>القاهرة</c:v>
                </c:pt>
                <c:pt idx="6">
                  <c:v>القليوبية</c:v>
                </c:pt>
                <c:pt idx="7">
                  <c:v>غير محدد</c:v>
                </c:pt>
                <c:pt idx="8">
                  <c:v>مطروح</c:v>
                </c:pt>
              </c:strCache>
            </c:strRef>
          </c:cat>
          <c:val>
            <c:numRef>
              <c:f>'Pivot Tables'!$L$4:$L$13</c:f>
              <c:numCache>
                <c:formatCode>0</c:formatCode>
                <c:ptCount val="9"/>
                <c:pt idx="0">
                  <c:v>12999</c:v>
                </c:pt>
                <c:pt idx="1">
                  <c:v>46998</c:v>
                </c:pt>
                <c:pt idx="2">
                  <c:v>41640</c:v>
                </c:pt>
                <c:pt idx="3">
                  <c:v>260181.41</c:v>
                </c:pt>
                <c:pt idx="4">
                  <c:v>72543.905440000002</c:v>
                </c:pt>
                <c:pt idx="5">
                  <c:v>635223.5</c:v>
                </c:pt>
                <c:pt idx="6">
                  <c:v>63101</c:v>
                </c:pt>
                <c:pt idx="7">
                  <c:v>134134</c:v>
                </c:pt>
                <c:pt idx="8">
                  <c:v>24288</c:v>
                </c:pt>
              </c:numCache>
            </c:numRef>
          </c:val>
          <c:extLst>
            <c:ext xmlns:c16="http://schemas.microsoft.com/office/drawing/2014/chart" uri="{C3380CC4-5D6E-409C-BE32-E72D297353CC}">
              <c16:uniqueId val="{00000000-5A62-46D2-8D59-3CCF7DA45865}"/>
            </c:ext>
          </c:extLst>
        </c:ser>
        <c:dLbls>
          <c:dLblPos val="outEnd"/>
          <c:showLegendKey val="0"/>
          <c:showVal val="1"/>
          <c:showCatName val="0"/>
          <c:showSerName val="0"/>
          <c:showPercent val="0"/>
          <c:showBubbleSize val="0"/>
        </c:dLbls>
        <c:gapWidth val="219"/>
        <c:axId val="2033199039"/>
        <c:axId val="892669391"/>
      </c:barChart>
      <c:catAx>
        <c:axId val="2033199039"/>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92669391"/>
        <c:crosses val="autoZero"/>
        <c:auto val="1"/>
        <c:lblAlgn val="ctr"/>
        <c:lblOffset val="100"/>
        <c:noMultiLvlLbl val="0"/>
      </c:catAx>
      <c:valAx>
        <c:axId val="892669391"/>
        <c:scaling>
          <c:orientation val="minMax"/>
        </c:scaling>
        <c:delete val="1"/>
        <c:axPos val="b"/>
        <c:numFmt formatCode="0" sourceLinked="1"/>
        <c:majorTickMark val="none"/>
        <c:minorTickMark val="none"/>
        <c:tickLblPos val="nextTo"/>
        <c:crossAx val="20331990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F3A5F"/>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[Shimaa Nasser MISUO mmmm.xlsm]Pivot Tables!PivotTable23</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ar-EG">
                <a:solidFill>
                  <a:schemeClr val="bg1"/>
                </a:solidFill>
              </a:rPr>
              <a:t>تسليم</a:t>
            </a:r>
            <a:r>
              <a:rPr lang="ar-EG" baseline="0">
                <a:solidFill>
                  <a:schemeClr val="bg1"/>
                </a:solidFill>
              </a:rPr>
              <a:t> المنتج</a:t>
            </a:r>
            <a:endParaRPr lang="en-US">
              <a:solidFill>
                <a:schemeClr val="bg1"/>
              </a:solidFill>
            </a:endParaRPr>
          </a:p>
        </c:rich>
      </c:tx>
      <c:layout>
        <c:manualLayout>
          <c:xMode val="edge"/>
          <c:yMode val="edge"/>
          <c:x val="0.4258064516129032"/>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Tables'!$Q$3</c:f>
              <c:strCache>
                <c:ptCount val="1"/>
                <c:pt idx="0">
                  <c:v>Total</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Tables'!$P$4:$P$9</c:f>
              <c:strCache>
                <c:ptCount val="5"/>
                <c:pt idx="0">
                  <c:v>تم التسليم</c:v>
                </c:pt>
                <c:pt idx="1">
                  <c:v>غير محدد</c:v>
                </c:pt>
                <c:pt idx="2">
                  <c:v>فشل التسليم</c:v>
                </c:pt>
                <c:pt idx="3">
                  <c:v>لاغى</c:v>
                </c:pt>
                <c:pt idx="4">
                  <c:v>مرتجع</c:v>
                </c:pt>
              </c:strCache>
            </c:strRef>
          </c:cat>
          <c:val>
            <c:numRef>
              <c:f>'Pivot Tables'!$Q$4:$Q$9</c:f>
              <c:numCache>
                <c:formatCode>0</c:formatCode>
                <c:ptCount val="5"/>
                <c:pt idx="0">
                  <c:v>102</c:v>
                </c:pt>
                <c:pt idx="1">
                  <c:v>4</c:v>
                </c:pt>
                <c:pt idx="2">
                  <c:v>3</c:v>
                </c:pt>
                <c:pt idx="3">
                  <c:v>16</c:v>
                </c:pt>
                <c:pt idx="4">
                  <c:v>1</c:v>
                </c:pt>
              </c:numCache>
            </c:numRef>
          </c:val>
          <c:extLst>
            <c:ext xmlns:c16="http://schemas.microsoft.com/office/drawing/2014/chart" uri="{C3380CC4-5D6E-409C-BE32-E72D297353CC}">
              <c16:uniqueId val="{00000000-01A4-42DA-B29D-F7AF0865329B}"/>
            </c:ext>
          </c:extLst>
        </c:ser>
        <c:dLbls>
          <c:dLblPos val="outEnd"/>
          <c:showLegendKey val="0"/>
          <c:showVal val="1"/>
          <c:showCatName val="0"/>
          <c:showSerName val="0"/>
          <c:showPercent val="0"/>
          <c:showBubbleSize val="0"/>
        </c:dLbls>
        <c:gapWidth val="182"/>
        <c:axId val="1968256624"/>
        <c:axId val="1965440752"/>
      </c:barChart>
      <c:catAx>
        <c:axId val="1968256624"/>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65440752"/>
        <c:crosses val="autoZero"/>
        <c:auto val="1"/>
        <c:lblAlgn val="ctr"/>
        <c:lblOffset val="100"/>
        <c:noMultiLvlLbl val="0"/>
      </c:catAx>
      <c:valAx>
        <c:axId val="1965440752"/>
        <c:scaling>
          <c:orientation val="minMax"/>
        </c:scaling>
        <c:delete val="1"/>
        <c:axPos val="b"/>
        <c:numFmt formatCode="0" sourceLinked="1"/>
        <c:majorTickMark val="out"/>
        <c:minorTickMark val="none"/>
        <c:tickLblPos val="nextTo"/>
        <c:crossAx val="1968256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F3A5F"/>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[Shimaa Nasser MISUO mmmm.xlsm]Pivot Tables!PivotTable28</c:name>
    <c:fmtId val="10"/>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ar-EG" sz="1200">
                <a:solidFill>
                  <a:schemeClr val="bg1"/>
                </a:solidFill>
              </a:rPr>
              <a:t>نوع العميل</a:t>
            </a:r>
            <a:endParaRPr lang="en-US" sz="1200">
              <a:solidFill>
                <a:schemeClr val="bg1"/>
              </a:solidFill>
            </a:endParaRPr>
          </a:p>
        </c:rich>
      </c:tx>
      <c:layout>
        <c:manualLayout>
          <c:xMode val="edge"/>
          <c:yMode val="edge"/>
          <c:x val="0"/>
          <c:y val="1.077152905293953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
        <c:spPr>
          <a:solidFill>
            <a:srgbClr val="A8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C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1"/>
        <c:spPr>
          <a:solidFill>
            <a:srgbClr val="A8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C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63500" sx="102000" sy="102000" algn="ctr" rotWithShape="0">
              <a:prstClr val="black">
                <a:alpha val="20000"/>
              </a:prstClr>
            </a:outerShdw>
          </a:effectLst>
        </c:spPr>
        <c:dLbl>
          <c:idx val="0"/>
          <c:layout>
            <c:manualLayout>
              <c:x val="2.3765299758322287E-2"/>
              <c:y val="-0.10540184453227931"/>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4852069852654557"/>
                  <c:h val="0.23056653491436099"/>
                </c:manualLayout>
              </c15:layout>
            </c:ext>
          </c:extLst>
        </c:dLbl>
      </c:pivotFmt>
      <c:pivotFmt>
        <c:idx val="14"/>
        <c:spPr>
          <a:solidFill>
            <a:srgbClr val="A80000"/>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C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s>
    <c:plotArea>
      <c:layout/>
      <c:pieChart>
        <c:varyColors val="1"/>
        <c:ser>
          <c:idx val="0"/>
          <c:order val="0"/>
          <c:tx>
            <c:strRef>
              <c:f>'Pivot Tables'!$AP$3</c:f>
              <c:strCache>
                <c:ptCount val="1"/>
                <c:pt idx="0">
                  <c:v>Total</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57DC-49EC-802A-7F24867FB5B1}"/>
              </c:ext>
            </c:extLst>
          </c:dPt>
          <c:dPt>
            <c:idx val="1"/>
            <c:bubble3D val="0"/>
            <c:spPr>
              <a:solidFill>
                <a:srgbClr val="A80000"/>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57DC-49EC-802A-7F24867FB5B1}"/>
              </c:ext>
            </c:extLst>
          </c:dPt>
          <c:dLbls>
            <c:dLbl>
              <c:idx val="0"/>
              <c:layout>
                <c:manualLayout>
                  <c:x val="2.3765299758322287E-2"/>
                  <c:y val="-0.10540184453227931"/>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spc="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4852069852654557"/>
                      <c:h val="0.23056653491436099"/>
                    </c:manualLayout>
                  </c15:layout>
                </c:ext>
                <c:ext xmlns:c16="http://schemas.microsoft.com/office/drawing/2014/chart" uri="{C3380CC4-5D6E-409C-BE32-E72D297353CC}">
                  <c16:uniqueId val="{00000001-57DC-49EC-802A-7F24867FB5B1}"/>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C00000"/>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57DC-49EC-802A-7F24867FB5B1}"/>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Tables'!$AO$4:$AO$6</c:f>
              <c:strCache>
                <c:ptCount val="2"/>
                <c:pt idx="0">
                  <c:v>شركات</c:v>
                </c:pt>
                <c:pt idx="1">
                  <c:v>فرد</c:v>
                </c:pt>
              </c:strCache>
            </c:strRef>
          </c:cat>
          <c:val>
            <c:numRef>
              <c:f>'Pivot Tables'!$AP$4:$AP$6</c:f>
              <c:numCache>
                <c:formatCode>0</c:formatCode>
                <c:ptCount val="2"/>
                <c:pt idx="0">
                  <c:v>323166.91000000003</c:v>
                </c:pt>
                <c:pt idx="1">
                  <c:v>967941.90544</c:v>
                </c:pt>
              </c:numCache>
            </c:numRef>
          </c:val>
          <c:extLst>
            <c:ext xmlns:c16="http://schemas.microsoft.com/office/drawing/2014/chart" uri="{C3380CC4-5D6E-409C-BE32-E72D297353CC}">
              <c16:uniqueId val="{00000004-57DC-49EC-802A-7F24867FB5B1}"/>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F3A5F"/>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[Shimaa Nasser MISUO mmmm.xlsm]Pivot Tables!PivotTable31</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ar-EG" sz="1100">
                <a:solidFill>
                  <a:schemeClr val="bg1"/>
                </a:solidFill>
              </a:rPr>
              <a:t>لون المعدن الاكثر مبيعا</a:t>
            </a:r>
            <a:endParaRPr lang="en-US" sz="1100">
              <a:solidFill>
                <a:schemeClr val="bg1"/>
              </a:solidFill>
            </a:endParaRPr>
          </a:p>
        </c:rich>
      </c:tx>
      <c:layout>
        <c:manualLayout>
          <c:xMode val="edge"/>
          <c:yMode val="edge"/>
          <c:x val="0.35838136212354899"/>
          <c:y val="5.0866918969980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A8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A8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A8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A8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A8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Tables'!$BE$3</c:f>
              <c:strCache>
                <c:ptCount val="1"/>
                <c:pt idx="0">
                  <c:v>Total</c:v>
                </c:pt>
              </c:strCache>
            </c:strRef>
          </c:tx>
          <c:spPr>
            <a:solidFill>
              <a:srgbClr val="A8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Tables'!$BD$4:$BD$12</c:f>
              <c:strCache>
                <c:ptCount val="8"/>
                <c:pt idx="0">
                  <c:v>ابيض</c:v>
                </c:pt>
                <c:pt idx="1">
                  <c:v>ازرق</c:v>
                </c:pt>
                <c:pt idx="2">
                  <c:v>اسود</c:v>
                </c:pt>
                <c:pt idx="3">
                  <c:v>اسود وبيج</c:v>
                </c:pt>
                <c:pt idx="4">
                  <c:v>بنفسجي</c:v>
                </c:pt>
                <c:pt idx="5">
                  <c:v>رمادي</c:v>
                </c:pt>
                <c:pt idx="6">
                  <c:v>رمادي و رمادى </c:v>
                </c:pt>
                <c:pt idx="7">
                  <c:v>غير محدد</c:v>
                </c:pt>
              </c:strCache>
            </c:strRef>
          </c:cat>
          <c:val>
            <c:numRef>
              <c:f>'Pivot Tables'!$BE$4:$BE$12</c:f>
              <c:numCache>
                <c:formatCode>0</c:formatCode>
                <c:ptCount val="8"/>
                <c:pt idx="0">
                  <c:v>21</c:v>
                </c:pt>
                <c:pt idx="1">
                  <c:v>2</c:v>
                </c:pt>
                <c:pt idx="2">
                  <c:v>15</c:v>
                </c:pt>
                <c:pt idx="3">
                  <c:v>1</c:v>
                </c:pt>
                <c:pt idx="4">
                  <c:v>1</c:v>
                </c:pt>
                <c:pt idx="5">
                  <c:v>6</c:v>
                </c:pt>
                <c:pt idx="6">
                  <c:v>1</c:v>
                </c:pt>
                <c:pt idx="7">
                  <c:v>79</c:v>
                </c:pt>
              </c:numCache>
            </c:numRef>
          </c:val>
          <c:extLst>
            <c:ext xmlns:c16="http://schemas.microsoft.com/office/drawing/2014/chart" uri="{C3380CC4-5D6E-409C-BE32-E72D297353CC}">
              <c16:uniqueId val="{00000000-0854-42F5-B07E-668FD968FDF9}"/>
            </c:ext>
          </c:extLst>
        </c:ser>
        <c:dLbls>
          <c:dLblPos val="outEnd"/>
          <c:showLegendKey val="0"/>
          <c:showVal val="1"/>
          <c:showCatName val="0"/>
          <c:showSerName val="0"/>
          <c:showPercent val="0"/>
          <c:showBubbleSize val="0"/>
        </c:dLbls>
        <c:gapWidth val="182"/>
        <c:axId val="897742815"/>
        <c:axId val="898288383"/>
      </c:barChart>
      <c:catAx>
        <c:axId val="8977428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98288383"/>
        <c:crosses val="autoZero"/>
        <c:auto val="1"/>
        <c:lblAlgn val="ctr"/>
        <c:lblOffset val="100"/>
        <c:noMultiLvlLbl val="0"/>
      </c:catAx>
      <c:valAx>
        <c:axId val="898288383"/>
        <c:scaling>
          <c:orientation val="minMax"/>
        </c:scaling>
        <c:delete val="1"/>
        <c:axPos val="b"/>
        <c:numFmt formatCode="0" sourceLinked="1"/>
        <c:majorTickMark val="none"/>
        <c:minorTickMark val="none"/>
        <c:tickLblPos val="nextTo"/>
        <c:crossAx val="897742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F3A5F"/>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[Shimaa Nasser MISUO mmmm.xlsm]Pivot Tables!PivotTable27</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ar-EG">
                <a:solidFill>
                  <a:schemeClr val="bg1"/>
                </a:solidFill>
              </a:rPr>
              <a:t>المبيعات</a:t>
            </a:r>
            <a:r>
              <a:rPr lang="ar-EG" baseline="0">
                <a:solidFill>
                  <a:schemeClr val="bg1"/>
                </a:solidFill>
              </a:rPr>
              <a:t> حسب الشهور</a:t>
            </a:r>
            <a:endParaRPr lang="en-US">
              <a:solidFill>
                <a:schemeClr val="bg1"/>
              </a:solidFill>
            </a:endParaRPr>
          </a:p>
        </c:rich>
      </c:tx>
      <c:layout>
        <c:manualLayout>
          <c:xMode val="edge"/>
          <c:yMode val="edge"/>
          <c:x val="0.38049977688531905"/>
          <c:y val="3.0303030303030304E-2"/>
        </c:manualLayout>
      </c:layout>
      <c:overlay val="0"/>
      <c:spPr>
        <a:solidFill>
          <a:srgbClr val="1F3A5F"/>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rgbClr val="C00000"/>
            </a:solidFill>
            <a:round/>
          </a:ln>
          <a:effectLst/>
        </c:spPr>
        <c:marker>
          <c:symbol val="circle"/>
          <c:size val="5"/>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C00000"/>
            </a:solidFill>
            <a:round/>
          </a:ln>
          <a:effectLst/>
        </c:spPr>
        <c:marker>
          <c:symbol val="circle"/>
          <c:size val="5"/>
          <c:spPr>
            <a:solidFill>
              <a:schemeClr val="bg1"/>
            </a:solidFill>
            <a:ln w="9525">
              <a:solidFill>
                <a:schemeClr val="accent1"/>
              </a:solidFill>
            </a:ln>
            <a:effectLst/>
          </c:spPr>
        </c:marker>
        <c:dLbl>
          <c:idx val="0"/>
          <c:layout>
            <c:manualLayout>
              <c:x val="-0.12158333333333338"/>
              <c:y val="-0.107913669064748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C00000"/>
            </a:solidFill>
            <a:round/>
          </a:ln>
          <a:effectLst/>
        </c:spPr>
        <c:marker>
          <c:symbol val="circle"/>
          <c:size val="5"/>
          <c:spPr>
            <a:solidFill>
              <a:schemeClr val="bg1"/>
            </a:solidFill>
            <a:ln w="9525">
              <a:solidFill>
                <a:schemeClr val="accent1"/>
              </a:solidFill>
            </a:ln>
            <a:effectLst/>
          </c:spPr>
        </c:marker>
        <c:dLbl>
          <c:idx val="0"/>
          <c:layout>
            <c:manualLayout>
              <c:x val="-9.1249999999999998E-2"/>
              <c:y val="-0.1498800959232615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C00000"/>
            </a:solidFill>
            <a:round/>
          </a:ln>
          <a:effectLst/>
        </c:spPr>
        <c:marker>
          <c:symbol val="circle"/>
          <c:size val="5"/>
          <c:spPr>
            <a:solidFill>
              <a:schemeClr val="bg1"/>
            </a:solidFill>
            <a:ln w="9525">
              <a:solidFill>
                <a:schemeClr val="accent1"/>
              </a:solidFill>
            </a:ln>
            <a:effectLst/>
          </c:spPr>
        </c:marker>
        <c:dLbl>
          <c:idx val="0"/>
          <c:layout>
            <c:manualLayout>
              <c:x val="-9.9583333333333357E-2"/>
              <c:y val="-0.143884892086330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C00000"/>
            </a:solidFill>
            <a:round/>
          </a:ln>
          <a:effectLst/>
        </c:spPr>
        <c:marker>
          <c:symbol val="circle"/>
          <c:size val="5"/>
          <c:spPr>
            <a:solidFill>
              <a:schemeClr val="bg1"/>
            </a:solidFill>
            <a:ln w="9525">
              <a:solidFill>
                <a:schemeClr val="accent1"/>
              </a:solidFill>
            </a:ln>
            <a:effectLst/>
          </c:spPr>
        </c:marker>
        <c:dLbl>
          <c:idx val="0"/>
          <c:layout>
            <c:manualLayout>
              <c:x val="-9.5416666666666664E-2"/>
              <c:y val="-4.796163069544364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C00000"/>
            </a:solidFill>
            <a:round/>
          </a:ln>
          <a:effectLst/>
        </c:spPr>
        <c:marker>
          <c:symbol val="circle"/>
          <c:size val="5"/>
          <c:spPr>
            <a:solidFill>
              <a:schemeClr val="bg1"/>
            </a:solidFill>
            <a:ln w="9525">
              <a:solidFill>
                <a:schemeClr val="accent1"/>
              </a:solidFill>
            </a:ln>
            <a:effectLst/>
          </c:spPr>
        </c:marker>
        <c:dLbl>
          <c:idx val="0"/>
          <c:layout>
            <c:manualLayout>
              <c:x val="-3.8249999999999999E-2"/>
              <c:y val="-0.1438848920863308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C00000"/>
            </a:solidFill>
            <a:round/>
          </a:ln>
          <a:effectLst/>
        </c:spPr>
        <c:marker>
          <c:symbol val="circle"/>
          <c:size val="5"/>
          <c:spPr>
            <a:solidFill>
              <a:schemeClr val="bg1"/>
            </a:solidFill>
            <a:ln w="9525">
              <a:solidFill>
                <a:schemeClr val="accent1"/>
              </a:solidFill>
            </a:ln>
            <a:effectLst/>
          </c:spPr>
        </c:marker>
        <c:dLbl>
          <c:idx val="0"/>
          <c:layout>
            <c:manualLayout>
              <c:x val="-6.3250000000000001E-2"/>
              <c:y val="-7.19424460431654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C00000"/>
            </a:solidFill>
            <a:round/>
          </a:ln>
          <a:effectLst/>
        </c:spPr>
        <c:marker>
          <c:symbol val="circle"/>
          <c:size val="5"/>
          <c:spPr>
            <a:solidFill>
              <a:schemeClr val="bg1"/>
            </a:solidFill>
            <a:ln w="9525">
              <a:solidFill>
                <a:schemeClr val="accent1"/>
              </a:solidFill>
            </a:ln>
            <a:effectLst/>
          </c:spPr>
        </c:marker>
        <c:dLbl>
          <c:idx val="0"/>
          <c:layout>
            <c:manualLayout>
              <c:x val="8.7500000000000008E-3"/>
              <c:y val="-0.107913669064748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rgbClr val="C00000"/>
            </a:solidFill>
            <a:round/>
          </a:ln>
          <a:effectLst/>
        </c:spPr>
        <c:marker>
          <c:symbol val="circle"/>
          <c:size val="5"/>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C00000"/>
            </a:solidFill>
            <a:round/>
          </a:ln>
          <a:effectLst/>
        </c:spPr>
        <c:marker>
          <c:symbol val="circle"/>
          <c:size val="5"/>
          <c:spPr>
            <a:solidFill>
              <a:schemeClr val="bg1"/>
            </a:solidFill>
            <a:ln w="9525">
              <a:solidFill>
                <a:schemeClr val="accent1"/>
              </a:solidFill>
            </a:ln>
            <a:effectLst/>
          </c:spPr>
        </c:marker>
        <c:dLbl>
          <c:idx val="0"/>
          <c:layout>
            <c:manualLayout>
              <c:x val="-9.5416666666666664E-2"/>
              <c:y val="-4.796163069544364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C00000"/>
            </a:solidFill>
            <a:round/>
          </a:ln>
          <a:effectLst/>
        </c:spPr>
        <c:marker>
          <c:symbol val="circle"/>
          <c:size val="5"/>
          <c:spPr>
            <a:solidFill>
              <a:schemeClr val="bg1"/>
            </a:solidFill>
            <a:ln w="9525">
              <a:solidFill>
                <a:schemeClr val="accent1"/>
              </a:solidFill>
            </a:ln>
            <a:effectLst/>
          </c:spPr>
        </c:marker>
        <c:dLbl>
          <c:idx val="0"/>
          <c:layout>
            <c:manualLayout>
              <c:x val="-9.9583333333333357E-2"/>
              <c:y val="-0.143884892086330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rgbClr val="C00000"/>
            </a:solidFill>
            <a:round/>
          </a:ln>
          <a:effectLst/>
        </c:spPr>
        <c:marker>
          <c:symbol val="circle"/>
          <c:size val="5"/>
          <c:spPr>
            <a:solidFill>
              <a:schemeClr val="bg1"/>
            </a:solidFill>
            <a:ln w="9525">
              <a:solidFill>
                <a:schemeClr val="accent1"/>
              </a:solidFill>
            </a:ln>
            <a:effectLst/>
          </c:spPr>
        </c:marker>
        <c:dLbl>
          <c:idx val="0"/>
          <c:layout>
            <c:manualLayout>
              <c:x val="-9.1249999999999998E-2"/>
              <c:y val="-0.1498800959232615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rgbClr val="C00000"/>
            </a:solidFill>
            <a:round/>
          </a:ln>
          <a:effectLst/>
        </c:spPr>
        <c:marker>
          <c:symbol val="circle"/>
          <c:size val="5"/>
          <c:spPr>
            <a:solidFill>
              <a:schemeClr val="bg1"/>
            </a:solidFill>
            <a:ln w="9525">
              <a:solidFill>
                <a:schemeClr val="accent1"/>
              </a:solidFill>
            </a:ln>
            <a:effectLst/>
          </c:spPr>
        </c:marker>
        <c:dLbl>
          <c:idx val="0"/>
          <c:layout>
            <c:manualLayout>
              <c:x val="-0.12158333333333338"/>
              <c:y val="-0.107913669064748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C00000"/>
            </a:solidFill>
            <a:round/>
          </a:ln>
          <a:effectLst/>
        </c:spPr>
        <c:marker>
          <c:symbol val="circle"/>
          <c:size val="5"/>
          <c:spPr>
            <a:solidFill>
              <a:schemeClr val="bg1"/>
            </a:solidFill>
            <a:ln w="9525">
              <a:solidFill>
                <a:schemeClr val="accent1"/>
              </a:solidFill>
            </a:ln>
            <a:effectLst/>
          </c:spPr>
        </c:marker>
        <c:dLbl>
          <c:idx val="0"/>
          <c:layout>
            <c:manualLayout>
              <c:x val="-3.8249999999999999E-2"/>
              <c:y val="-0.1438848920863308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rgbClr val="C00000"/>
            </a:solidFill>
            <a:round/>
          </a:ln>
          <a:effectLst/>
        </c:spPr>
        <c:marker>
          <c:symbol val="circle"/>
          <c:size val="5"/>
          <c:spPr>
            <a:solidFill>
              <a:schemeClr val="bg1"/>
            </a:solidFill>
            <a:ln w="9525">
              <a:solidFill>
                <a:schemeClr val="accent1"/>
              </a:solidFill>
            </a:ln>
            <a:effectLst/>
          </c:spPr>
        </c:marker>
        <c:dLbl>
          <c:idx val="0"/>
          <c:layout>
            <c:manualLayout>
              <c:x val="-6.3250000000000001E-2"/>
              <c:y val="-7.19424460431654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rgbClr val="C00000"/>
            </a:solidFill>
            <a:round/>
          </a:ln>
          <a:effectLst/>
        </c:spPr>
        <c:marker>
          <c:symbol val="circle"/>
          <c:size val="5"/>
          <c:spPr>
            <a:solidFill>
              <a:schemeClr val="bg1"/>
            </a:solidFill>
            <a:ln w="9525">
              <a:solidFill>
                <a:schemeClr val="accent1"/>
              </a:solidFill>
            </a:ln>
            <a:effectLst/>
          </c:spPr>
        </c:marker>
        <c:dLbl>
          <c:idx val="0"/>
          <c:layout>
            <c:manualLayout>
              <c:x val="8.7500000000000008E-3"/>
              <c:y val="-0.107913669064748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circle"/>
          <c:size val="5"/>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ln w="28575" cap="rnd">
            <a:solidFill>
              <a:srgbClr val="C00000"/>
            </a:solidFill>
            <a:round/>
          </a:ln>
          <a:effectLst/>
        </c:spPr>
        <c:marker>
          <c:symbol val="circle"/>
          <c:size val="5"/>
          <c:spPr>
            <a:solidFill>
              <a:schemeClr val="bg1"/>
            </a:solidFill>
            <a:ln w="9525">
              <a:solidFill>
                <a:schemeClr val="accent1"/>
              </a:solidFill>
            </a:ln>
            <a:effectLst/>
          </c:spPr>
        </c:marker>
        <c:dLbl>
          <c:idx val="0"/>
          <c:layout>
            <c:manualLayout>
              <c:x val="-9.5416666666666664E-2"/>
              <c:y val="-4.796163069544364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
        <c:spPr>
          <a:ln w="28575" cap="rnd">
            <a:solidFill>
              <a:srgbClr val="C00000"/>
            </a:solidFill>
            <a:round/>
          </a:ln>
          <a:effectLst/>
        </c:spPr>
        <c:marker>
          <c:symbol val="circle"/>
          <c:size val="5"/>
          <c:spPr>
            <a:solidFill>
              <a:schemeClr val="bg1"/>
            </a:solidFill>
            <a:ln w="9525">
              <a:solidFill>
                <a:schemeClr val="accent1"/>
              </a:solidFill>
            </a:ln>
            <a:effectLst/>
          </c:spPr>
        </c:marker>
        <c:dLbl>
          <c:idx val="0"/>
          <c:layout>
            <c:manualLayout>
              <c:x val="-9.9583333333333357E-2"/>
              <c:y val="-0.143884892086330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
        <c:spPr>
          <a:ln w="28575" cap="rnd">
            <a:solidFill>
              <a:srgbClr val="C00000"/>
            </a:solidFill>
            <a:round/>
          </a:ln>
          <a:effectLst/>
        </c:spPr>
        <c:marker>
          <c:symbol val="circle"/>
          <c:size val="5"/>
          <c:spPr>
            <a:solidFill>
              <a:schemeClr val="bg1"/>
            </a:solidFill>
            <a:ln w="9525">
              <a:solidFill>
                <a:schemeClr val="accent1"/>
              </a:solidFill>
            </a:ln>
            <a:effectLst/>
          </c:spPr>
        </c:marker>
        <c:dLbl>
          <c:idx val="0"/>
          <c:layout>
            <c:manualLayout>
              <c:x val="-9.1249999999999998E-2"/>
              <c:y val="-0.1498800959232615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
        <c:spPr>
          <a:ln w="28575" cap="rnd">
            <a:solidFill>
              <a:srgbClr val="C00000"/>
            </a:solidFill>
            <a:round/>
          </a:ln>
          <a:effectLst/>
        </c:spPr>
        <c:marker>
          <c:symbol val="circle"/>
          <c:size val="5"/>
          <c:spPr>
            <a:solidFill>
              <a:schemeClr val="bg1"/>
            </a:solidFill>
            <a:ln w="9525">
              <a:solidFill>
                <a:schemeClr val="accent1"/>
              </a:solidFill>
            </a:ln>
            <a:effectLst/>
          </c:spPr>
        </c:marker>
        <c:dLbl>
          <c:idx val="0"/>
          <c:layout>
            <c:manualLayout>
              <c:x val="-0.12158333333333338"/>
              <c:y val="-0.107913669064748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
        <c:spPr>
          <a:ln w="28575" cap="rnd">
            <a:solidFill>
              <a:srgbClr val="C00000"/>
            </a:solidFill>
            <a:round/>
          </a:ln>
          <a:effectLst/>
        </c:spPr>
        <c:marker>
          <c:symbol val="circle"/>
          <c:size val="5"/>
          <c:spPr>
            <a:solidFill>
              <a:schemeClr val="bg1"/>
            </a:solidFill>
            <a:ln w="9525">
              <a:solidFill>
                <a:schemeClr val="accent1"/>
              </a:solidFill>
            </a:ln>
            <a:effectLst/>
          </c:spPr>
        </c:marker>
        <c:dLbl>
          <c:idx val="0"/>
          <c:layout>
            <c:manualLayout>
              <c:x val="-3.8249999999999999E-2"/>
              <c:y val="-0.1438848920863308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
        <c:spPr>
          <a:ln w="28575" cap="rnd">
            <a:solidFill>
              <a:srgbClr val="C00000"/>
            </a:solidFill>
            <a:round/>
          </a:ln>
          <a:effectLst/>
        </c:spPr>
        <c:marker>
          <c:symbol val="circle"/>
          <c:size val="5"/>
          <c:spPr>
            <a:solidFill>
              <a:schemeClr val="bg1"/>
            </a:solidFill>
            <a:ln w="9525">
              <a:solidFill>
                <a:schemeClr val="accent1"/>
              </a:solidFill>
            </a:ln>
            <a:effectLst/>
          </c:spPr>
        </c:marker>
        <c:dLbl>
          <c:idx val="0"/>
          <c:layout>
            <c:manualLayout>
              <c:x val="-6.3250000000000001E-2"/>
              <c:y val="-7.19424460431654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
        <c:spPr>
          <a:ln w="28575" cap="rnd">
            <a:solidFill>
              <a:srgbClr val="C00000"/>
            </a:solidFill>
            <a:round/>
          </a:ln>
          <a:effectLst/>
        </c:spPr>
        <c:marker>
          <c:symbol val="circle"/>
          <c:size val="5"/>
          <c:spPr>
            <a:solidFill>
              <a:schemeClr val="bg1"/>
            </a:solidFill>
            <a:ln w="9525">
              <a:solidFill>
                <a:schemeClr val="accent1"/>
              </a:solidFill>
            </a:ln>
            <a:effectLst/>
          </c:spPr>
        </c:marker>
        <c:dLbl>
          <c:idx val="0"/>
          <c:layout>
            <c:manualLayout>
              <c:x val="8.7500000000000008E-3"/>
              <c:y val="-0.107913669064748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1489902666860806E-2"/>
          <c:y val="0.29758591222608799"/>
          <c:w val="0.65860072178477691"/>
          <c:h val="0.55023555958382897"/>
        </c:manualLayout>
      </c:layout>
      <c:lineChart>
        <c:grouping val="standard"/>
        <c:varyColors val="0"/>
        <c:ser>
          <c:idx val="0"/>
          <c:order val="0"/>
          <c:tx>
            <c:strRef>
              <c:f>'Pivot Tables'!$AK$3</c:f>
              <c:strCache>
                <c:ptCount val="1"/>
                <c:pt idx="0">
                  <c:v>Total</c:v>
                </c:pt>
              </c:strCache>
            </c:strRef>
          </c:tx>
          <c:spPr>
            <a:ln w="28575" cap="rnd">
              <a:solidFill>
                <a:srgbClr val="C00000"/>
              </a:solidFill>
              <a:round/>
            </a:ln>
            <a:effectLst/>
          </c:spPr>
          <c:marker>
            <c:symbol val="circle"/>
            <c:size val="5"/>
            <c:spPr>
              <a:solidFill>
                <a:schemeClr val="bg1"/>
              </a:solidFill>
              <a:ln w="9525">
                <a:solidFill>
                  <a:schemeClr val="accent1"/>
                </a:solidFill>
              </a:ln>
              <a:effectLst/>
            </c:spPr>
          </c:marker>
          <c:dPt>
            <c:idx val="0"/>
            <c:marker>
              <c:symbol val="circle"/>
              <c:size val="5"/>
              <c:spPr>
                <a:solidFill>
                  <a:schemeClr val="bg1"/>
                </a:solidFill>
                <a:ln w="9525">
                  <a:solidFill>
                    <a:schemeClr val="accent1"/>
                  </a:solidFill>
                </a:ln>
                <a:effectLst/>
              </c:spPr>
            </c:marker>
            <c:bubble3D val="0"/>
            <c:spPr>
              <a:ln w="28575" cap="rnd">
                <a:solidFill>
                  <a:srgbClr val="C00000"/>
                </a:solidFill>
                <a:round/>
              </a:ln>
              <a:effectLst/>
            </c:spPr>
            <c:extLst>
              <c:ext xmlns:c16="http://schemas.microsoft.com/office/drawing/2014/chart" uri="{C3380CC4-5D6E-409C-BE32-E72D297353CC}">
                <c16:uniqueId val="{00000001-E7B6-46FF-AA2A-C27FCF8847A1}"/>
              </c:ext>
            </c:extLst>
          </c:dPt>
          <c:dPt>
            <c:idx val="1"/>
            <c:marker>
              <c:symbol val="circle"/>
              <c:size val="5"/>
              <c:spPr>
                <a:solidFill>
                  <a:schemeClr val="bg1"/>
                </a:solidFill>
                <a:ln w="9525">
                  <a:solidFill>
                    <a:schemeClr val="accent1"/>
                  </a:solidFill>
                </a:ln>
                <a:effectLst/>
              </c:spPr>
            </c:marker>
            <c:bubble3D val="0"/>
            <c:spPr>
              <a:ln w="28575" cap="rnd">
                <a:solidFill>
                  <a:srgbClr val="C00000"/>
                </a:solidFill>
                <a:round/>
              </a:ln>
              <a:effectLst/>
            </c:spPr>
            <c:extLst>
              <c:ext xmlns:c16="http://schemas.microsoft.com/office/drawing/2014/chart" uri="{C3380CC4-5D6E-409C-BE32-E72D297353CC}">
                <c16:uniqueId val="{00000003-E7B6-46FF-AA2A-C27FCF8847A1}"/>
              </c:ext>
            </c:extLst>
          </c:dPt>
          <c:dPt>
            <c:idx val="2"/>
            <c:marker>
              <c:symbol val="circle"/>
              <c:size val="5"/>
              <c:spPr>
                <a:solidFill>
                  <a:schemeClr val="bg1"/>
                </a:solidFill>
                <a:ln w="9525">
                  <a:solidFill>
                    <a:schemeClr val="accent1"/>
                  </a:solidFill>
                </a:ln>
                <a:effectLst/>
              </c:spPr>
            </c:marker>
            <c:bubble3D val="0"/>
            <c:spPr>
              <a:ln w="28575" cap="rnd">
                <a:solidFill>
                  <a:srgbClr val="C00000"/>
                </a:solidFill>
                <a:round/>
              </a:ln>
              <a:effectLst/>
            </c:spPr>
            <c:extLst>
              <c:ext xmlns:c16="http://schemas.microsoft.com/office/drawing/2014/chart" uri="{C3380CC4-5D6E-409C-BE32-E72D297353CC}">
                <c16:uniqueId val="{00000005-E7B6-46FF-AA2A-C27FCF8847A1}"/>
              </c:ext>
            </c:extLst>
          </c:dPt>
          <c:dPt>
            <c:idx val="3"/>
            <c:marker>
              <c:symbol val="circle"/>
              <c:size val="5"/>
              <c:spPr>
                <a:solidFill>
                  <a:schemeClr val="bg1"/>
                </a:solidFill>
                <a:ln w="9525">
                  <a:solidFill>
                    <a:schemeClr val="accent1"/>
                  </a:solidFill>
                </a:ln>
                <a:effectLst/>
              </c:spPr>
            </c:marker>
            <c:bubble3D val="0"/>
            <c:spPr>
              <a:ln w="28575" cap="rnd">
                <a:solidFill>
                  <a:srgbClr val="C00000"/>
                </a:solidFill>
                <a:round/>
              </a:ln>
              <a:effectLst/>
            </c:spPr>
            <c:extLst>
              <c:ext xmlns:c16="http://schemas.microsoft.com/office/drawing/2014/chart" uri="{C3380CC4-5D6E-409C-BE32-E72D297353CC}">
                <c16:uniqueId val="{00000007-E7B6-46FF-AA2A-C27FCF8847A1}"/>
              </c:ext>
            </c:extLst>
          </c:dPt>
          <c:dPt>
            <c:idx val="4"/>
            <c:marker>
              <c:symbol val="circle"/>
              <c:size val="5"/>
              <c:spPr>
                <a:solidFill>
                  <a:schemeClr val="bg1"/>
                </a:solidFill>
                <a:ln w="9525">
                  <a:solidFill>
                    <a:schemeClr val="accent1"/>
                  </a:solidFill>
                </a:ln>
                <a:effectLst/>
              </c:spPr>
            </c:marker>
            <c:bubble3D val="0"/>
            <c:spPr>
              <a:ln w="28575" cap="rnd">
                <a:solidFill>
                  <a:srgbClr val="C00000"/>
                </a:solidFill>
                <a:round/>
              </a:ln>
              <a:effectLst/>
            </c:spPr>
            <c:extLst>
              <c:ext xmlns:c16="http://schemas.microsoft.com/office/drawing/2014/chart" uri="{C3380CC4-5D6E-409C-BE32-E72D297353CC}">
                <c16:uniqueId val="{00000009-E7B6-46FF-AA2A-C27FCF8847A1}"/>
              </c:ext>
            </c:extLst>
          </c:dPt>
          <c:dPt>
            <c:idx val="5"/>
            <c:marker>
              <c:symbol val="circle"/>
              <c:size val="5"/>
              <c:spPr>
                <a:solidFill>
                  <a:schemeClr val="bg1"/>
                </a:solidFill>
                <a:ln w="9525">
                  <a:solidFill>
                    <a:schemeClr val="accent1"/>
                  </a:solidFill>
                </a:ln>
                <a:effectLst/>
              </c:spPr>
            </c:marker>
            <c:bubble3D val="0"/>
            <c:spPr>
              <a:ln w="28575" cap="rnd">
                <a:solidFill>
                  <a:srgbClr val="C00000"/>
                </a:solidFill>
                <a:round/>
              </a:ln>
              <a:effectLst/>
            </c:spPr>
            <c:extLst>
              <c:ext xmlns:c16="http://schemas.microsoft.com/office/drawing/2014/chart" uri="{C3380CC4-5D6E-409C-BE32-E72D297353CC}">
                <c16:uniqueId val="{0000000B-E7B6-46FF-AA2A-C27FCF8847A1}"/>
              </c:ext>
            </c:extLst>
          </c:dPt>
          <c:dPt>
            <c:idx val="6"/>
            <c:marker>
              <c:symbol val="circle"/>
              <c:size val="5"/>
              <c:spPr>
                <a:solidFill>
                  <a:schemeClr val="bg1"/>
                </a:solidFill>
                <a:ln w="9525">
                  <a:solidFill>
                    <a:schemeClr val="accent1"/>
                  </a:solidFill>
                </a:ln>
                <a:effectLst/>
              </c:spPr>
            </c:marker>
            <c:bubble3D val="0"/>
            <c:spPr>
              <a:ln w="28575" cap="rnd">
                <a:solidFill>
                  <a:srgbClr val="C00000"/>
                </a:solidFill>
                <a:round/>
              </a:ln>
              <a:effectLst/>
            </c:spPr>
            <c:extLst>
              <c:ext xmlns:c16="http://schemas.microsoft.com/office/drawing/2014/chart" uri="{C3380CC4-5D6E-409C-BE32-E72D297353CC}">
                <c16:uniqueId val="{0000000D-E7B6-46FF-AA2A-C27FCF8847A1}"/>
              </c:ext>
            </c:extLst>
          </c:dPt>
          <c:dLbls>
            <c:dLbl>
              <c:idx val="0"/>
              <c:layout>
                <c:manualLayout>
                  <c:x val="-9.5416666666666664E-2"/>
                  <c:y val="-4.796163069544364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7B6-46FF-AA2A-C27FCF8847A1}"/>
                </c:ext>
              </c:extLst>
            </c:dLbl>
            <c:dLbl>
              <c:idx val="1"/>
              <c:layout>
                <c:manualLayout>
                  <c:x val="-9.9583333333333357E-2"/>
                  <c:y val="-0.1438848920863309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7B6-46FF-AA2A-C27FCF8847A1}"/>
                </c:ext>
              </c:extLst>
            </c:dLbl>
            <c:dLbl>
              <c:idx val="2"/>
              <c:layout>
                <c:manualLayout>
                  <c:x val="-9.1249999999999998E-2"/>
                  <c:y val="-0.1498800959232615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7B6-46FF-AA2A-C27FCF8847A1}"/>
                </c:ext>
              </c:extLst>
            </c:dLbl>
            <c:dLbl>
              <c:idx val="3"/>
              <c:layout>
                <c:manualLayout>
                  <c:x val="-0.12158333333333338"/>
                  <c:y val="-0.107913669064748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7B6-46FF-AA2A-C27FCF8847A1}"/>
                </c:ext>
              </c:extLst>
            </c:dLbl>
            <c:dLbl>
              <c:idx val="4"/>
              <c:layout>
                <c:manualLayout>
                  <c:x val="-3.8249999999999999E-2"/>
                  <c:y val="-0.14388489208633087"/>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E7B6-46FF-AA2A-C27FCF8847A1}"/>
                </c:ext>
              </c:extLst>
            </c:dLbl>
            <c:dLbl>
              <c:idx val="5"/>
              <c:layout>
                <c:manualLayout>
                  <c:x val="-6.3250000000000001E-2"/>
                  <c:y val="-7.194244604316546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E7B6-46FF-AA2A-C27FCF8847A1}"/>
                </c:ext>
              </c:extLst>
            </c:dLbl>
            <c:dLbl>
              <c:idx val="6"/>
              <c:layout>
                <c:manualLayout>
                  <c:x val="8.7500000000000008E-3"/>
                  <c:y val="-0.107913669064748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E7B6-46FF-AA2A-C27FCF8847A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Tables'!$AJ$4:$AJ$11</c:f>
              <c:strCache>
                <c:ptCount val="7"/>
                <c:pt idx="0">
                  <c:v>(blank)</c:v>
                </c:pt>
                <c:pt idx="1">
                  <c:v>يوليو</c:v>
                </c:pt>
                <c:pt idx="2">
                  <c:v>أغسطس</c:v>
                </c:pt>
                <c:pt idx="3">
                  <c:v>سبتمبر</c:v>
                </c:pt>
                <c:pt idx="4">
                  <c:v>أكتوبر</c:v>
                </c:pt>
                <c:pt idx="5">
                  <c:v>نوفمبر</c:v>
                </c:pt>
                <c:pt idx="6">
                  <c:v>ديسمبر</c:v>
                </c:pt>
              </c:strCache>
            </c:strRef>
          </c:cat>
          <c:val>
            <c:numRef>
              <c:f>'Pivot Tables'!$AK$4:$AK$11</c:f>
              <c:numCache>
                <c:formatCode>0</c:formatCode>
                <c:ptCount val="7"/>
                <c:pt idx="0">
                  <c:v>16000</c:v>
                </c:pt>
                <c:pt idx="1">
                  <c:v>31775</c:v>
                </c:pt>
                <c:pt idx="2">
                  <c:v>89253</c:v>
                </c:pt>
                <c:pt idx="3">
                  <c:v>670451</c:v>
                </c:pt>
                <c:pt idx="4">
                  <c:v>227650.81544000001</c:v>
                </c:pt>
                <c:pt idx="5">
                  <c:v>184971</c:v>
                </c:pt>
                <c:pt idx="6">
                  <c:v>71008</c:v>
                </c:pt>
              </c:numCache>
            </c:numRef>
          </c:val>
          <c:smooth val="0"/>
          <c:extLst>
            <c:ext xmlns:c16="http://schemas.microsoft.com/office/drawing/2014/chart" uri="{C3380CC4-5D6E-409C-BE32-E72D297353CC}">
              <c16:uniqueId val="{0000000E-E7B6-46FF-AA2A-C27FCF8847A1}"/>
            </c:ext>
          </c:extLst>
        </c:ser>
        <c:dLbls>
          <c:dLblPos val="ctr"/>
          <c:showLegendKey val="0"/>
          <c:showVal val="1"/>
          <c:showCatName val="0"/>
          <c:showSerName val="0"/>
          <c:showPercent val="0"/>
          <c:showBubbleSize val="0"/>
        </c:dLbls>
        <c:marker val="1"/>
        <c:smooth val="0"/>
        <c:axId val="897826015"/>
        <c:axId val="878491359"/>
      </c:lineChart>
      <c:catAx>
        <c:axId val="897826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78491359"/>
        <c:crosses val="autoZero"/>
        <c:auto val="1"/>
        <c:lblAlgn val="ctr"/>
        <c:lblOffset val="100"/>
        <c:noMultiLvlLbl val="0"/>
      </c:catAx>
      <c:valAx>
        <c:axId val="878491359"/>
        <c:scaling>
          <c:orientation val="minMax"/>
        </c:scaling>
        <c:delete val="1"/>
        <c:axPos val="l"/>
        <c:numFmt formatCode="0" sourceLinked="1"/>
        <c:majorTickMark val="none"/>
        <c:minorTickMark val="none"/>
        <c:tickLblPos val="nextTo"/>
        <c:crossAx val="897826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F3A5F"/>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[Shimaa Nasser MISUO mmmm.xlsm]Pivot Tables!PivotTable30</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ar-EG" sz="1100">
                <a:solidFill>
                  <a:schemeClr val="bg1"/>
                </a:solidFill>
              </a:rPr>
              <a:t>لون القماش الاكثر مبيعا</a:t>
            </a:r>
            <a:endParaRPr lang="en-US" sz="1100">
              <a:solidFill>
                <a:schemeClr val="bg1"/>
              </a:solidFill>
            </a:endParaRPr>
          </a:p>
        </c:rich>
      </c:tx>
      <c:layout>
        <c:manualLayout>
          <c:xMode val="edge"/>
          <c:yMode val="edge"/>
          <c:x val="0.39353070705118914"/>
          <c:y val="2.612155416989064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A8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A8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A8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095075922258184"/>
          <c:y val="0.12800460127669228"/>
          <c:w val="0.74209524187310338"/>
          <c:h val="0.82069351230425058"/>
        </c:manualLayout>
      </c:layout>
      <c:barChart>
        <c:barDir val="bar"/>
        <c:grouping val="clustered"/>
        <c:varyColors val="0"/>
        <c:ser>
          <c:idx val="0"/>
          <c:order val="0"/>
          <c:tx>
            <c:strRef>
              <c:f>'Pivot Tables'!$AZ$3</c:f>
              <c:strCache>
                <c:ptCount val="1"/>
                <c:pt idx="0">
                  <c:v>Total</c:v>
                </c:pt>
              </c:strCache>
            </c:strRef>
          </c:tx>
          <c:spPr>
            <a:solidFill>
              <a:srgbClr val="A8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Tables'!$AY$4:$AY$16</c:f>
              <c:strCache>
                <c:ptCount val="12"/>
                <c:pt idx="0">
                  <c:v>ابيض</c:v>
                </c:pt>
                <c:pt idx="1">
                  <c:v>ابيض في بنى غامق</c:v>
                </c:pt>
                <c:pt idx="2">
                  <c:v>ازرق</c:v>
                </c:pt>
                <c:pt idx="3">
                  <c:v>اسود</c:v>
                </c:pt>
                <c:pt idx="4">
                  <c:v>بترولى</c:v>
                </c:pt>
                <c:pt idx="5">
                  <c:v>بنى غامق</c:v>
                </c:pt>
                <c:pt idx="6">
                  <c:v>بنى فاتح</c:v>
                </c:pt>
                <c:pt idx="7">
                  <c:v>بيج</c:v>
                </c:pt>
                <c:pt idx="8">
                  <c:v>رصاصي مشجر</c:v>
                </c:pt>
                <c:pt idx="9">
                  <c:v>رمادى</c:v>
                </c:pt>
                <c:pt idx="10">
                  <c:v>غيرمحدد</c:v>
                </c:pt>
                <c:pt idx="11">
                  <c:v>نبيتى</c:v>
                </c:pt>
              </c:strCache>
            </c:strRef>
          </c:cat>
          <c:val>
            <c:numRef>
              <c:f>'Pivot Tables'!$AZ$4:$AZ$16</c:f>
              <c:numCache>
                <c:formatCode>0</c:formatCode>
                <c:ptCount val="12"/>
                <c:pt idx="0">
                  <c:v>3</c:v>
                </c:pt>
                <c:pt idx="1">
                  <c:v>1</c:v>
                </c:pt>
                <c:pt idx="2">
                  <c:v>1</c:v>
                </c:pt>
                <c:pt idx="3">
                  <c:v>6</c:v>
                </c:pt>
                <c:pt idx="4">
                  <c:v>3</c:v>
                </c:pt>
                <c:pt idx="5">
                  <c:v>3</c:v>
                </c:pt>
                <c:pt idx="6">
                  <c:v>1</c:v>
                </c:pt>
                <c:pt idx="7">
                  <c:v>2</c:v>
                </c:pt>
                <c:pt idx="8">
                  <c:v>1</c:v>
                </c:pt>
                <c:pt idx="9">
                  <c:v>8</c:v>
                </c:pt>
                <c:pt idx="10">
                  <c:v>94</c:v>
                </c:pt>
                <c:pt idx="11">
                  <c:v>3</c:v>
                </c:pt>
              </c:numCache>
            </c:numRef>
          </c:val>
          <c:extLst>
            <c:ext xmlns:c16="http://schemas.microsoft.com/office/drawing/2014/chart" uri="{C3380CC4-5D6E-409C-BE32-E72D297353CC}">
              <c16:uniqueId val="{00000000-7A30-4221-AEB7-90F3B04581FA}"/>
            </c:ext>
          </c:extLst>
        </c:ser>
        <c:dLbls>
          <c:dLblPos val="outEnd"/>
          <c:showLegendKey val="0"/>
          <c:showVal val="1"/>
          <c:showCatName val="0"/>
          <c:showSerName val="0"/>
          <c:showPercent val="0"/>
          <c:showBubbleSize val="0"/>
        </c:dLbls>
        <c:gapWidth val="182"/>
        <c:axId val="897755615"/>
        <c:axId val="2035902719"/>
      </c:barChart>
      <c:catAx>
        <c:axId val="8977556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35902719"/>
        <c:crosses val="autoZero"/>
        <c:auto val="1"/>
        <c:lblAlgn val="ctr"/>
        <c:lblOffset val="100"/>
        <c:noMultiLvlLbl val="0"/>
      </c:catAx>
      <c:valAx>
        <c:axId val="2035902719"/>
        <c:scaling>
          <c:orientation val="minMax"/>
        </c:scaling>
        <c:delete val="1"/>
        <c:axPos val="b"/>
        <c:numFmt formatCode="0" sourceLinked="1"/>
        <c:majorTickMark val="none"/>
        <c:minorTickMark val="none"/>
        <c:tickLblPos val="nextTo"/>
        <c:crossAx val="8977556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F3A5F"/>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[Shimaa Nasser MISUO mmmm.xlsm]Pivot Tables!PivotTable24</c:name>
    <c:fmtId val="16"/>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ar-EG">
                <a:solidFill>
                  <a:schemeClr val="bg1"/>
                </a:solidFill>
              </a:rPr>
              <a:t>التاخير</a:t>
            </a:r>
            <a:r>
              <a:rPr lang="ar-EG" baseline="0">
                <a:solidFill>
                  <a:schemeClr val="bg1"/>
                </a:solidFill>
              </a:rPr>
              <a:t> حسب المنطقة</a:t>
            </a:r>
            <a:endParaRPr lang="en-US">
              <a:solidFill>
                <a:schemeClr val="bg1"/>
              </a:solidFill>
            </a:endParaRPr>
          </a:p>
        </c:rich>
      </c:tx>
      <c:layout>
        <c:manualLayout>
          <c:xMode val="edge"/>
          <c:yMode val="edge"/>
          <c:x val="0.29531361846814597"/>
          <c:y val="8.14118079598026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00000"/>
          </a:solidFill>
          <a:ln>
            <a:noFill/>
          </a:ln>
          <a:effectLst/>
        </c:spPr>
        <c:dLbl>
          <c:idx val="0"/>
          <c:layout>
            <c:manualLayout>
              <c:x val="8.8652482269503553E-3"/>
              <c:y val="3.781745591660089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00000"/>
          </a:solidFill>
          <a:ln>
            <a:noFill/>
          </a:ln>
          <a:effectLst/>
        </c:spPr>
        <c:dLbl>
          <c:idx val="0"/>
          <c:layout>
            <c:manualLayout>
              <c:x val="-2.2163120567375925E-2"/>
              <c:y val="3.45597205278906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C00000"/>
          </a:solidFill>
          <a:ln>
            <a:noFill/>
          </a:ln>
          <a:effectLst/>
        </c:spPr>
        <c:dLbl>
          <c:idx val="0"/>
          <c:layout>
            <c:manualLayout>
              <c:x val="-8.8652482269503553E-3"/>
              <c:y val="-4.564526265202765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C00000"/>
          </a:solidFill>
          <a:ln>
            <a:noFill/>
          </a:ln>
          <a:effectLst/>
        </c:spPr>
        <c:dLbl>
          <c:idx val="0"/>
          <c:layout>
            <c:manualLayout>
              <c:x val="-4.0631918323468061E-17"/>
              <c:y val="-1.38238882111567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C00000"/>
          </a:solidFill>
          <a:ln>
            <a:noFill/>
          </a:ln>
          <a:effectLst/>
        </c:spPr>
        <c:dLbl>
          <c:idx val="0"/>
          <c:layout>
            <c:manualLayout>
              <c:x val="-8.8652482269503553E-3"/>
              <c:y val="2.6061883109681713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C00000"/>
          </a:solidFill>
          <a:ln>
            <a:noFill/>
          </a:ln>
          <a:effectLst/>
        </c:spPr>
        <c:dLbl>
          <c:idx val="0"/>
          <c:layout>
            <c:manualLayout>
              <c:x val="-8.8652482269503553E-3"/>
              <c:y val="1.3030941554830099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C00000"/>
          </a:solidFill>
          <a:ln>
            <a:noFill/>
          </a:ln>
          <a:effectLst/>
        </c:spPr>
        <c:dLbl>
          <c:idx val="0"/>
          <c:layout>
            <c:manualLayout>
              <c:x val="-1.7730496453900749E-2"/>
              <c:y val="1.121538944955824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C00000"/>
          </a:solidFill>
          <a:ln>
            <a:noFill/>
          </a:ln>
          <a:effectLst/>
        </c:spPr>
        <c:dLbl>
          <c:idx val="0"/>
          <c:layout>
            <c:manualLayout>
              <c:x val="-1.3297872340425572E-2"/>
              <c:y val="-2.999427008243687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C00000"/>
          </a:solidFill>
          <a:ln>
            <a:noFill/>
          </a:ln>
          <a:effectLst/>
        </c:spPr>
        <c:dLbl>
          <c:idx val="0"/>
          <c:layout>
            <c:manualLayout>
              <c:x val="4.4326241134751776E-3"/>
              <c:y val="2.217108424827151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C00000"/>
          </a:solidFill>
          <a:ln>
            <a:noFill/>
          </a:ln>
          <a:effectLst/>
        </c:spPr>
        <c:dLbl>
          <c:idx val="0"/>
          <c:layout>
            <c:manualLayout>
              <c:x val="8.8652482269503553E-3"/>
              <c:y val="3.781745591660089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C00000"/>
          </a:solidFill>
          <a:ln>
            <a:noFill/>
          </a:ln>
          <a:effectLst/>
        </c:spPr>
        <c:dLbl>
          <c:idx val="0"/>
          <c:layout>
            <c:manualLayout>
              <c:x val="-2.2163120567375925E-2"/>
              <c:y val="3.45597205278906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C00000"/>
          </a:solidFill>
          <a:ln>
            <a:noFill/>
          </a:ln>
          <a:effectLst/>
        </c:spPr>
        <c:dLbl>
          <c:idx val="0"/>
          <c:layout>
            <c:manualLayout>
              <c:x val="-8.8652482269503553E-3"/>
              <c:y val="-4.564526265202765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C00000"/>
          </a:solidFill>
          <a:ln>
            <a:noFill/>
          </a:ln>
          <a:effectLst/>
        </c:spPr>
        <c:dLbl>
          <c:idx val="0"/>
          <c:layout>
            <c:manualLayout>
              <c:x val="-8.8652482269503553E-3"/>
              <c:y val="1.3030941554830099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C00000"/>
          </a:solidFill>
          <a:ln>
            <a:noFill/>
          </a:ln>
          <a:effectLst/>
        </c:spPr>
        <c:dLbl>
          <c:idx val="0"/>
          <c:layout>
            <c:manualLayout>
              <c:x val="-4.0631918323468061E-17"/>
              <c:y val="-1.38238882111567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C00000"/>
          </a:solidFill>
          <a:ln>
            <a:noFill/>
          </a:ln>
          <a:effectLst/>
        </c:spPr>
        <c:dLbl>
          <c:idx val="0"/>
          <c:layout>
            <c:manualLayout>
              <c:x val="-8.8652482269503553E-3"/>
              <c:y val="2.6061883109681713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C00000"/>
          </a:solidFill>
          <a:ln>
            <a:noFill/>
          </a:ln>
          <a:effectLst/>
        </c:spPr>
        <c:dLbl>
          <c:idx val="0"/>
          <c:layout>
            <c:manualLayout>
              <c:x val="-1.7730496453900749E-2"/>
              <c:y val="1.121538944955824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C00000"/>
          </a:solidFill>
          <a:ln>
            <a:noFill/>
          </a:ln>
          <a:effectLst/>
        </c:spPr>
        <c:dLbl>
          <c:idx val="0"/>
          <c:layout>
            <c:manualLayout>
              <c:x val="-1.3297872340425572E-2"/>
              <c:y val="-2.999427008243687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C00000"/>
          </a:solidFill>
          <a:ln>
            <a:noFill/>
          </a:ln>
          <a:effectLst/>
        </c:spPr>
        <c:dLbl>
          <c:idx val="0"/>
          <c:layout>
            <c:manualLayout>
              <c:x val="4.4326241134751776E-3"/>
              <c:y val="2.217108424827151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C00000"/>
          </a:solidFill>
          <a:ln>
            <a:noFill/>
          </a:ln>
          <a:effectLst/>
        </c:spPr>
        <c:dLbl>
          <c:idx val="0"/>
          <c:layout>
            <c:manualLayout>
              <c:x val="8.8652482269503553E-3"/>
              <c:y val="3.781745591660089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C00000"/>
          </a:solidFill>
          <a:ln>
            <a:noFill/>
          </a:ln>
          <a:effectLst/>
        </c:spPr>
        <c:dLbl>
          <c:idx val="0"/>
          <c:layout>
            <c:manualLayout>
              <c:x val="-2.2163120567375925E-2"/>
              <c:y val="3.45597205278906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C00000"/>
          </a:solidFill>
          <a:ln>
            <a:noFill/>
          </a:ln>
          <a:effectLst/>
        </c:spPr>
        <c:dLbl>
          <c:idx val="0"/>
          <c:layout>
            <c:manualLayout>
              <c:x val="-8.8652482269503553E-3"/>
              <c:y val="-4.564526265202765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C00000"/>
          </a:solidFill>
          <a:ln>
            <a:noFill/>
          </a:ln>
          <a:effectLst/>
        </c:spPr>
        <c:dLbl>
          <c:idx val="0"/>
          <c:layout>
            <c:manualLayout>
              <c:x val="-8.8652482269503553E-3"/>
              <c:y val="1.3030941554830099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C00000"/>
          </a:solidFill>
          <a:ln>
            <a:noFill/>
          </a:ln>
          <a:effectLst/>
        </c:spPr>
        <c:dLbl>
          <c:idx val="0"/>
          <c:layout>
            <c:manualLayout>
              <c:x val="-4.0631918323468061E-17"/>
              <c:y val="-1.38238882111567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C00000"/>
          </a:solidFill>
          <a:ln>
            <a:noFill/>
          </a:ln>
          <a:effectLst/>
        </c:spPr>
        <c:dLbl>
          <c:idx val="0"/>
          <c:layout>
            <c:manualLayout>
              <c:x val="-8.8652482269503553E-3"/>
              <c:y val="2.6061883109681713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rgbClr val="C00000"/>
          </a:solidFill>
          <a:ln>
            <a:noFill/>
          </a:ln>
          <a:effectLst/>
        </c:spPr>
        <c:dLbl>
          <c:idx val="0"/>
          <c:layout>
            <c:manualLayout>
              <c:x val="-1.7730496453900749E-2"/>
              <c:y val="1.121538944955824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rgbClr val="C00000"/>
          </a:solidFill>
          <a:ln>
            <a:noFill/>
          </a:ln>
          <a:effectLst/>
        </c:spPr>
        <c:dLbl>
          <c:idx val="0"/>
          <c:layout>
            <c:manualLayout>
              <c:x val="-1.3297872340425572E-2"/>
              <c:y val="-2.999427008243687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rgbClr val="C00000"/>
          </a:solidFill>
          <a:ln>
            <a:noFill/>
          </a:ln>
          <a:effectLst/>
        </c:spPr>
        <c:dLbl>
          <c:idx val="0"/>
          <c:layout>
            <c:manualLayout>
              <c:x val="4.4326241134751776E-3"/>
              <c:y val="2.217108424827151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rgbClr val="C00000"/>
          </a:solidFill>
          <a:ln>
            <a:noFill/>
          </a:ln>
          <a:effectLst/>
        </c:spPr>
        <c:dLbl>
          <c:idx val="0"/>
          <c:layout>
            <c:manualLayout>
              <c:x val="8.8652482269503553E-3"/>
              <c:y val="3.781745591660089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rgbClr val="C00000"/>
          </a:solidFill>
          <a:ln>
            <a:noFill/>
          </a:ln>
          <a:effectLst/>
        </c:spPr>
        <c:dLbl>
          <c:idx val="0"/>
          <c:layout>
            <c:manualLayout>
              <c:x val="-2.2163120567375925E-2"/>
              <c:y val="3.45597205278906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rgbClr val="C00000"/>
          </a:solidFill>
          <a:ln>
            <a:noFill/>
          </a:ln>
          <a:effectLst/>
        </c:spPr>
        <c:dLbl>
          <c:idx val="0"/>
          <c:layout>
            <c:manualLayout>
              <c:x val="-8.8652482269503553E-3"/>
              <c:y val="-4.564526265202765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rgbClr val="C00000"/>
          </a:solidFill>
          <a:ln>
            <a:noFill/>
          </a:ln>
          <a:effectLst/>
        </c:spPr>
        <c:dLbl>
          <c:idx val="0"/>
          <c:layout>
            <c:manualLayout>
              <c:x val="-8.8652482269503553E-3"/>
              <c:y val="1.3030941554830099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rgbClr val="C00000"/>
          </a:solidFill>
          <a:ln>
            <a:noFill/>
          </a:ln>
          <a:effectLst/>
        </c:spPr>
        <c:dLbl>
          <c:idx val="0"/>
          <c:layout>
            <c:manualLayout>
              <c:x val="-4.0631918323468061E-17"/>
              <c:y val="-1.38238882111567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rgbClr val="C00000"/>
          </a:solidFill>
          <a:ln>
            <a:noFill/>
          </a:ln>
          <a:effectLst/>
        </c:spPr>
        <c:dLbl>
          <c:idx val="0"/>
          <c:layout>
            <c:manualLayout>
              <c:x val="-8.8652482269503553E-3"/>
              <c:y val="2.6061883109681713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rgbClr val="C00000"/>
          </a:solidFill>
          <a:ln>
            <a:noFill/>
          </a:ln>
          <a:effectLst/>
        </c:spPr>
        <c:dLbl>
          <c:idx val="0"/>
          <c:layout>
            <c:manualLayout>
              <c:x val="-1.7730496453900749E-2"/>
              <c:y val="1.121538944955824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solidFill>
            <a:srgbClr val="C00000"/>
          </a:solidFill>
          <a:ln>
            <a:noFill/>
          </a:ln>
          <a:effectLst/>
        </c:spPr>
        <c:dLbl>
          <c:idx val="0"/>
          <c:layout>
            <c:manualLayout>
              <c:x val="-1.3297872340425572E-2"/>
              <c:y val="-2.999427008243687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rgbClr val="C00000"/>
          </a:solidFill>
          <a:ln>
            <a:noFill/>
          </a:ln>
          <a:effectLst/>
        </c:spPr>
        <c:dLbl>
          <c:idx val="0"/>
          <c:layout>
            <c:manualLayout>
              <c:x val="4.4326241134751776E-3"/>
              <c:y val="2.217108424827151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rgbClr val="C00000"/>
          </a:solidFill>
          <a:ln>
            <a:noFill/>
          </a:ln>
          <a:effectLst/>
        </c:spPr>
        <c:dLbl>
          <c:idx val="0"/>
          <c:layout>
            <c:manualLayout>
              <c:x val="8.8652482269503553E-3"/>
              <c:y val="3.781745591660089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rgbClr val="C00000"/>
          </a:solidFill>
          <a:ln>
            <a:noFill/>
          </a:ln>
          <a:effectLst/>
        </c:spPr>
        <c:dLbl>
          <c:idx val="0"/>
          <c:layout>
            <c:manualLayout>
              <c:x val="-2.2163120567375925E-2"/>
              <c:y val="3.45597205278906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rgbClr val="C00000"/>
          </a:solidFill>
          <a:ln>
            <a:noFill/>
          </a:ln>
          <a:effectLst/>
        </c:spPr>
        <c:dLbl>
          <c:idx val="0"/>
          <c:layout>
            <c:manualLayout>
              <c:x val="-8.8652482269503553E-3"/>
              <c:y val="-4.564526265202765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C00000"/>
          </a:solidFill>
          <a:ln>
            <a:noFill/>
          </a:ln>
          <a:effectLst/>
        </c:spPr>
        <c:dLbl>
          <c:idx val="0"/>
          <c:layout>
            <c:manualLayout>
              <c:x val="-8.8652482269503553E-3"/>
              <c:y val="1.3030941554830099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rgbClr val="C00000"/>
          </a:solidFill>
          <a:ln>
            <a:noFill/>
          </a:ln>
          <a:effectLst/>
        </c:spPr>
        <c:dLbl>
          <c:idx val="0"/>
          <c:layout>
            <c:manualLayout>
              <c:x val="-4.0631918323468061E-17"/>
              <c:y val="-1.38238882111567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
        <c:spPr>
          <a:solidFill>
            <a:srgbClr val="C00000"/>
          </a:solidFill>
          <a:ln>
            <a:noFill/>
          </a:ln>
          <a:effectLst/>
        </c:spPr>
        <c:dLbl>
          <c:idx val="0"/>
          <c:layout>
            <c:manualLayout>
              <c:x val="-8.8652482269503553E-3"/>
              <c:y val="2.6061883109681713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rgbClr val="C00000"/>
          </a:solidFill>
          <a:ln>
            <a:noFill/>
          </a:ln>
          <a:effectLst/>
        </c:spPr>
        <c:dLbl>
          <c:idx val="0"/>
          <c:layout>
            <c:manualLayout>
              <c:x val="-1.7730496453900749E-2"/>
              <c:y val="1.121538944955824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rgbClr val="C00000"/>
          </a:solidFill>
          <a:ln>
            <a:noFill/>
          </a:ln>
          <a:effectLst/>
        </c:spPr>
        <c:dLbl>
          <c:idx val="0"/>
          <c:layout>
            <c:manualLayout>
              <c:x val="-1.3297872340425572E-2"/>
              <c:y val="-2.999427008243687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rgbClr val="C00000"/>
          </a:solidFill>
          <a:ln>
            <a:noFill/>
          </a:ln>
          <a:effectLst/>
        </c:spPr>
        <c:dLbl>
          <c:idx val="0"/>
          <c:layout>
            <c:manualLayout>
              <c:x val="4.4326241134751776E-3"/>
              <c:y val="2.217108424827151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rgbClr val="C00000"/>
          </a:solidFill>
          <a:ln>
            <a:noFill/>
          </a:ln>
          <a:effectLst/>
        </c:spPr>
        <c:dLbl>
          <c:idx val="0"/>
          <c:layout>
            <c:manualLayout>
              <c:x val="8.8652482269503553E-3"/>
              <c:y val="3.781745591660089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rgbClr val="C00000"/>
          </a:solidFill>
          <a:ln>
            <a:noFill/>
          </a:ln>
          <a:effectLst/>
        </c:spPr>
        <c:dLbl>
          <c:idx val="0"/>
          <c:layout>
            <c:manualLayout>
              <c:x val="-2.2163120567375925E-2"/>
              <c:y val="3.45597205278906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rgbClr val="C00000"/>
          </a:solidFill>
          <a:ln>
            <a:noFill/>
          </a:ln>
          <a:effectLst/>
        </c:spPr>
        <c:dLbl>
          <c:idx val="0"/>
          <c:layout>
            <c:manualLayout>
              <c:x val="-8.8652482269503553E-3"/>
              <c:y val="-4.564526265202765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rgbClr val="C00000"/>
          </a:solidFill>
          <a:ln>
            <a:noFill/>
          </a:ln>
          <a:effectLst/>
        </c:spPr>
        <c:dLbl>
          <c:idx val="0"/>
          <c:layout>
            <c:manualLayout>
              <c:x val="-8.8652482269503553E-3"/>
              <c:y val="1.3030941554830099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rgbClr val="C00000"/>
          </a:solidFill>
          <a:ln>
            <a:noFill/>
          </a:ln>
          <a:effectLst/>
        </c:spPr>
        <c:dLbl>
          <c:idx val="0"/>
          <c:layout>
            <c:manualLayout>
              <c:x val="-4.0631918323468061E-17"/>
              <c:y val="-1.38238882111567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rgbClr val="C00000"/>
          </a:solidFill>
          <a:ln>
            <a:noFill/>
          </a:ln>
          <a:effectLst/>
        </c:spPr>
        <c:dLbl>
          <c:idx val="0"/>
          <c:layout>
            <c:manualLayout>
              <c:x val="-8.8652482269503553E-3"/>
              <c:y val="2.6061883109681713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C00000"/>
          </a:solidFill>
          <a:ln>
            <a:noFill/>
          </a:ln>
          <a:effectLst/>
        </c:spPr>
        <c:dLbl>
          <c:idx val="0"/>
          <c:layout>
            <c:manualLayout>
              <c:x val="-1.7730496453900749E-2"/>
              <c:y val="1.121538944955824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C00000"/>
          </a:solidFill>
          <a:ln>
            <a:noFill/>
          </a:ln>
          <a:effectLst/>
        </c:spPr>
        <c:dLbl>
          <c:idx val="0"/>
          <c:layout>
            <c:manualLayout>
              <c:x val="-1.3297872340425572E-2"/>
              <c:y val="-2.999427008243687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rgbClr val="C00000"/>
          </a:solidFill>
          <a:ln>
            <a:noFill/>
          </a:ln>
          <a:effectLst/>
        </c:spPr>
        <c:dLbl>
          <c:idx val="0"/>
          <c:layout>
            <c:manualLayout>
              <c:x val="4.4326241134751776E-3"/>
              <c:y val="2.217108424827151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rgbClr val="C00000"/>
          </a:solidFill>
          <a:ln>
            <a:noFill/>
          </a:ln>
          <a:effectLst/>
        </c:spPr>
        <c:dLbl>
          <c:idx val="0"/>
          <c:layout>
            <c:manualLayout>
              <c:x val="8.8652482269503553E-3"/>
              <c:y val="3.781745591660089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C00000"/>
          </a:solidFill>
          <a:ln>
            <a:noFill/>
          </a:ln>
          <a:effectLst/>
        </c:spPr>
        <c:dLbl>
          <c:idx val="0"/>
          <c:layout>
            <c:manualLayout>
              <c:x val="-2.2163120567375925E-2"/>
              <c:y val="3.45597205278906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
        <c:spPr>
          <a:solidFill>
            <a:srgbClr val="C00000"/>
          </a:solidFill>
          <a:ln>
            <a:noFill/>
          </a:ln>
          <a:effectLst/>
        </c:spPr>
        <c:dLbl>
          <c:idx val="0"/>
          <c:layout>
            <c:manualLayout>
              <c:x val="-8.8652482269503553E-3"/>
              <c:y val="-4.564526265202765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
        <c:spPr>
          <a:solidFill>
            <a:srgbClr val="C00000"/>
          </a:solidFill>
          <a:ln>
            <a:noFill/>
          </a:ln>
          <a:effectLst/>
        </c:spPr>
        <c:dLbl>
          <c:idx val="0"/>
          <c:layout>
            <c:manualLayout>
              <c:x val="-8.8652482269503553E-3"/>
              <c:y val="1.3030941554830099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spPr>
          <a:solidFill>
            <a:srgbClr val="C00000"/>
          </a:solidFill>
          <a:ln>
            <a:noFill/>
          </a:ln>
          <a:effectLst/>
        </c:spPr>
        <c:dLbl>
          <c:idx val="0"/>
          <c:layout>
            <c:manualLayout>
              <c:x val="-4.0631918323468061E-17"/>
              <c:y val="-1.38238882111567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spPr>
          <a:solidFill>
            <a:srgbClr val="C00000"/>
          </a:solidFill>
          <a:ln>
            <a:noFill/>
          </a:ln>
          <a:effectLst/>
        </c:spPr>
        <c:dLbl>
          <c:idx val="0"/>
          <c:layout>
            <c:manualLayout>
              <c:x val="-8.8652482269503553E-3"/>
              <c:y val="2.6061883109681713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
        <c:spPr>
          <a:solidFill>
            <a:srgbClr val="C00000"/>
          </a:solidFill>
          <a:ln>
            <a:noFill/>
          </a:ln>
          <a:effectLst/>
        </c:spPr>
        <c:dLbl>
          <c:idx val="0"/>
          <c:layout>
            <c:manualLayout>
              <c:x val="-1.7730496453900749E-2"/>
              <c:y val="1.121538944955824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spPr>
          <a:solidFill>
            <a:srgbClr val="C00000"/>
          </a:solidFill>
          <a:ln>
            <a:noFill/>
          </a:ln>
          <a:effectLst/>
        </c:spPr>
        <c:dLbl>
          <c:idx val="0"/>
          <c:layout>
            <c:manualLayout>
              <c:x val="-1.3297872340425572E-2"/>
              <c:y val="-2.999427008243687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spPr>
          <a:solidFill>
            <a:srgbClr val="C00000"/>
          </a:solidFill>
          <a:ln>
            <a:noFill/>
          </a:ln>
          <a:effectLst/>
        </c:spPr>
        <c:dLbl>
          <c:idx val="0"/>
          <c:layout>
            <c:manualLayout>
              <c:x val="4.4326241134751776E-3"/>
              <c:y val="2.217108424827151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990992603197328"/>
          <c:y val="0.25627438462084129"/>
          <c:w val="0.72110313006087001"/>
          <c:h val="0.71778169014084503"/>
        </c:manualLayout>
      </c:layout>
      <c:barChart>
        <c:barDir val="bar"/>
        <c:grouping val="clustered"/>
        <c:varyColors val="0"/>
        <c:ser>
          <c:idx val="0"/>
          <c:order val="0"/>
          <c:tx>
            <c:strRef>
              <c:f>'Pivot Tables'!$V$3</c:f>
              <c:strCache>
                <c:ptCount val="1"/>
                <c:pt idx="0">
                  <c:v>Total</c:v>
                </c:pt>
              </c:strCache>
            </c:strRef>
          </c:tx>
          <c:spPr>
            <a:solidFill>
              <a:srgbClr val="C00000"/>
            </a:solidFill>
            <a:ln>
              <a:noFill/>
            </a:ln>
            <a:effectLst/>
          </c:spPr>
          <c:invertIfNegative val="0"/>
          <c:dPt>
            <c:idx val="0"/>
            <c:invertIfNegative val="0"/>
            <c:bubble3D val="0"/>
            <c:spPr>
              <a:solidFill>
                <a:srgbClr val="C00000"/>
              </a:solidFill>
              <a:ln>
                <a:noFill/>
              </a:ln>
              <a:effectLst/>
            </c:spPr>
            <c:extLst>
              <c:ext xmlns:c16="http://schemas.microsoft.com/office/drawing/2014/chart" uri="{C3380CC4-5D6E-409C-BE32-E72D297353CC}">
                <c16:uniqueId val="{00000000-581D-4D08-94D1-44C0FDCCA67B}"/>
              </c:ext>
            </c:extLst>
          </c:dPt>
          <c:dPt>
            <c:idx val="1"/>
            <c:invertIfNegative val="0"/>
            <c:bubble3D val="0"/>
            <c:spPr>
              <a:solidFill>
                <a:srgbClr val="C00000"/>
              </a:solidFill>
              <a:ln>
                <a:noFill/>
              </a:ln>
              <a:effectLst/>
            </c:spPr>
            <c:extLst>
              <c:ext xmlns:c16="http://schemas.microsoft.com/office/drawing/2014/chart" uri="{C3380CC4-5D6E-409C-BE32-E72D297353CC}">
                <c16:uniqueId val="{00000001-581D-4D08-94D1-44C0FDCCA67B}"/>
              </c:ext>
            </c:extLst>
          </c:dPt>
          <c:dPt>
            <c:idx val="2"/>
            <c:invertIfNegative val="0"/>
            <c:bubble3D val="0"/>
            <c:spPr>
              <a:solidFill>
                <a:srgbClr val="C00000"/>
              </a:solidFill>
              <a:ln>
                <a:noFill/>
              </a:ln>
              <a:effectLst/>
            </c:spPr>
            <c:extLst>
              <c:ext xmlns:c16="http://schemas.microsoft.com/office/drawing/2014/chart" uri="{C3380CC4-5D6E-409C-BE32-E72D297353CC}">
                <c16:uniqueId val="{00000002-581D-4D08-94D1-44C0FDCCA67B}"/>
              </c:ext>
            </c:extLst>
          </c:dPt>
          <c:dPt>
            <c:idx val="3"/>
            <c:invertIfNegative val="0"/>
            <c:bubble3D val="0"/>
            <c:spPr>
              <a:solidFill>
                <a:srgbClr val="C00000"/>
              </a:solidFill>
              <a:ln>
                <a:noFill/>
              </a:ln>
              <a:effectLst/>
            </c:spPr>
            <c:extLst>
              <c:ext xmlns:c16="http://schemas.microsoft.com/office/drawing/2014/chart" uri="{C3380CC4-5D6E-409C-BE32-E72D297353CC}">
                <c16:uniqueId val="{00000003-581D-4D08-94D1-44C0FDCCA67B}"/>
              </c:ext>
            </c:extLst>
          </c:dPt>
          <c:dPt>
            <c:idx val="4"/>
            <c:invertIfNegative val="0"/>
            <c:bubble3D val="0"/>
            <c:spPr>
              <a:solidFill>
                <a:srgbClr val="C00000"/>
              </a:solidFill>
              <a:ln>
                <a:noFill/>
              </a:ln>
              <a:effectLst/>
            </c:spPr>
            <c:extLst>
              <c:ext xmlns:c16="http://schemas.microsoft.com/office/drawing/2014/chart" uri="{C3380CC4-5D6E-409C-BE32-E72D297353CC}">
                <c16:uniqueId val="{00000004-581D-4D08-94D1-44C0FDCCA67B}"/>
              </c:ext>
            </c:extLst>
          </c:dPt>
          <c:dPt>
            <c:idx val="5"/>
            <c:invertIfNegative val="0"/>
            <c:bubble3D val="0"/>
            <c:spPr>
              <a:solidFill>
                <a:srgbClr val="C00000"/>
              </a:solidFill>
              <a:ln>
                <a:noFill/>
              </a:ln>
              <a:effectLst/>
            </c:spPr>
            <c:extLst>
              <c:ext xmlns:c16="http://schemas.microsoft.com/office/drawing/2014/chart" uri="{C3380CC4-5D6E-409C-BE32-E72D297353CC}">
                <c16:uniqueId val="{00000005-581D-4D08-94D1-44C0FDCCA67B}"/>
              </c:ext>
            </c:extLst>
          </c:dPt>
          <c:dPt>
            <c:idx val="6"/>
            <c:invertIfNegative val="0"/>
            <c:bubble3D val="0"/>
            <c:spPr>
              <a:solidFill>
                <a:srgbClr val="C00000"/>
              </a:solidFill>
              <a:ln>
                <a:noFill/>
              </a:ln>
              <a:effectLst/>
            </c:spPr>
            <c:extLst>
              <c:ext xmlns:c16="http://schemas.microsoft.com/office/drawing/2014/chart" uri="{C3380CC4-5D6E-409C-BE32-E72D297353CC}">
                <c16:uniqueId val="{00000006-581D-4D08-94D1-44C0FDCCA67B}"/>
              </c:ext>
            </c:extLst>
          </c:dPt>
          <c:dPt>
            <c:idx val="7"/>
            <c:invertIfNegative val="0"/>
            <c:bubble3D val="0"/>
            <c:spPr>
              <a:solidFill>
                <a:srgbClr val="C00000"/>
              </a:solidFill>
              <a:ln>
                <a:noFill/>
              </a:ln>
              <a:effectLst/>
            </c:spPr>
            <c:extLst>
              <c:ext xmlns:c16="http://schemas.microsoft.com/office/drawing/2014/chart" uri="{C3380CC4-5D6E-409C-BE32-E72D297353CC}">
                <c16:uniqueId val="{00000007-581D-4D08-94D1-44C0FDCCA67B}"/>
              </c:ext>
            </c:extLst>
          </c:dPt>
          <c:dPt>
            <c:idx val="8"/>
            <c:invertIfNegative val="0"/>
            <c:bubble3D val="0"/>
            <c:spPr>
              <a:solidFill>
                <a:srgbClr val="C00000"/>
              </a:solidFill>
              <a:ln>
                <a:noFill/>
              </a:ln>
              <a:effectLst/>
            </c:spPr>
            <c:extLst>
              <c:ext xmlns:c16="http://schemas.microsoft.com/office/drawing/2014/chart" uri="{C3380CC4-5D6E-409C-BE32-E72D297353CC}">
                <c16:uniqueId val="{00000008-581D-4D08-94D1-44C0FDCCA67B}"/>
              </c:ext>
            </c:extLst>
          </c:dPt>
          <c:dLbls>
            <c:dLbl>
              <c:idx val="0"/>
              <c:layout>
                <c:manualLayout>
                  <c:x val="8.8652482269503553E-3"/>
                  <c:y val="3.7817455916600898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81D-4D08-94D1-44C0FDCCA67B}"/>
                </c:ext>
              </c:extLst>
            </c:dLbl>
            <c:dLbl>
              <c:idx val="1"/>
              <c:layout>
                <c:manualLayout>
                  <c:x val="-2.2163120567375925E-2"/>
                  <c:y val="3.455972052789068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81D-4D08-94D1-44C0FDCCA67B}"/>
                </c:ext>
              </c:extLst>
            </c:dLbl>
            <c:dLbl>
              <c:idx val="2"/>
              <c:layout>
                <c:manualLayout>
                  <c:x val="-8.8652482269503553E-3"/>
                  <c:y val="-4.5645262652027653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81D-4D08-94D1-44C0FDCCA67B}"/>
                </c:ext>
              </c:extLst>
            </c:dLbl>
            <c:dLbl>
              <c:idx val="3"/>
              <c:layout>
                <c:manualLayout>
                  <c:x val="-8.8652482269503553E-3"/>
                  <c:y val="1.3030941554830099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81D-4D08-94D1-44C0FDCCA67B}"/>
                </c:ext>
              </c:extLst>
            </c:dLbl>
            <c:dLbl>
              <c:idx val="4"/>
              <c:layout>
                <c:manualLayout>
                  <c:x val="-4.0631918323468061E-17"/>
                  <c:y val="-1.382388821115670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81D-4D08-94D1-44C0FDCCA67B}"/>
                </c:ext>
              </c:extLst>
            </c:dLbl>
            <c:dLbl>
              <c:idx val="5"/>
              <c:layout>
                <c:manualLayout>
                  <c:x val="-8.8652482269503553E-3"/>
                  <c:y val="2.6061883109681713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81D-4D08-94D1-44C0FDCCA67B}"/>
                </c:ext>
              </c:extLst>
            </c:dLbl>
            <c:dLbl>
              <c:idx val="6"/>
              <c:layout>
                <c:manualLayout>
                  <c:x val="-1.7730496453900749E-2"/>
                  <c:y val="1.121538944955824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81D-4D08-94D1-44C0FDCCA67B}"/>
                </c:ext>
              </c:extLst>
            </c:dLbl>
            <c:dLbl>
              <c:idx val="7"/>
              <c:layout>
                <c:manualLayout>
                  <c:x val="-1.3297872340425572E-2"/>
                  <c:y val="-2.999427008243687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81D-4D08-94D1-44C0FDCCA67B}"/>
                </c:ext>
              </c:extLst>
            </c:dLbl>
            <c:dLbl>
              <c:idx val="8"/>
              <c:layout>
                <c:manualLayout>
                  <c:x val="4.4326241134751776E-3"/>
                  <c:y val="2.21710842482715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81D-4D08-94D1-44C0FDCCA67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Tables'!$U$4:$U$13</c:f>
              <c:strCache>
                <c:ptCount val="9"/>
                <c:pt idx="0">
                  <c:v>أسيوط</c:v>
                </c:pt>
                <c:pt idx="1">
                  <c:v>الإسكندرية</c:v>
                </c:pt>
                <c:pt idx="2">
                  <c:v>البحر الأحمر</c:v>
                </c:pt>
                <c:pt idx="3">
                  <c:v>الجيزة</c:v>
                </c:pt>
                <c:pt idx="4">
                  <c:v>السويس</c:v>
                </c:pt>
                <c:pt idx="5">
                  <c:v>القاهرة</c:v>
                </c:pt>
                <c:pt idx="6">
                  <c:v>القليوبية</c:v>
                </c:pt>
                <c:pt idx="7">
                  <c:v>غير محدد</c:v>
                </c:pt>
                <c:pt idx="8">
                  <c:v>مطروح</c:v>
                </c:pt>
              </c:strCache>
            </c:strRef>
          </c:cat>
          <c:val>
            <c:numRef>
              <c:f>'Pivot Tables'!$V$4:$V$13</c:f>
              <c:numCache>
                <c:formatCode>0</c:formatCode>
                <c:ptCount val="9"/>
                <c:pt idx="0">
                  <c:v>1</c:v>
                </c:pt>
                <c:pt idx="1">
                  <c:v>5</c:v>
                </c:pt>
                <c:pt idx="2">
                  <c:v>3</c:v>
                </c:pt>
                <c:pt idx="3">
                  <c:v>24</c:v>
                </c:pt>
                <c:pt idx="4">
                  <c:v>8</c:v>
                </c:pt>
                <c:pt idx="5">
                  <c:v>60</c:v>
                </c:pt>
                <c:pt idx="6">
                  <c:v>11</c:v>
                </c:pt>
                <c:pt idx="7">
                  <c:v>12</c:v>
                </c:pt>
                <c:pt idx="8">
                  <c:v>2</c:v>
                </c:pt>
              </c:numCache>
            </c:numRef>
          </c:val>
          <c:extLst>
            <c:ext xmlns:c16="http://schemas.microsoft.com/office/drawing/2014/chart" uri="{C3380CC4-5D6E-409C-BE32-E72D297353CC}">
              <c16:uniqueId val="{00000009-581D-4D08-94D1-44C0FDCCA67B}"/>
            </c:ext>
          </c:extLst>
        </c:ser>
        <c:dLbls>
          <c:showLegendKey val="0"/>
          <c:showVal val="1"/>
          <c:showCatName val="0"/>
          <c:showSerName val="0"/>
          <c:showPercent val="0"/>
          <c:showBubbleSize val="0"/>
        </c:dLbls>
        <c:gapWidth val="150"/>
        <c:axId val="2044146335"/>
        <c:axId val="2044482287"/>
      </c:barChart>
      <c:catAx>
        <c:axId val="2044146335"/>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44482287"/>
        <c:crosses val="autoZero"/>
        <c:auto val="1"/>
        <c:lblAlgn val="ctr"/>
        <c:lblOffset val="100"/>
        <c:noMultiLvlLbl val="0"/>
      </c:catAx>
      <c:valAx>
        <c:axId val="2044482287"/>
        <c:scaling>
          <c:orientation val="minMax"/>
        </c:scaling>
        <c:delete val="1"/>
        <c:axPos val="b"/>
        <c:numFmt formatCode="0" sourceLinked="1"/>
        <c:majorTickMark val="none"/>
        <c:minorTickMark val="none"/>
        <c:tickLblPos val="nextTo"/>
        <c:crossAx val="20441463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F3A5F"/>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[Shimaa Nasser MISUO mmmm.xlsm]Pivot Tables!PivotTable25</c:name>
    <c:fmtId val="12"/>
  </c:pivotSource>
  <c:chart>
    <c:title>
      <c:tx>
        <c:rich>
          <a:bodyPr rot="0" spcFirstLastPara="1" vertOverflow="ellipsis" vert="horz" wrap="square" anchor="ctr" anchorCtr="1"/>
          <a:lstStyle/>
          <a:p>
            <a:pPr>
              <a:defRPr sz="1400" b="1" i="0" u="none" strike="noStrike" kern="1200" baseline="0">
                <a:solidFill>
                  <a:schemeClr val="bg1"/>
                </a:solidFill>
                <a:latin typeface="+mn-lt"/>
                <a:ea typeface="+mn-ea"/>
                <a:cs typeface="+mn-cs"/>
              </a:defRPr>
            </a:pPr>
            <a:r>
              <a:rPr lang="ar-EG" sz="1400">
                <a:solidFill>
                  <a:schemeClr val="bg1"/>
                </a:solidFill>
              </a:rPr>
              <a:t>طريقة الدفع</a:t>
            </a:r>
            <a:endParaRPr lang="en-US" sz="1400">
              <a:solidFill>
                <a:schemeClr val="bg1"/>
              </a:solidFill>
            </a:endParaRPr>
          </a:p>
        </c:rich>
      </c:tx>
      <c:layout>
        <c:manualLayout>
          <c:xMode val="edge"/>
          <c:yMode val="edge"/>
          <c:x val="0.67454688731284473"/>
          <c:y val="0.34884701912260968"/>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dLbl>
          <c:idx val="0"/>
          <c:layout>
            <c:manualLayout>
              <c:x val="-0.14388972655013871"/>
              <c:y val="-8.8214858559346757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2"/>
          </a:solidFill>
          <a:ln>
            <a:noFill/>
          </a:ln>
          <a:effectLst>
            <a:outerShdw blurRad="254000" sx="102000" sy="102000" algn="ctr" rotWithShape="0">
              <a:prstClr val="black">
                <a:alpha val="20000"/>
              </a:prstClr>
            </a:outerShdw>
          </a:effectLst>
          <a:sp3d/>
        </c:spPr>
        <c:dLbl>
          <c:idx val="0"/>
          <c:layout>
            <c:manualLayout>
              <c:x val="5.7571216718477564E-2"/>
              <c:y val="7.863626421697284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3"/>
          </a:solidFill>
          <a:ln>
            <a:noFill/>
          </a:ln>
          <a:effectLst>
            <a:outerShdw blurRad="254000" sx="102000" sy="102000" algn="ctr" rotWithShape="0">
              <a:prstClr val="black">
                <a:alpha val="20000"/>
              </a:prstClr>
            </a:outerShdw>
          </a:effectLst>
          <a:sp3d/>
        </c:spPr>
        <c:dLbl>
          <c:idx val="0"/>
          <c:layout>
            <c:manualLayout>
              <c:x val="-8.996109528862084E-2"/>
              <c:y val="0.24986475648877224"/>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4"/>
          </a:solidFill>
          <a:ln>
            <a:noFill/>
          </a:ln>
          <a:effectLst>
            <a:outerShdw blurRad="254000" sx="102000" sy="102000" algn="ctr" rotWithShape="0">
              <a:prstClr val="black">
                <a:alpha val="20000"/>
              </a:prstClr>
            </a:outerShdw>
          </a:effectLst>
          <a:sp3d/>
        </c:spPr>
        <c:dLbl>
          <c:idx val="0"/>
          <c:layout>
            <c:manualLayout>
              <c:x val="3.1689966059207139E-2"/>
              <c:y val="-0.4259470691163604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a:sp3d/>
        </c:spPr>
        <c:dLbl>
          <c:idx val="0"/>
          <c:layout>
            <c:manualLayout>
              <c:x val="-0.14388972655013871"/>
              <c:y val="-8.8214858559346757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prstClr val="black">
                <a:alpha val="20000"/>
              </a:prstClr>
            </a:outerShdw>
          </a:effectLst>
          <a:sp3d/>
        </c:spPr>
        <c:dLbl>
          <c:idx val="0"/>
          <c:layout>
            <c:manualLayout>
              <c:x val="5.7571216718477564E-2"/>
              <c:y val="7.863626421697284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a:sp3d/>
        </c:spPr>
        <c:dLbl>
          <c:idx val="0"/>
          <c:layout>
            <c:manualLayout>
              <c:x val="-8.996109528862084E-2"/>
              <c:y val="0.24986475648877224"/>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254000" sx="102000" sy="102000" algn="ctr" rotWithShape="0">
              <a:prstClr val="black">
                <a:alpha val="20000"/>
              </a:prstClr>
            </a:outerShdw>
          </a:effectLst>
          <a:sp3d/>
        </c:spPr>
        <c:dLbl>
          <c:idx val="0"/>
          <c:layout>
            <c:manualLayout>
              <c:x val="3.1689966059207139E-2"/>
              <c:y val="-0.4259470691163604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254000" sx="102000" sy="102000" algn="ctr" rotWithShape="0">
              <a:prstClr val="black">
                <a:alpha val="20000"/>
              </a:prstClr>
            </a:outerShdw>
          </a:effectLst>
          <a:sp3d/>
        </c:spPr>
        <c:dLbl>
          <c:idx val="0"/>
          <c:layout>
            <c:manualLayout>
              <c:x val="-0.14388972655013871"/>
              <c:y val="-8.8214858559346757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a:sp3d/>
        </c:spPr>
        <c:dLbl>
          <c:idx val="0"/>
          <c:layout>
            <c:manualLayout>
              <c:x val="5.7571216718477564E-2"/>
              <c:y val="7.863626421697284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254000" sx="102000" sy="102000" algn="ctr" rotWithShape="0">
              <a:prstClr val="black">
                <a:alpha val="20000"/>
              </a:prstClr>
            </a:outerShdw>
          </a:effectLst>
          <a:sp3d/>
        </c:spPr>
        <c:dLbl>
          <c:idx val="0"/>
          <c:layout>
            <c:manualLayout>
              <c:x val="-8.996109528862084E-2"/>
              <c:y val="0.24986475648877224"/>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254000" sx="102000" sy="102000" algn="ctr" rotWithShape="0">
              <a:prstClr val="black">
                <a:alpha val="20000"/>
              </a:prstClr>
            </a:outerShdw>
          </a:effectLst>
          <a:sp3d/>
        </c:spPr>
        <c:dLbl>
          <c:idx val="0"/>
          <c:layout>
            <c:manualLayout>
              <c:x val="3.1689966059207139E-2"/>
              <c:y val="-0.4259470691163604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a:outerShdw blurRad="254000" sx="102000" sy="102000" algn="ctr" rotWithShape="0">
              <a:prstClr val="black">
                <a:alpha val="20000"/>
              </a:prstClr>
            </a:outerShdw>
          </a:effectLst>
          <a:sp3d/>
        </c:spPr>
        <c:dLbl>
          <c:idx val="0"/>
          <c:layout>
            <c:manualLayout>
              <c:x val="-0.14388972655013871"/>
              <c:y val="-8.8214858559346757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a:outerShdw blurRad="254000" sx="102000" sy="102000" algn="ctr" rotWithShape="0">
              <a:prstClr val="black">
                <a:alpha val="20000"/>
              </a:prstClr>
            </a:outerShdw>
          </a:effectLst>
          <a:sp3d/>
        </c:spPr>
        <c:dLbl>
          <c:idx val="0"/>
          <c:layout>
            <c:manualLayout>
              <c:x val="5.7571216718477564E-2"/>
              <c:y val="7.863626421697284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8"/>
        <c:spPr>
          <a:solidFill>
            <a:schemeClr val="accent1"/>
          </a:solidFill>
          <a:ln>
            <a:noFill/>
          </a:ln>
          <a:effectLst>
            <a:outerShdw blurRad="254000" sx="102000" sy="102000" algn="ctr" rotWithShape="0">
              <a:prstClr val="black">
                <a:alpha val="20000"/>
              </a:prstClr>
            </a:outerShdw>
          </a:effectLst>
          <a:sp3d/>
        </c:spPr>
        <c:dLbl>
          <c:idx val="0"/>
          <c:layout>
            <c:manualLayout>
              <c:x val="-8.996109528862084E-2"/>
              <c:y val="0.24986475648877224"/>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9"/>
        <c:spPr>
          <a:solidFill>
            <a:schemeClr val="accent1"/>
          </a:solidFill>
          <a:ln>
            <a:noFill/>
          </a:ln>
          <a:effectLst>
            <a:outerShdw blurRad="254000" sx="102000" sy="102000" algn="ctr" rotWithShape="0">
              <a:prstClr val="black">
                <a:alpha val="20000"/>
              </a:prstClr>
            </a:outerShdw>
          </a:effectLst>
          <a:sp3d/>
        </c:spPr>
        <c:dLbl>
          <c:idx val="0"/>
          <c:layout>
            <c:manualLayout>
              <c:x val="3.1689966059207139E-2"/>
              <c:y val="-0.4259470691163604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a:outerShdw blurRad="254000" sx="102000" sy="102000" algn="ctr" rotWithShape="0">
              <a:prstClr val="black">
                <a:alpha val="20000"/>
              </a:prstClr>
            </a:outerShdw>
          </a:effectLst>
          <a:sp3d/>
        </c:spPr>
        <c:marker>
          <c:symbol val="none"/>
        </c:marker>
        <c:dLbl>
          <c:idx val="0"/>
          <c:spPr>
            <a:solidFill>
              <a:srgbClr val="1F3A5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21"/>
        <c:spPr>
          <a:solidFill>
            <a:srgbClr val="A80000"/>
          </a:solidFill>
          <a:ln>
            <a:noFill/>
          </a:ln>
          <a:effectLst>
            <a:outerShdw blurRad="254000" sx="102000" sy="102000" algn="ctr" rotWithShape="0">
              <a:prstClr val="black">
                <a:alpha val="20000"/>
              </a:prstClr>
            </a:outerShdw>
          </a:effectLst>
          <a:sp3d/>
        </c:spPr>
        <c:dLbl>
          <c:idx val="0"/>
          <c:layout>
            <c:manualLayout>
              <c:x val="-0.13425581518212329"/>
              <c:y val="-8.8214858559346743E-2"/>
            </c:manualLayout>
          </c:layout>
          <c:spPr>
            <a:solidFill>
              <a:srgbClr val="1F3A5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14527938342967245"/>
                  <c:h val="0.23674242424242428"/>
                </c:manualLayout>
              </c15:layout>
            </c:ext>
          </c:extLst>
        </c:dLbl>
      </c:pivotFmt>
      <c:pivotFmt>
        <c:idx val="22"/>
        <c:spPr>
          <a:solidFill>
            <a:schemeClr val="accent1"/>
          </a:solidFill>
          <a:ln>
            <a:noFill/>
          </a:ln>
          <a:effectLst>
            <a:outerShdw blurRad="254000" sx="102000" sy="102000" algn="ctr" rotWithShape="0">
              <a:prstClr val="black">
                <a:alpha val="20000"/>
              </a:prstClr>
            </a:outerShdw>
          </a:effectLst>
          <a:sp3d/>
        </c:spPr>
        <c:dLbl>
          <c:idx val="0"/>
          <c:layout>
            <c:manualLayout>
              <c:x val="7.5529485837391719E-2"/>
              <c:y val="-5.0151614570905924E-2"/>
            </c:manualLayout>
          </c:layout>
          <c:spPr>
            <a:solidFill>
              <a:srgbClr val="1F3A5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3"/>
        <c:spPr>
          <a:solidFill>
            <a:schemeClr val="accent1"/>
          </a:solidFill>
          <a:ln>
            <a:noFill/>
          </a:ln>
          <a:effectLst>
            <a:outerShdw blurRad="254000" sx="102000" sy="102000" algn="ctr" rotWithShape="0">
              <a:prstClr val="black">
                <a:alpha val="20000"/>
              </a:prstClr>
            </a:outerShdw>
          </a:effectLst>
          <a:sp3d/>
        </c:spPr>
        <c:dLbl>
          <c:idx val="0"/>
          <c:layout>
            <c:manualLayout>
              <c:x val="-8.996109528862084E-2"/>
              <c:y val="0.24986475648877224"/>
            </c:manualLayout>
          </c:layout>
          <c:spPr>
            <a:solidFill>
              <a:srgbClr val="1F3A5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4"/>
        <c:spPr>
          <a:solidFill>
            <a:schemeClr val="accent1">
              <a:lumMod val="75000"/>
            </a:schemeClr>
          </a:solidFill>
          <a:ln>
            <a:noFill/>
          </a:ln>
          <a:effectLst>
            <a:outerShdw blurRad="254000" sx="102000" sy="102000" algn="ctr" rotWithShape="0">
              <a:prstClr val="black">
                <a:alpha val="20000"/>
              </a:prstClr>
            </a:outerShdw>
          </a:effectLst>
          <a:sp3d/>
        </c:spPr>
        <c:dLbl>
          <c:idx val="0"/>
          <c:layout>
            <c:manualLayout>
              <c:x val="3.1689879083033695E-2"/>
              <c:y val="-0.46382575757575756"/>
            </c:manualLayout>
          </c:layout>
          <c:spPr>
            <a:solidFill>
              <a:srgbClr val="1F3A5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16435452793834296"/>
                  <c:h val="0.23674242424242428"/>
                </c:manualLayout>
              </c15:layout>
            </c:ext>
          </c:extLst>
        </c:dLbl>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1520882584712369E-2"/>
          <c:y val="0.3044192913385827"/>
          <c:w val="0.67686534750532068"/>
          <c:h val="0.66317330125400986"/>
        </c:manualLayout>
      </c:layout>
      <c:pie3DChart>
        <c:varyColors val="1"/>
        <c:ser>
          <c:idx val="0"/>
          <c:order val="0"/>
          <c:tx>
            <c:strRef>
              <c:f>'Pivot Tables'!$AA$3</c:f>
              <c:strCache>
                <c:ptCount val="1"/>
                <c:pt idx="0">
                  <c:v>Total</c:v>
                </c:pt>
              </c:strCache>
            </c:strRef>
          </c:tx>
          <c:explosion val="2"/>
          <c:dPt>
            <c:idx val="0"/>
            <c:bubble3D val="0"/>
            <c:spPr>
              <a:solidFill>
                <a:srgbClr val="A80000"/>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6EB8-421E-B348-4BA5ADB0EDF5}"/>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6EB8-421E-B348-4BA5ADB0EDF5}"/>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6EB8-421E-B348-4BA5ADB0EDF5}"/>
              </c:ext>
            </c:extLst>
          </c:dPt>
          <c:dPt>
            <c:idx val="3"/>
            <c:bubble3D val="0"/>
            <c:explosion val="0"/>
            <c:spPr>
              <a:solidFill>
                <a:schemeClr val="accent1">
                  <a:lumMod val="75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6EB8-421E-B348-4BA5ADB0EDF5}"/>
              </c:ext>
            </c:extLst>
          </c:dPt>
          <c:dLbls>
            <c:dLbl>
              <c:idx val="0"/>
              <c:layout>
                <c:manualLayout>
                  <c:x val="-0.13425581518212329"/>
                  <c:y val="-8.8214858559346743E-2"/>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14527938342967245"/>
                      <c:h val="0.23674242424242428"/>
                    </c:manualLayout>
                  </c15:layout>
                </c:ext>
                <c:ext xmlns:c16="http://schemas.microsoft.com/office/drawing/2014/chart" uri="{C3380CC4-5D6E-409C-BE32-E72D297353CC}">
                  <c16:uniqueId val="{00000001-6EB8-421E-B348-4BA5ADB0EDF5}"/>
                </c:ext>
              </c:extLst>
            </c:dLbl>
            <c:dLbl>
              <c:idx val="1"/>
              <c:layout>
                <c:manualLayout>
                  <c:x val="7.5529485837391719E-2"/>
                  <c:y val="-5.015161457090592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EB8-421E-B348-4BA5ADB0EDF5}"/>
                </c:ext>
              </c:extLst>
            </c:dLbl>
            <c:dLbl>
              <c:idx val="2"/>
              <c:layout>
                <c:manualLayout>
                  <c:x val="-8.996109528862084E-2"/>
                  <c:y val="0.2498647564887722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EB8-421E-B348-4BA5ADB0EDF5}"/>
                </c:ext>
              </c:extLst>
            </c:dLbl>
            <c:dLbl>
              <c:idx val="3"/>
              <c:layout>
                <c:manualLayout>
                  <c:x val="3.1689879083033695E-2"/>
                  <c:y val="-0.46382575757575756"/>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16435452793834296"/>
                      <c:h val="0.23674242424242428"/>
                    </c:manualLayout>
                  </c15:layout>
                </c:ext>
                <c:ext xmlns:c16="http://schemas.microsoft.com/office/drawing/2014/chart" uri="{C3380CC4-5D6E-409C-BE32-E72D297353CC}">
                  <c16:uniqueId val="{00000007-6EB8-421E-B348-4BA5ADB0EDF5}"/>
                </c:ext>
              </c:extLst>
            </c:dLbl>
            <c:spPr>
              <a:solidFill>
                <a:srgbClr val="1F3A5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Tables'!$Z$4:$Z$8</c:f>
              <c:strCache>
                <c:ptCount val="4"/>
                <c:pt idx="0">
                  <c:v>حساب شركه</c:v>
                </c:pt>
                <c:pt idx="1">
                  <c:v>غير محدد</c:v>
                </c:pt>
                <c:pt idx="2">
                  <c:v>كاش</c:v>
                </c:pt>
                <c:pt idx="3">
                  <c:v>مسبق الدفع</c:v>
                </c:pt>
              </c:strCache>
            </c:strRef>
          </c:cat>
          <c:val>
            <c:numRef>
              <c:f>'Pivot Tables'!$AA$4:$AA$8</c:f>
              <c:numCache>
                <c:formatCode>0</c:formatCode>
                <c:ptCount val="4"/>
                <c:pt idx="0">
                  <c:v>79151.91</c:v>
                </c:pt>
                <c:pt idx="1">
                  <c:v>33167.905440000002</c:v>
                </c:pt>
                <c:pt idx="2">
                  <c:v>445417</c:v>
                </c:pt>
                <c:pt idx="3">
                  <c:v>733372</c:v>
                </c:pt>
              </c:numCache>
            </c:numRef>
          </c:val>
          <c:extLst>
            <c:ext xmlns:c16="http://schemas.microsoft.com/office/drawing/2014/chart" uri="{C3380CC4-5D6E-409C-BE32-E72D297353CC}">
              <c16:uniqueId val="{00000008-6EB8-421E-B348-4BA5ADB0EDF5}"/>
            </c:ext>
          </c:extLst>
        </c:ser>
        <c:dLbls>
          <c:dLblPos val="ctr"/>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F3A5F"/>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ar-EG">
                <a:solidFill>
                  <a:schemeClr val="bg1"/>
                </a:solidFill>
              </a:rPr>
              <a:t>اداء المسؤل عن</a:t>
            </a:r>
            <a:r>
              <a:rPr lang="ar-EG" baseline="0">
                <a:solidFill>
                  <a:schemeClr val="bg1"/>
                </a:solidFill>
              </a:rPr>
              <a:t> التوصيل</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A8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dLbls>
          <c:dLblPos val="outEnd"/>
          <c:showLegendKey val="0"/>
          <c:showVal val="1"/>
          <c:showCatName val="0"/>
          <c:showSerName val="0"/>
          <c:showPercent val="0"/>
          <c:showBubbleSize val="0"/>
        </c:dLbls>
        <c:gapWidth val="182"/>
        <c:axId val="2038074655"/>
        <c:axId val="826716847"/>
      </c:barChart>
      <c:catAx>
        <c:axId val="20380746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26716847"/>
        <c:crosses val="autoZero"/>
        <c:auto val="1"/>
        <c:lblAlgn val="ctr"/>
        <c:lblOffset val="100"/>
        <c:noMultiLvlLbl val="0"/>
      </c:catAx>
      <c:valAx>
        <c:axId val="826716847"/>
        <c:scaling>
          <c:orientation val="minMax"/>
        </c:scaling>
        <c:delete val="1"/>
        <c:axPos val="b"/>
        <c:numFmt formatCode="0" sourceLinked="1"/>
        <c:majorTickMark val="none"/>
        <c:minorTickMark val="none"/>
        <c:tickLblPos val="nextTo"/>
        <c:crossAx val="20380746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F3A5F"/>
    </a:solid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[Shimaa Nasser MISUO mmmm.xlsm]Pivot Tables!PivotTable29</c:name>
    <c:fmtId val="8"/>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ar-EG" sz="1200"/>
              <a:t>نسبة التسليم</a:t>
            </a:r>
            <a:endParaRPr lang="en-US" sz="1200"/>
          </a:p>
        </c:rich>
      </c:tx>
      <c:layout>
        <c:manualLayout>
          <c:xMode val="edge"/>
          <c:yMode val="edge"/>
          <c:x val="0.70977996273781851"/>
          <c:y val="7.0936904945705301E-2"/>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lumMod val="60000"/>
              <a:lumOff val="40000"/>
            </a:schemeClr>
          </a:solidFill>
          <a:ln w="19050">
            <a:solidFill>
              <a:schemeClr val="accent1"/>
            </a:solidFill>
          </a:ln>
          <a:effectLst/>
        </c:spPr>
        <c:dLbl>
          <c:idx val="0"/>
          <c:layout>
            <c:manualLayout>
              <c:x val="8.9202806903022971E-2"/>
              <c:y val="-5.711148851491602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4"/>
        <c:spPr>
          <a:solidFill>
            <a:srgbClr val="A80000"/>
          </a:solidFill>
          <a:ln w="19050">
            <a:solidFill>
              <a:schemeClr val="accent1"/>
            </a:solidFill>
          </a:ln>
          <a:effectLst/>
        </c:spPr>
        <c:dLbl>
          <c:idx val="0"/>
          <c:layout>
            <c:manualLayout>
              <c:x val="-5.0462717419389937E-2"/>
              <c:y val="8.147933714168076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5"/>
        <c:spPr>
          <a:solidFill>
            <a:srgbClr val="FF0000"/>
          </a:solidFill>
          <a:ln w="19050">
            <a:solidFill>
              <a:schemeClr val="accent1"/>
            </a:solidFill>
          </a:ln>
          <a:effectLst/>
        </c:spPr>
        <c:dLbl>
          <c:idx val="0"/>
          <c:layout>
            <c:manualLayout>
              <c:x val="1.9348115811948358E-2"/>
              <c:y val="-1.317439486730827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6"/>
        <c:spPr>
          <a:solidFill>
            <a:schemeClr val="accent1"/>
          </a:solidFill>
          <a:ln w="19050">
            <a:solidFill>
              <a:schemeClr val="accent1"/>
            </a:solidFill>
          </a:ln>
          <a:effectLst/>
        </c:spPr>
        <c:dLbl>
          <c:idx val="0"/>
          <c:layout>
            <c:manualLayout>
              <c:x val="3.1368229230413519E-2"/>
              <c:y val="-7.726485169745939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lt1"/>
          </a:solidFill>
          <a:ln w="19050">
            <a:solidFill>
              <a:schemeClr val="accent1"/>
            </a:solidFill>
          </a:ln>
          <a:effectLst/>
        </c:spPr>
        <c:dLbl>
          <c:idx val="0"/>
          <c:layout>
            <c:manualLayout>
              <c:x val="-6.9965185698937895E-3"/>
              <c:y val="-3.123059372480401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805917071246923"/>
          <c:y val="0.18327886710239652"/>
          <c:w val="0.59563903281519859"/>
          <c:h val="0.75136165577342051"/>
        </c:manualLayout>
      </c:layout>
      <c:pieChart>
        <c:varyColors val="1"/>
        <c:ser>
          <c:idx val="0"/>
          <c:order val="0"/>
          <c:tx>
            <c:strRef>
              <c:f>'Pivot Tables'!$AU$3</c:f>
              <c:strCache>
                <c:ptCount val="1"/>
                <c:pt idx="0">
                  <c:v>Total</c:v>
                </c:pt>
              </c:strCache>
            </c:strRef>
          </c:tx>
          <c:spPr>
            <a:solidFill>
              <a:schemeClr val="lt1"/>
            </a:solidFill>
            <a:ln w="19050">
              <a:solidFill>
                <a:schemeClr val="accent1"/>
              </a:solidFill>
            </a:ln>
            <a:effectLst/>
          </c:spPr>
          <c:explosion val="9"/>
          <c:dPt>
            <c:idx val="0"/>
            <c:bubble3D val="0"/>
            <c:spPr>
              <a:solidFill>
                <a:schemeClr val="accent1">
                  <a:lumMod val="60000"/>
                  <a:lumOff val="40000"/>
                </a:schemeClr>
              </a:solidFill>
              <a:ln w="19050">
                <a:solidFill>
                  <a:schemeClr val="accent1"/>
                </a:solidFill>
              </a:ln>
              <a:effectLst/>
            </c:spPr>
            <c:extLst>
              <c:ext xmlns:c16="http://schemas.microsoft.com/office/drawing/2014/chart" uri="{C3380CC4-5D6E-409C-BE32-E72D297353CC}">
                <c16:uniqueId val="{00000001-CBF6-45E9-B16F-C6CE4EA8B001}"/>
              </c:ext>
            </c:extLst>
          </c:dPt>
          <c:dPt>
            <c:idx val="1"/>
            <c:bubble3D val="0"/>
            <c:spPr>
              <a:solidFill>
                <a:srgbClr val="A80000"/>
              </a:solidFill>
              <a:ln w="19050">
                <a:solidFill>
                  <a:schemeClr val="accent1"/>
                </a:solidFill>
              </a:ln>
              <a:effectLst/>
            </c:spPr>
            <c:extLst>
              <c:ext xmlns:c16="http://schemas.microsoft.com/office/drawing/2014/chart" uri="{C3380CC4-5D6E-409C-BE32-E72D297353CC}">
                <c16:uniqueId val="{00000003-CBF6-45E9-B16F-C6CE4EA8B001}"/>
              </c:ext>
            </c:extLst>
          </c:dPt>
          <c:dPt>
            <c:idx val="2"/>
            <c:bubble3D val="0"/>
            <c:spPr>
              <a:solidFill>
                <a:srgbClr val="FF0000"/>
              </a:solidFill>
              <a:ln w="19050">
                <a:solidFill>
                  <a:schemeClr val="accent1"/>
                </a:solidFill>
              </a:ln>
              <a:effectLst/>
            </c:spPr>
            <c:extLst>
              <c:ext xmlns:c16="http://schemas.microsoft.com/office/drawing/2014/chart" uri="{C3380CC4-5D6E-409C-BE32-E72D297353CC}">
                <c16:uniqueId val="{00000005-CBF6-45E9-B16F-C6CE4EA8B001}"/>
              </c:ext>
            </c:extLst>
          </c:dPt>
          <c:dPt>
            <c:idx val="3"/>
            <c:bubble3D val="0"/>
            <c:spPr>
              <a:solidFill>
                <a:schemeClr val="accent1"/>
              </a:solidFill>
              <a:ln w="19050">
                <a:solidFill>
                  <a:schemeClr val="accent1"/>
                </a:solidFill>
              </a:ln>
              <a:effectLst/>
            </c:spPr>
            <c:extLst>
              <c:ext xmlns:c16="http://schemas.microsoft.com/office/drawing/2014/chart" uri="{C3380CC4-5D6E-409C-BE32-E72D297353CC}">
                <c16:uniqueId val="{00000007-CBF6-45E9-B16F-C6CE4EA8B001}"/>
              </c:ext>
            </c:extLst>
          </c:dPt>
          <c:dPt>
            <c:idx val="4"/>
            <c:bubble3D val="0"/>
            <c:spPr>
              <a:solidFill>
                <a:schemeClr val="lt1"/>
              </a:solidFill>
              <a:ln w="19050">
                <a:solidFill>
                  <a:schemeClr val="accent1"/>
                </a:solidFill>
              </a:ln>
              <a:effectLst/>
            </c:spPr>
            <c:extLst>
              <c:ext xmlns:c16="http://schemas.microsoft.com/office/drawing/2014/chart" uri="{C3380CC4-5D6E-409C-BE32-E72D297353CC}">
                <c16:uniqueId val="{00000009-CBF6-45E9-B16F-C6CE4EA8B001}"/>
              </c:ext>
            </c:extLst>
          </c:dPt>
          <c:dLbls>
            <c:dLbl>
              <c:idx val="0"/>
              <c:layout>
                <c:manualLayout>
                  <c:x val="8.9202806903022971E-2"/>
                  <c:y val="-5.711148851491602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BF6-45E9-B16F-C6CE4EA8B001}"/>
                </c:ext>
              </c:extLst>
            </c:dLbl>
            <c:dLbl>
              <c:idx val="1"/>
              <c:layout>
                <c:manualLayout>
                  <c:x val="-5.0462717419389937E-2"/>
                  <c:y val="8.147933714168076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BF6-45E9-B16F-C6CE4EA8B001}"/>
                </c:ext>
              </c:extLst>
            </c:dLbl>
            <c:dLbl>
              <c:idx val="2"/>
              <c:layout>
                <c:manualLayout>
                  <c:x val="1.9348115811948358E-2"/>
                  <c:y val="-1.317439486730827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BF6-45E9-B16F-C6CE4EA8B001}"/>
                </c:ext>
              </c:extLst>
            </c:dLbl>
            <c:dLbl>
              <c:idx val="3"/>
              <c:layout>
                <c:manualLayout>
                  <c:x val="3.1368229230413519E-2"/>
                  <c:y val="-7.726485169745939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CBF6-45E9-B16F-C6CE4EA8B001}"/>
                </c:ext>
              </c:extLst>
            </c:dLbl>
            <c:dLbl>
              <c:idx val="4"/>
              <c:layout>
                <c:manualLayout>
                  <c:x val="-6.9965185698937895E-3"/>
                  <c:y val="-3.123059372480401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CBF6-45E9-B16F-C6CE4EA8B00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'Pivot Tables'!$AT$4:$AT$9</c:f>
              <c:strCache>
                <c:ptCount val="5"/>
                <c:pt idx="0">
                  <c:v>تم التسليم</c:v>
                </c:pt>
                <c:pt idx="1">
                  <c:v>غير محدد</c:v>
                </c:pt>
                <c:pt idx="2">
                  <c:v>فشل التسليم</c:v>
                </c:pt>
                <c:pt idx="3">
                  <c:v>لاغى</c:v>
                </c:pt>
                <c:pt idx="4">
                  <c:v>مرتجع</c:v>
                </c:pt>
              </c:strCache>
            </c:strRef>
          </c:cat>
          <c:val>
            <c:numRef>
              <c:f>'Pivot Tables'!$AU$4:$AU$9</c:f>
              <c:numCache>
                <c:formatCode>0%</c:formatCode>
                <c:ptCount val="5"/>
                <c:pt idx="0">
                  <c:v>0.80952380952380953</c:v>
                </c:pt>
                <c:pt idx="1">
                  <c:v>3.1746031746031744E-2</c:v>
                </c:pt>
                <c:pt idx="2">
                  <c:v>2.3809523809523808E-2</c:v>
                </c:pt>
                <c:pt idx="3">
                  <c:v>0.12698412698412698</c:v>
                </c:pt>
                <c:pt idx="4">
                  <c:v>7.9365079365079361E-3</c:v>
                </c:pt>
              </c:numCache>
            </c:numRef>
          </c:val>
          <c:extLst>
            <c:ext xmlns:c16="http://schemas.microsoft.com/office/drawing/2014/chart" uri="{C3380CC4-5D6E-409C-BE32-E72D297353CC}">
              <c16:uniqueId val="{0000000A-CBF6-45E9-B16F-C6CE4EA8B001}"/>
            </c:ext>
          </c:extLst>
        </c:ser>
        <c:dLbls>
          <c:dLblPos val="inEnd"/>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F3A5F"/>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[Shimaa Nasser MISUO mmmm.xlsm]Pivot Tables!PivotTable34</c:name>
    <c:fmtId val="6"/>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ar-EG">
                <a:solidFill>
                  <a:schemeClr val="bg1"/>
                </a:solidFill>
              </a:rPr>
              <a:t>االمنصات الاكثر بيعا</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A8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796359856727308"/>
          <c:y val="0.19288461538461538"/>
          <c:w val="0.64354637294269845"/>
          <c:h val="0.69173076923076926"/>
        </c:manualLayout>
      </c:layout>
      <c:barChart>
        <c:barDir val="bar"/>
        <c:grouping val="clustered"/>
        <c:varyColors val="0"/>
        <c:ser>
          <c:idx val="0"/>
          <c:order val="0"/>
          <c:tx>
            <c:strRef>
              <c:f>'Pivot Tables'!$BO$3</c:f>
              <c:strCache>
                <c:ptCount val="1"/>
                <c:pt idx="0">
                  <c:v>Total</c:v>
                </c:pt>
              </c:strCache>
            </c:strRef>
          </c:tx>
          <c:spPr>
            <a:solidFill>
              <a:srgbClr val="A8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Tables'!$BN$4:$BN$12</c:f>
              <c:strCache>
                <c:ptCount val="8"/>
                <c:pt idx="0">
                  <c:v>السويس</c:v>
                </c:pt>
                <c:pt idx="1">
                  <c:v>اوسكار ريتن</c:v>
                </c:pt>
                <c:pt idx="2">
                  <c:v>تاكى</c:v>
                </c:pt>
                <c:pt idx="3">
                  <c:v>شيك هومز</c:v>
                </c:pt>
                <c:pt idx="4">
                  <c:v>فيسبوك</c:v>
                </c:pt>
                <c:pt idx="5">
                  <c:v>كيمت</c:v>
                </c:pt>
                <c:pt idx="6">
                  <c:v>مسيو هومزمارت</c:v>
                </c:pt>
                <c:pt idx="7">
                  <c:v>منزلى</c:v>
                </c:pt>
              </c:strCache>
            </c:strRef>
          </c:cat>
          <c:val>
            <c:numRef>
              <c:f>'Pivot Tables'!$BO$4:$BO$12</c:f>
              <c:numCache>
                <c:formatCode>0</c:formatCode>
                <c:ptCount val="8"/>
                <c:pt idx="0">
                  <c:v>4</c:v>
                </c:pt>
                <c:pt idx="1">
                  <c:v>13</c:v>
                </c:pt>
                <c:pt idx="2">
                  <c:v>9</c:v>
                </c:pt>
                <c:pt idx="3">
                  <c:v>16</c:v>
                </c:pt>
                <c:pt idx="4">
                  <c:v>3</c:v>
                </c:pt>
                <c:pt idx="5">
                  <c:v>1</c:v>
                </c:pt>
                <c:pt idx="6">
                  <c:v>78</c:v>
                </c:pt>
                <c:pt idx="7">
                  <c:v>2</c:v>
                </c:pt>
              </c:numCache>
            </c:numRef>
          </c:val>
          <c:extLst>
            <c:ext xmlns:c16="http://schemas.microsoft.com/office/drawing/2014/chart" uri="{C3380CC4-5D6E-409C-BE32-E72D297353CC}">
              <c16:uniqueId val="{00000000-4D81-4782-B365-1003CBBF0FF4}"/>
            </c:ext>
          </c:extLst>
        </c:ser>
        <c:dLbls>
          <c:showLegendKey val="0"/>
          <c:showVal val="0"/>
          <c:showCatName val="0"/>
          <c:showSerName val="0"/>
          <c:showPercent val="0"/>
          <c:showBubbleSize val="0"/>
        </c:dLbls>
        <c:gapWidth val="182"/>
        <c:axId val="901467887"/>
        <c:axId val="896655215"/>
      </c:barChart>
      <c:catAx>
        <c:axId val="9014678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96655215"/>
        <c:crosses val="autoZero"/>
        <c:auto val="1"/>
        <c:lblAlgn val="ctr"/>
        <c:lblOffset val="100"/>
        <c:noMultiLvlLbl val="0"/>
      </c:catAx>
      <c:valAx>
        <c:axId val="896655215"/>
        <c:scaling>
          <c:orientation val="minMax"/>
        </c:scaling>
        <c:delete val="1"/>
        <c:axPos val="b"/>
        <c:numFmt formatCode="0" sourceLinked="1"/>
        <c:majorTickMark val="none"/>
        <c:minorTickMark val="none"/>
        <c:tickLblPos val="nextTo"/>
        <c:crossAx val="9014678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F3A5F"/>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[Shimaa Nasser MISUO mmmm.xlsm]Pivot Tables!PivotTable35</c:name>
    <c:fmtId val="8"/>
  </c:pivotSource>
  <c:chart>
    <c:title>
      <c:tx>
        <c:rich>
          <a:bodyPr rot="0" spcFirstLastPara="1" vertOverflow="ellipsis" vert="horz" wrap="square" anchor="ctr" anchorCtr="1"/>
          <a:lstStyle/>
          <a:p>
            <a:pPr>
              <a:defRPr sz="1400" b="0" i="0" u="none" strike="noStrike" kern="1200" spc="0" baseline="0">
                <a:ln cmpd="sng">
                  <a:solidFill>
                    <a:schemeClr val="bg1"/>
                  </a:solidFill>
                  <a:prstDash val="solid"/>
                </a:ln>
                <a:solidFill>
                  <a:schemeClr val="bg1"/>
                </a:solidFill>
                <a:latin typeface="+mn-lt"/>
                <a:ea typeface="+mn-ea"/>
                <a:cs typeface="+mn-cs"/>
              </a:defRPr>
            </a:pPr>
            <a:r>
              <a:rPr lang="ar-EG"/>
              <a:t>القطع الاكثر مبيعا </a:t>
            </a:r>
          </a:p>
        </c:rich>
      </c:tx>
      <c:layout>
        <c:manualLayout>
          <c:xMode val="edge"/>
          <c:yMode val="edge"/>
          <c:x val="0.76821050305302263"/>
          <c:y val="5.0861160603099795E-2"/>
        </c:manualLayout>
      </c:layout>
      <c:overlay val="0"/>
      <c:spPr>
        <a:noFill/>
        <a:ln>
          <a:noFill/>
        </a:ln>
        <a:effectLst/>
      </c:spPr>
      <c:txPr>
        <a:bodyPr rot="0" spcFirstLastPara="1" vertOverflow="ellipsis" vert="horz" wrap="square" anchor="ctr" anchorCtr="1"/>
        <a:lstStyle/>
        <a:p>
          <a:pPr>
            <a:defRPr sz="1400" b="0" i="0" u="none" strike="noStrike" kern="1200" spc="0" baseline="0">
              <a:ln cmpd="sng">
                <a:solidFill>
                  <a:schemeClr val="bg1"/>
                </a:solidFill>
                <a:prstDash val="solid"/>
              </a:ln>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ln w="28575" cap="rnd">
            <a:solidFill>
              <a:srgbClr val="C00000"/>
            </a:solidFill>
            <a:round/>
          </a:ln>
          <a:effectLst/>
        </c:spPr>
        <c:marker>
          <c:symbol val="none"/>
        </c:marker>
      </c:pivotFmt>
    </c:pivotFmts>
    <c:plotArea>
      <c:layout/>
      <c:barChart>
        <c:barDir val="col"/>
        <c:grouping val="clustered"/>
        <c:varyColors val="0"/>
        <c:ser>
          <c:idx val="0"/>
          <c:order val="0"/>
          <c:tx>
            <c:strRef>
              <c:f>'Pivot Tables'!$BT$3</c:f>
              <c:strCache>
                <c:ptCount val="1"/>
                <c:pt idx="0">
                  <c:v>Count of المنتج</c:v>
                </c:pt>
              </c:strCache>
            </c:strRef>
          </c:tx>
          <c:spPr>
            <a:solidFill>
              <a:schemeClr val="accent1"/>
            </a:solidFill>
            <a:ln>
              <a:noFill/>
            </a:ln>
            <a:effectLst/>
          </c:spPr>
          <c:invertIfNegative val="0"/>
          <c:cat>
            <c:multiLvlStrRef>
              <c:f>'Pivot Tables'!$BS$4:$BS$23</c:f>
              <c:multiLvlStrCache>
                <c:ptCount val="13"/>
                <c:lvl>
                  <c:pt idx="0">
                    <c:v>4*1</c:v>
                  </c:pt>
                  <c:pt idx="1">
                    <c:v>4*1</c:v>
                  </c:pt>
                  <c:pt idx="2">
                    <c:v>80</c:v>
                  </c:pt>
                  <c:pt idx="3">
                    <c:v>90</c:v>
                  </c:pt>
                  <c:pt idx="4">
                    <c:v>100</c:v>
                  </c:pt>
                  <c:pt idx="5">
                    <c:v>120</c:v>
                  </c:pt>
                  <c:pt idx="6">
                    <c:v>140</c:v>
                  </c:pt>
                  <c:pt idx="7">
                    <c:v>160</c:v>
                  </c:pt>
                  <c:pt idx="8">
                    <c:v>100*140</c:v>
                  </c:pt>
                  <c:pt idx="9">
                    <c:v>4*1</c:v>
                  </c:pt>
                  <c:pt idx="10">
                    <c:v>4*1</c:v>
                  </c:pt>
                  <c:pt idx="11">
                    <c:v>4*1</c:v>
                  </c:pt>
                  <c:pt idx="12">
                    <c:v>4*1</c:v>
                  </c:pt>
                </c:lvl>
                <c:lvl>
                  <c:pt idx="0">
                    <c:v>ترابيزه</c:v>
                  </c:pt>
                  <c:pt idx="1">
                    <c:v>ركنة</c:v>
                  </c:pt>
                  <c:pt idx="2">
                    <c:v>سرير</c:v>
                  </c:pt>
                  <c:pt idx="10">
                    <c:v>شيزلونج</c:v>
                  </c:pt>
                  <c:pt idx="11">
                    <c:v>كرسى</c:v>
                  </c:pt>
                  <c:pt idx="12">
                    <c:v>كنبة</c:v>
                  </c:pt>
                </c:lvl>
              </c:multiLvlStrCache>
            </c:multiLvlStrRef>
          </c:cat>
          <c:val>
            <c:numRef>
              <c:f>'Pivot Tables'!$BT$4:$BT$23</c:f>
              <c:numCache>
                <c:formatCode>0</c:formatCode>
                <c:ptCount val="13"/>
                <c:pt idx="0">
                  <c:v>17</c:v>
                </c:pt>
                <c:pt idx="1">
                  <c:v>1</c:v>
                </c:pt>
                <c:pt idx="2">
                  <c:v>20</c:v>
                </c:pt>
                <c:pt idx="3">
                  <c:v>9</c:v>
                </c:pt>
                <c:pt idx="4">
                  <c:v>17</c:v>
                </c:pt>
                <c:pt idx="5">
                  <c:v>23</c:v>
                </c:pt>
                <c:pt idx="6">
                  <c:v>4</c:v>
                </c:pt>
                <c:pt idx="7">
                  <c:v>3</c:v>
                </c:pt>
                <c:pt idx="8">
                  <c:v>2</c:v>
                </c:pt>
                <c:pt idx="9">
                  <c:v>10</c:v>
                </c:pt>
                <c:pt idx="10">
                  <c:v>1</c:v>
                </c:pt>
                <c:pt idx="11">
                  <c:v>1</c:v>
                </c:pt>
                <c:pt idx="12">
                  <c:v>18</c:v>
                </c:pt>
              </c:numCache>
            </c:numRef>
          </c:val>
          <c:extLst>
            <c:ext xmlns:c16="http://schemas.microsoft.com/office/drawing/2014/chart" uri="{C3380CC4-5D6E-409C-BE32-E72D297353CC}">
              <c16:uniqueId val="{00000000-4262-45D7-BA09-B94B54B88F7D}"/>
            </c:ext>
          </c:extLst>
        </c:ser>
        <c:dLbls>
          <c:showLegendKey val="0"/>
          <c:showVal val="0"/>
          <c:showCatName val="0"/>
          <c:showSerName val="0"/>
          <c:showPercent val="0"/>
          <c:showBubbleSize val="0"/>
        </c:dLbls>
        <c:gapWidth val="182"/>
        <c:axId val="68220800"/>
        <c:axId val="2097897744"/>
      </c:barChart>
      <c:lineChart>
        <c:grouping val="standard"/>
        <c:varyColors val="0"/>
        <c:ser>
          <c:idx val="1"/>
          <c:order val="1"/>
          <c:tx>
            <c:strRef>
              <c:f>'Pivot Tables'!$BU$3</c:f>
              <c:strCache>
                <c:ptCount val="1"/>
                <c:pt idx="0">
                  <c:v>Sum of سعر البيع </c:v>
                </c:pt>
              </c:strCache>
            </c:strRef>
          </c:tx>
          <c:spPr>
            <a:ln w="28575" cap="rnd">
              <a:solidFill>
                <a:srgbClr val="C00000"/>
              </a:solidFill>
              <a:round/>
            </a:ln>
            <a:effectLst/>
          </c:spPr>
          <c:marker>
            <c:symbol val="none"/>
          </c:marker>
          <c:cat>
            <c:multiLvlStrRef>
              <c:f>'Pivot Tables'!$BS$4:$BS$23</c:f>
              <c:multiLvlStrCache>
                <c:ptCount val="13"/>
                <c:lvl>
                  <c:pt idx="0">
                    <c:v>4*1</c:v>
                  </c:pt>
                  <c:pt idx="1">
                    <c:v>4*1</c:v>
                  </c:pt>
                  <c:pt idx="2">
                    <c:v>80</c:v>
                  </c:pt>
                  <c:pt idx="3">
                    <c:v>90</c:v>
                  </c:pt>
                  <c:pt idx="4">
                    <c:v>100</c:v>
                  </c:pt>
                  <c:pt idx="5">
                    <c:v>120</c:v>
                  </c:pt>
                  <c:pt idx="6">
                    <c:v>140</c:v>
                  </c:pt>
                  <c:pt idx="7">
                    <c:v>160</c:v>
                  </c:pt>
                  <c:pt idx="8">
                    <c:v>100*140</c:v>
                  </c:pt>
                  <c:pt idx="9">
                    <c:v>4*1</c:v>
                  </c:pt>
                  <c:pt idx="10">
                    <c:v>4*1</c:v>
                  </c:pt>
                  <c:pt idx="11">
                    <c:v>4*1</c:v>
                  </c:pt>
                  <c:pt idx="12">
                    <c:v>4*1</c:v>
                  </c:pt>
                </c:lvl>
                <c:lvl>
                  <c:pt idx="0">
                    <c:v>ترابيزه</c:v>
                  </c:pt>
                  <c:pt idx="1">
                    <c:v>ركنة</c:v>
                  </c:pt>
                  <c:pt idx="2">
                    <c:v>سرير</c:v>
                  </c:pt>
                  <c:pt idx="10">
                    <c:v>شيزلونج</c:v>
                  </c:pt>
                  <c:pt idx="11">
                    <c:v>كرسى</c:v>
                  </c:pt>
                  <c:pt idx="12">
                    <c:v>كنبة</c:v>
                  </c:pt>
                </c:lvl>
              </c:multiLvlStrCache>
            </c:multiLvlStrRef>
          </c:cat>
          <c:val>
            <c:numRef>
              <c:f>'Pivot Tables'!$BU$4:$BU$23</c:f>
              <c:numCache>
                <c:formatCode>0</c:formatCode>
                <c:ptCount val="13"/>
                <c:pt idx="0">
                  <c:v>150806</c:v>
                </c:pt>
                <c:pt idx="1">
                  <c:v>22000</c:v>
                </c:pt>
                <c:pt idx="2">
                  <c:v>205720</c:v>
                </c:pt>
                <c:pt idx="3">
                  <c:v>87717</c:v>
                </c:pt>
                <c:pt idx="4">
                  <c:v>171398.81544000001</c:v>
                </c:pt>
                <c:pt idx="5">
                  <c:v>199100</c:v>
                </c:pt>
                <c:pt idx="6">
                  <c:v>39579</c:v>
                </c:pt>
                <c:pt idx="7">
                  <c:v>22495</c:v>
                </c:pt>
                <c:pt idx="8">
                  <c:v>25798</c:v>
                </c:pt>
                <c:pt idx="9">
                  <c:v>89938</c:v>
                </c:pt>
                <c:pt idx="10">
                  <c:v>10023</c:v>
                </c:pt>
                <c:pt idx="11">
                  <c:v>9300</c:v>
                </c:pt>
                <c:pt idx="12">
                  <c:v>257234</c:v>
                </c:pt>
              </c:numCache>
            </c:numRef>
          </c:val>
          <c:smooth val="0"/>
          <c:extLst>
            <c:ext xmlns:c16="http://schemas.microsoft.com/office/drawing/2014/chart" uri="{C3380CC4-5D6E-409C-BE32-E72D297353CC}">
              <c16:uniqueId val="{00000001-4262-45D7-BA09-B94B54B88F7D}"/>
            </c:ext>
          </c:extLst>
        </c:ser>
        <c:dLbls>
          <c:showLegendKey val="0"/>
          <c:showVal val="0"/>
          <c:showCatName val="0"/>
          <c:showSerName val="0"/>
          <c:showPercent val="0"/>
          <c:showBubbleSize val="0"/>
        </c:dLbls>
        <c:marker val="1"/>
        <c:smooth val="0"/>
        <c:axId val="68226800"/>
        <c:axId val="2097891088"/>
      </c:lineChart>
      <c:valAx>
        <c:axId val="209789108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cmpd="sng">
                  <a:solidFill>
                    <a:schemeClr val="bg1"/>
                  </a:solidFill>
                  <a:prstDash val="solid"/>
                </a:ln>
                <a:solidFill>
                  <a:schemeClr val="bg1"/>
                </a:solidFill>
                <a:latin typeface="+mn-lt"/>
                <a:ea typeface="+mn-ea"/>
                <a:cs typeface="+mn-cs"/>
              </a:defRPr>
            </a:pPr>
            <a:endParaRPr lang="en-US"/>
          </a:p>
        </c:txPr>
        <c:crossAx val="68226800"/>
        <c:crosses val="max"/>
        <c:crossBetween val="between"/>
      </c:valAx>
      <c:catAx>
        <c:axId val="68226800"/>
        <c:scaling>
          <c:orientation val="minMax"/>
        </c:scaling>
        <c:delete val="1"/>
        <c:axPos val="b"/>
        <c:numFmt formatCode="General" sourceLinked="1"/>
        <c:majorTickMark val="out"/>
        <c:minorTickMark val="none"/>
        <c:tickLblPos val="nextTo"/>
        <c:crossAx val="2097891088"/>
        <c:crosses val="autoZero"/>
        <c:auto val="1"/>
        <c:lblAlgn val="ctr"/>
        <c:lblOffset val="100"/>
        <c:noMultiLvlLbl val="0"/>
      </c:catAx>
      <c:valAx>
        <c:axId val="2097897744"/>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cmpd="sng">
                  <a:solidFill>
                    <a:schemeClr val="bg1"/>
                  </a:solidFill>
                  <a:prstDash val="solid"/>
                </a:ln>
                <a:solidFill>
                  <a:schemeClr val="bg1"/>
                </a:solidFill>
                <a:latin typeface="+mn-lt"/>
                <a:ea typeface="+mn-ea"/>
                <a:cs typeface="+mn-cs"/>
              </a:defRPr>
            </a:pPr>
            <a:endParaRPr lang="en-US"/>
          </a:p>
        </c:txPr>
        <c:crossAx val="68220800"/>
        <c:crosses val="autoZero"/>
        <c:crossBetween val="between"/>
      </c:valAx>
      <c:catAx>
        <c:axId val="68220800"/>
        <c:scaling>
          <c:orientation val="minMax"/>
        </c:scaling>
        <c:delete val="1"/>
        <c:axPos val="b"/>
        <c:numFmt formatCode="General" sourceLinked="1"/>
        <c:majorTickMark val="out"/>
        <c:minorTickMark val="none"/>
        <c:tickLblPos val="nextTo"/>
        <c:crossAx val="2097897744"/>
        <c:crosses val="autoZero"/>
        <c:auto val="1"/>
        <c:lblAlgn val="ctr"/>
        <c:lblOffset val="100"/>
        <c:noMultiLvlLbl val="0"/>
      </c:catAx>
      <c:dTable>
        <c:showHorzBorder val="1"/>
        <c:showVertBorder val="1"/>
        <c:showOutline val="0"/>
        <c:showKeys val="0"/>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ln cmpd="sng">
                  <a:solidFill>
                    <a:schemeClr val="bg1"/>
                  </a:solidFill>
                  <a:prstDash val="solid"/>
                </a:ln>
                <a:solidFill>
                  <a:schemeClr val="bg1"/>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F3A5F"/>
    </a:solidFill>
    <a:ln w="9525" cap="flat" cmpd="sng" algn="ctr">
      <a:noFill/>
      <a:round/>
    </a:ln>
    <a:effectLst/>
  </c:spPr>
  <c:txPr>
    <a:bodyPr/>
    <a:lstStyle/>
    <a:p>
      <a:pPr>
        <a:defRPr>
          <a:ln cmpd="sng">
            <a:solidFill>
              <a:schemeClr val="bg1"/>
            </a:solidFill>
            <a:prstDash val="solid"/>
          </a:ln>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[Shimaa Nasser MISUO mmmm.xlsm]Pivot Tables!PivotTable7</c:name>
    <c:fmtId val="6"/>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ar-EG" sz="1100"/>
              <a:t>اداء المسؤل عن التوصيل</a:t>
            </a:r>
            <a:endParaRPr lang="en-US" sz="1100"/>
          </a:p>
        </c:rich>
      </c:tx>
      <c:layout>
        <c:manualLayout>
          <c:xMode val="edge"/>
          <c:yMode val="edge"/>
          <c:x val="0.45231833935122751"/>
          <c:y val="5.158154460144536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A8000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Tables'!$AF$3</c:f>
              <c:strCache>
                <c:ptCount val="1"/>
                <c:pt idx="0">
                  <c:v>Total</c:v>
                </c:pt>
              </c:strCache>
            </c:strRef>
          </c:tx>
          <c:spPr>
            <a:solidFill>
              <a:srgbClr val="A80000"/>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Tables'!$AE$4:$AE$9</c:f>
              <c:strCache>
                <c:ptCount val="5"/>
                <c:pt idx="0">
                  <c:v>تم التسليم بمعرفه الحج سيد</c:v>
                </c:pt>
                <c:pt idx="1">
                  <c:v>تم التسليم عن طريق شركه شحن</c:v>
                </c:pt>
                <c:pt idx="2">
                  <c:v>تم التسليم م محمد</c:v>
                </c:pt>
                <c:pt idx="3">
                  <c:v>تم التسليم محمود على</c:v>
                </c:pt>
                <c:pt idx="4">
                  <c:v>ملغى</c:v>
                </c:pt>
              </c:strCache>
            </c:strRef>
          </c:cat>
          <c:val>
            <c:numRef>
              <c:f>'Pivot Tables'!$AF$4:$AF$9</c:f>
              <c:numCache>
                <c:formatCode>General</c:formatCode>
                <c:ptCount val="5"/>
                <c:pt idx="0">
                  <c:v>4</c:v>
                </c:pt>
                <c:pt idx="1">
                  <c:v>18</c:v>
                </c:pt>
                <c:pt idx="2">
                  <c:v>1</c:v>
                </c:pt>
                <c:pt idx="3">
                  <c:v>79</c:v>
                </c:pt>
                <c:pt idx="4">
                  <c:v>24</c:v>
                </c:pt>
              </c:numCache>
            </c:numRef>
          </c:val>
          <c:extLst>
            <c:ext xmlns:c16="http://schemas.microsoft.com/office/drawing/2014/chart" uri="{C3380CC4-5D6E-409C-BE32-E72D297353CC}">
              <c16:uniqueId val="{00000000-6E3E-4E2A-A3B7-81F8756DBA7B}"/>
            </c:ext>
          </c:extLst>
        </c:ser>
        <c:dLbls>
          <c:dLblPos val="outEnd"/>
          <c:showLegendKey val="0"/>
          <c:showVal val="1"/>
          <c:showCatName val="0"/>
          <c:showSerName val="0"/>
          <c:showPercent val="0"/>
          <c:showBubbleSize val="0"/>
        </c:dLbls>
        <c:gapWidth val="182"/>
        <c:axId val="1252279936"/>
        <c:axId val="1254833824"/>
      </c:barChart>
      <c:catAx>
        <c:axId val="125227993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54833824"/>
        <c:crosses val="autoZero"/>
        <c:auto val="1"/>
        <c:lblAlgn val="ctr"/>
        <c:lblOffset val="100"/>
        <c:noMultiLvlLbl val="0"/>
      </c:catAx>
      <c:valAx>
        <c:axId val="1254833824"/>
        <c:scaling>
          <c:orientation val="minMax"/>
        </c:scaling>
        <c:delete val="1"/>
        <c:axPos val="b"/>
        <c:numFmt formatCode="General" sourceLinked="1"/>
        <c:majorTickMark val="none"/>
        <c:minorTickMark val="none"/>
        <c:tickLblPos val="nextTo"/>
        <c:crossAx val="12522799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F3A5F"/>
    </a:solid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hyperlink" Target="#Sheet1!A1"/><Relationship Id="rId7" Type="http://schemas.openxmlformats.org/officeDocument/2006/relationships/chart" Target="../charts/chart4.xml"/><Relationship Id="rId2" Type="http://schemas.openxmlformats.org/officeDocument/2006/relationships/hyperlink" Target="#'Clean Data'!A1"/><Relationship Id="rId1" Type="http://schemas.openxmlformats.org/officeDocument/2006/relationships/image" Target="../media/image1.png"/><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chart" Target="../charts/chart2.xml"/><Relationship Id="rId10" Type="http://schemas.openxmlformats.org/officeDocument/2006/relationships/chart" Target="../charts/chart7.xml"/><Relationship Id="rId4" Type="http://schemas.openxmlformats.org/officeDocument/2006/relationships/image" Target="../media/image2.jpeg"/><Relationship Id="rId9"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image" Target="../media/image3.jpeg"/><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hyperlink" Target="#Dashboard!A1"/><Relationship Id="rId1" Type="http://schemas.openxmlformats.org/officeDocument/2006/relationships/image" Target="../media/image1.png"/><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image" Target="../media/image4.png"/><Relationship Id="rId10" Type="http://schemas.openxmlformats.org/officeDocument/2006/relationships/chart" Target="../charts/chart13.xml"/><Relationship Id="rId4" Type="http://schemas.openxmlformats.org/officeDocument/2006/relationships/hyperlink" Target="#'Clean Data'!A1"/><Relationship Id="rId9"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60</xdr:col>
      <xdr:colOff>274320</xdr:colOff>
      <xdr:row>9</xdr:row>
      <xdr:rowOff>137160</xdr:rowOff>
    </xdr:from>
    <xdr:to>
      <xdr:col>63</xdr:col>
      <xdr:colOff>358140</xdr:colOff>
      <xdr:row>20</xdr:row>
      <xdr:rowOff>175260</xdr:rowOff>
    </xdr:to>
    <xdr:graphicFrame macro="">
      <xdr:nvGraphicFramePr>
        <xdr:cNvPr id="13" name="Chart 12">
          <a:extLst>
            <a:ext uri="{FF2B5EF4-FFF2-40B4-BE49-F238E27FC236}">
              <a16:creationId xmlns:a16="http://schemas.microsoft.com/office/drawing/2014/main" id="{872650B9-D6B1-49D9-B3B8-73F3D7B1EF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30480</xdr:colOff>
      <xdr:row>0</xdr:row>
      <xdr:rowOff>53340</xdr:rowOff>
    </xdr:from>
    <xdr:to>
      <xdr:col>23</xdr:col>
      <xdr:colOff>99060</xdr:colOff>
      <xdr:row>4</xdr:row>
      <xdr:rowOff>22860</xdr:rowOff>
    </xdr:to>
    <xdr:sp macro="" textlink="">
      <xdr:nvSpPr>
        <xdr:cNvPr id="6" name="Rectangle: Rounded Corners 5" descr="MASUO&#10;">
          <a:extLst>
            <a:ext uri="{FF2B5EF4-FFF2-40B4-BE49-F238E27FC236}">
              <a16:creationId xmlns:a16="http://schemas.microsoft.com/office/drawing/2014/main" id="{EB7170A7-85DB-418C-8B72-C5C630D1E7C4}"/>
            </a:ext>
          </a:extLst>
        </xdr:cNvPr>
        <xdr:cNvSpPr/>
      </xdr:nvSpPr>
      <xdr:spPr>
        <a:xfrm>
          <a:off x="30480" y="53340"/>
          <a:ext cx="14089380" cy="70104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0</xdr:row>
      <xdr:rowOff>0</xdr:rowOff>
    </xdr:from>
    <xdr:to>
      <xdr:col>23</xdr:col>
      <xdr:colOff>449580</xdr:colOff>
      <xdr:row>31</xdr:row>
      <xdr:rowOff>76200</xdr:rowOff>
    </xdr:to>
    <xdr:pic>
      <xdr:nvPicPr>
        <xdr:cNvPr id="8" name="Picture 7">
          <a:extLst>
            <a:ext uri="{FF2B5EF4-FFF2-40B4-BE49-F238E27FC236}">
              <a16:creationId xmlns:a16="http://schemas.microsoft.com/office/drawing/2014/main" id="{5C6AF593-48EC-42D1-B1B0-8A30A53BFF5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4470380" cy="5745480"/>
        </a:xfrm>
        <a:prstGeom prst="rect">
          <a:avLst/>
        </a:prstGeom>
        <a:solidFill>
          <a:srgbClr val="1F3A5F"/>
        </a:solidFill>
      </xdr:spPr>
    </xdr:pic>
    <xdr:clientData/>
  </xdr:twoCellAnchor>
  <xdr:twoCellAnchor>
    <xdr:from>
      <xdr:col>16</xdr:col>
      <xdr:colOff>495300</xdr:colOff>
      <xdr:row>4</xdr:row>
      <xdr:rowOff>29572</xdr:rowOff>
    </xdr:from>
    <xdr:to>
      <xdr:col>22</xdr:col>
      <xdr:colOff>563880</xdr:colOff>
      <xdr:row>10</xdr:row>
      <xdr:rowOff>15240</xdr:rowOff>
    </xdr:to>
    <xdr:sp macro="" textlink="">
      <xdr:nvSpPr>
        <xdr:cNvPr id="19" name="Rectangle: Rounded Corners 18">
          <a:extLst>
            <a:ext uri="{FF2B5EF4-FFF2-40B4-BE49-F238E27FC236}">
              <a16:creationId xmlns:a16="http://schemas.microsoft.com/office/drawing/2014/main" id="{78A3F1A6-46C7-426C-8212-ADB76F66BE76}"/>
            </a:ext>
          </a:extLst>
        </xdr:cNvPr>
        <xdr:cNvSpPr/>
      </xdr:nvSpPr>
      <xdr:spPr>
        <a:xfrm>
          <a:off x="10248900" y="761092"/>
          <a:ext cx="3726180" cy="1082948"/>
        </a:xfrm>
        <a:prstGeom prst="roundRect">
          <a:avLst/>
        </a:prstGeom>
        <a:solidFill>
          <a:srgbClr val="1F3A5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cap="none" spc="0">
            <a:ln w="0"/>
            <a:solidFill>
              <a:schemeClr val="accent1"/>
            </a:solidFill>
            <a:effectLst>
              <a:outerShdw blurRad="38100" dist="25400" dir="5400000" algn="ctr" rotWithShape="0">
                <a:srgbClr val="6E747A">
                  <a:alpha val="43000"/>
                </a:srgbClr>
              </a:outerShdw>
            </a:effectLst>
          </a:endParaRPr>
        </a:p>
      </xdr:txBody>
    </xdr:sp>
    <xdr:clientData/>
  </xdr:twoCellAnchor>
  <xdr:twoCellAnchor>
    <xdr:from>
      <xdr:col>9</xdr:col>
      <xdr:colOff>365760</xdr:colOff>
      <xdr:row>4</xdr:row>
      <xdr:rowOff>30480</xdr:rowOff>
    </xdr:from>
    <xdr:to>
      <xdr:col>16</xdr:col>
      <xdr:colOff>441960</xdr:colOff>
      <xdr:row>10</xdr:row>
      <xdr:rowOff>38100</xdr:rowOff>
    </xdr:to>
    <xdr:sp macro="" textlink="">
      <xdr:nvSpPr>
        <xdr:cNvPr id="20" name="Rectangle: Rounded Corners 19">
          <a:extLst>
            <a:ext uri="{FF2B5EF4-FFF2-40B4-BE49-F238E27FC236}">
              <a16:creationId xmlns:a16="http://schemas.microsoft.com/office/drawing/2014/main" id="{10BC5450-7545-4112-B07F-24703ABFAEB4}"/>
            </a:ext>
          </a:extLst>
        </xdr:cNvPr>
        <xdr:cNvSpPr/>
      </xdr:nvSpPr>
      <xdr:spPr>
        <a:xfrm>
          <a:off x="5852160" y="762000"/>
          <a:ext cx="4343400" cy="1104900"/>
        </a:xfrm>
        <a:prstGeom prst="roundRect">
          <a:avLst/>
        </a:prstGeom>
        <a:solidFill>
          <a:srgbClr val="1F3A5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endParaRPr>
        </a:p>
      </xdr:txBody>
    </xdr:sp>
    <xdr:clientData/>
  </xdr:twoCellAnchor>
  <xdr:twoCellAnchor>
    <xdr:from>
      <xdr:col>2</xdr:col>
      <xdr:colOff>434340</xdr:colOff>
      <xdr:row>4</xdr:row>
      <xdr:rowOff>29874</xdr:rowOff>
    </xdr:from>
    <xdr:to>
      <xdr:col>9</xdr:col>
      <xdr:colOff>312420</xdr:colOff>
      <xdr:row>10</xdr:row>
      <xdr:rowOff>22860</xdr:rowOff>
    </xdr:to>
    <xdr:sp macro="" textlink="'Pivot Tables'!B5">
      <xdr:nvSpPr>
        <xdr:cNvPr id="21" name="Rectangle: Rounded Corners 20">
          <a:extLst>
            <a:ext uri="{FF2B5EF4-FFF2-40B4-BE49-F238E27FC236}">
              <a16:creationId xmlns:a16="http://schemas.microsoft.com/office/drawing/2014/main" id="{E5000ECB-6847-437C-968B-01D247B7A072}"/>
            </a:ext>
          </a:extLst>
        </xdr:cNvPr>
        <xdr:cNvSpPr/>
      </xdr:nvSpPr>
      <xdr:spPr>
        <a:xfrm>
          <a:off x="1653540" y="761394"/>
          <a:ext cx="4145280" cy="1090266"/>
        </a:xfrm>
        <a:prstGeom prst="roundRect">
          <a:avLst/>
        </a:prstGeom>
        <a:solidFill>
          <a:srgbClr val="1F3A5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800" b="1">
            <a:solidFill>
              <a:schemeClr val="bg1"/>
            </a:solidFill>
          </a:endParaRPr>
        </a:p>
      </xdr:txBody>
    </xdr:sp>
    <xdr:clientData/>
  </xdr:twoCellAnchor>
  <xdr:twoCellAnchor>
    <xdr:from>
      <xdr:col>3</xdr:col>
      <xdr:colOff>426720</xdr:colOff>
      <xdr:row>4</xdr:row>
      <xdr:rowOff>129540</xdr:rowOff>
    </xdr:from>
    <xdr:to>
      <xdr:col>6</xdr:col>
      <xdr:colOff>83820</xdr:colOff>
      <xdr:row>6</xdr:row>
      <xdr:rowOff>160020</xdr:rowOff>
    </xdr:to>
    <xdr:sp macro="" textlink="">
      <xdr:nvSpPr>
        <xdr:cNvPr id="5" name="TextBox 4">
          <a:extLst>
            <a:ext uri="{FF2B5EF4-FFF2-40B4-BE49-F238E27FC236}">
              <a16:creationId xmlns:a16="http://schemas.microsoft.com/office/drawing/2014/main" id="{B5D002F8-2476-4395-AA3A-3F7D20A8581B}"/>
            </a:ext>
          </a:extLst>
        </xdr:cNvPr>
        <xdr:cNvSpPr txBox="1"/>
      </xdr:nvSpPr>
      <xdr:spPr>
        <a:xfrm>
          <a:off x="2255520" y="861060"/>
          <a:ext cx="1485900" cy="396240"/>
        </a:xfrm>
        <a:prstGeom prst="rect">
          <a:avLst/>
        </a:prstGeom>
        <a:solidFill>
          <a:srgbClr val="1F3A5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ar-EG" sz="2000">
              <a:solidFill>
                <a:schemeClr val="bg1"/>
              </a:solidFill>
            </a:rPr>
            <a:t>اجمالى المبيعات</a:t>
          </a:r>
          <a:endParaRPr lang="en-US" sz="2000">
            <a:solidFill>
              <a:schemeClr val="bg1"/>
            </a:solidFill>
          </a:endParaRPr>
        </a:p>
      </xdr:txBody>
    </xdr:sp>
    <xdr:clientData/>
  </xdr:twoCellAnchor>
  <xdr:twoCellAnchor>
    <xdr:from>
      <xdr:col>14</xdr:col>
      <xdr:colOff>68580</xdr:colOff>
      <xdr:row>4</xdr:row>
      <xdr:rowOff>129540</xdr:rowOff>
    </xdr:from>
    <xdr:to>
      <xdr:col>16</xdr:col>
      <xdr:colOff>182880</xdr:colOff>
      <xdr:row>6</xdr:row>
      <xdr:rowOff>76200</xdr:rowOff>
    </xdr:to>
    <xdr:sp macro="" textlink="">
      <xdr:nvSpPr>
        <xdr:cNvPr id="12" name="TextBox 11">
          <a:extLst>
            <a:ext uri="{FF2B5EF4-FFF2-40B4-BE49-F238E27FC236}">
              <a16:creationId xmlns:a16="http://schemas.microsoft.com/office/drawing/2014/main" id="{B7590394-D396-452C-BD5F-FF450433B4B5}"/>
            </a:ext>
          </a:extLst>
        </xdr:cNvPr>
        <xdr:cNvSpPr txBox="1"/>
      </xdr:nvSpPr>
      <xdr:spPr>
        <a:xfrm>
          <a:off x="8602980" y="861060"/>
          <a:ext cx="1333500" cy="312420"/>
        </a:xfrm>
        <a:prstGeom prst="rect">
          <a:avLst/>
        </a:prstGeom>
        <a:solidFill>
          <a:srgbClr val="1F3A5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ar-EG" sz="2000">
              <a:solidFill>
                <a:schemeClr val="bg1"/>
              </a:solidFill>
            </a:rPr>
            <a:t>عدد الطلبات</a:t>
          </a:r>
          <a:endParaRPr lang="en-US" sz="2000">
            <a:solidFill>
              <a:schemeClr val="bg1"/>
            </a:solidFill>
          </a:endParaRPr>
        </a:p>
      </xdr:txBody>
    </xdr:sp>
    <xdr:clientData/>
  </xdr:twoCellAnchor>
  <xdr:twoCellAnchor>
    <xdr:from>
      <xdr:col>10</xdr:col>
      <xdr:colOff>83820</xdr:colOff>
      <xdr:row>7</xdr:row>
      <xdr:rowOff>83820</xdr:rowOff>
    </xdr:from>
    <xdr:to>
      <xdr:col>12</xdr:col>
      <xdr:colOff>205740</xdr:colOff>
      <xdr:row>9</xdr:row>
      <xdr:rowOff>76200</xdr:rowOff>
    </xdr:to>
    <xdr:sp macro="" textlink="'Clean Data'!Z129">
      <xdr:nvSpPr>
        <xdr:cNvPr id="24" name="TextBox 23">
          <a:extLst>
            <a:ext uri="{FF2B5EF4-FFF2-40B4-BE49-F238E27FC236}">
              <a16:creationId xmlns:a16="http://schemas.microsoft.com/office/drawing/2014/main" id="{A7676D5D-7AA5-40DB-997F-7CDE22B79296}"/>
            </a:ext>
          </a:extLst>
        </xdr:cNvPr>
        <xdr:cNvSpPr txBox="1"/>
      </xdr:nvSpPr>
      <xdr:spPr>
        <a:xfrm>
          <a:off x="6179820" y="1363980"/>
          <a:ext cx="1341120" cy="358140"/>
        </a:xfrm>
        <a:prstGeom prst="rect">
          <a:avLst/>
        </a:prstGeom>
        <a:solidFill>
          <a:srgbClr val="1F3A5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748DAB2-BE6A-4E31-83BC-7C70CCEB2CC0}" type="TxLink">
            <a:rPr lang="en-US" sz="2400" b="0" i="0" u="none" strike="noStrike">
              <a:solidFill>
                <a:schemeClr val="bg1"/>
              </a:solidFill>
              <a:latin typeface="Calibri"/>
              <a:cs typeface="Calibri"/>
            </a:rPr>
            <a:pPr/>
            <a:t>149</a:t>
          </a:fld>
          <a:endParaRPr lang="en-US" sz="2400">
            <a:solidFill>
              <a:schemeClr val="bg1"/>
            </a:solidFill>
          </a:endParaRPr>
        </a:p>
      </xdr:txBody>
    </xdr:sp>
    <xdr:clientData/>
  </xdr:twoCellAnchor>
  <xdr:twoCellAnchor>
    <xdr:from>
      <xdr:col>20</xdr:col>
      <xdr:colOff>259080</xdr:colOff>
      <xdr:row>4</xdr:row>
      <xdr:rowOff>53340</xdr:rowOff>
    </xdr:from>
    <xdr:to>
      <xdr:col>22</xdr:col>
      <xdr:colOff>480060</xdr:colOff>
      <xdr:row>6</xdr:row>
      <xdr:rowOff>0</xdr:rowOff>
    </xdr:to>
    <xdr:sp macro="" textlink="">
      <xdr:nvSpPr>
        <xdr:cNvPr id="25" name="TextBox 24">
          <a:extLst>
            <a:ext uri="{FF2B5EF4-FFF2-40B4-BE49-F238E27FC236}">
              <a16:creationId xmlns:a16="http://schemas.microsoft.com/office/drawing/2014/main" id="{1B1C4371-612B-4802-9BB2-1828BB4F8FCB}"/>
            </a:ext>
          </a:extLst>
        </xdr:cNvPr>
        <xdr:cNvSpPr txBox="1"/>
      </xdr:nvSpPr>
      <xdr:spPr>
        <a:xfrm>
          <a:off x="12451080" y="784860"/>
          <a:ext cx="1440180" cy="312420"/>
        </a:xfrm>
        <a:prstGeom prst="rect">
          <a:avLst/>
        </a:prstGeom>
        <a:solidFill>
          <a:srgbClr val="1F3A5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ar-EG" sz="1600">
              <a:solidFill>
                <a:schemeClr val="bg1"/>
              </a:solidFill>
            </a:rPr>
            <a:t>متوسط سعر الطلب</a:t>
          </a:r>
          <a:endParaRPr lang="en-US" sz="1600">
            <a:solidFill>
              <a:schemeClr val="bg1"/>
            </a:solidFill>
          </a:endParaRPr>
        </a:p>
      </xdr:txBody>
    </xdr:sp>
    <xdr:clientData/>
  </xdr:twoCellAnchor>
  <xdr:twoCellAnchor>
    <xdr:from>
      <xdr:col>17</xdr:col>
      <xdr:colOff>411480</xdr:colOff>
      <xdr:row>7</xdr:row>
      <xdr:rowOff>53340</xdr:rowOff>
    </xdr:from>
    <xdr:to>
      <xdr:col>19</xdr:col>
      <xdr:colOff>601980</xdr:colOff>
      <xdr:row>9</xdr:row>
      <xdr:rowOff>91440</xdr:rowOff>
    </xdr:to>
    <xdr:sp macro="" textlink="'Pivot Tables'!F16">
      <xdr:nvSpPr>
        <xdr:cNvPr id="26" name="TextBox 25">
          <a:extLst>
            <a:ext uri="{FF2B5EF4-FFF2-40B4-BE49-F238E27FC236}">
              <a16:creationId xmlns:a16="http://schemas.microsoft.com/office/drawing/2014/main" id="{5FC4AD6A-7908-4E4D-8517-B23912CCC9A7}"/>
            </a:ext>
          </a:extLst>
        </xdr:cNvPr>
        <xdr:cNvSpPr txBox="1"/>
      </xdr:nvSpPr>
      <xdr:spPr>
        <a:xfrm>
          <a:off x="10774680" y="1333500"/>
          <a:ext cx="1409700" cy="403860"/>
        </a:xfrm>
        <a:prstGeom prst="rect">
          <a:avLst/>
        </a:prstGeom>
        <a:solidFill>
          <a:srgbClr val="1F3A5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3A86027-B980-4C6D-8D62-58577DEA3B9F}" type="TxLink">
            <a:rPr lang="en-US" sz="2000" b="0" i="0" u="none" strike="noStrike">
              <a:solidFill>
                <a:schemeClr val="bg1"/>
              </a:solidFill>
              <a:latin typeface="Calibri"/>
              <a:cs typeface="Calibri"/>
            </a:rPr>
            <a:pPr/>
            <a:t>10247</a:t>
          </a:fld>
          <a:endParaRPr lang="en-US" sz="2000">
            <a:solidFill>
              <a:schemeClr val="bg1"/>
            </a:solidFill>
          </a:endParaRPr>
        </a:p>
      </xdr:txBody>
    </xdr:sp>
    <xdr:clientData/>
  </xdr:twoCellAnchor>
  <xdr:twoCellAnchor>
    <xdr:from>
      <xdr:col>2</xdr:col>
      <xdr:colOff>510540</xdr:colOff>
      <xdr:row>7</xdr:row>
      <xdr:rowOff>175260</xdr:rowOff>
    </xdr:from>
    <xdr:to>
      <xdr:col>4</xdr:col>
      <xdr:colOff>601980</xdr:colOff>
      <xdr:row>9</xdr:row>
      <xdr:rowOff>121920</xdr:rowOff>
    </xdr:to>
    <xdr:sp macro="" textlink="'Pivot Tables'!B5">
      <xdr:nvSpPr>
        <xdr:cNvPr id="28" name="TextBox 27">
          <a:extLst>
            <a:ext uri="{FF2B5EF4-FFF2-40B4-BE49-F238E27FC236}">
              <a16:creationId xmlns:a16="http://schemas.microsoft.com/office/drawing/2014/main" id="{3B9477A2-CA24-447D-96EB-24618B0722B4}"/>
            </a:ext>
          </a:extLst>
        </xdr:cNvPr>
        <xdr:cNvSpPr txBox="1"/>
      </xdr:nvSpPr>
      <xdr:spPr>
        <a:xfrm>
          <a:off x="1729740" y="1455420"/>
          <a:ext cx="1310640" cy="312420"/>
        </a:xfrm>
        <a:prstGeom prst="rect">
          <a:avLst/>
        </a:prstGeom>
        <a:solidFill>
          <a:srgbClr val="1F3A5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F1D837-3947-4FA9-878D-570BFDC8C219}" type="TxLink">
            <a:rPr lang="en-US" sz="2000" b="0" i="0" u="none" strike="noStrike">
              <a:solidFill>
                <a:schemeClr val="bg1"/>
              </a:solidFill>
              <a:latin typeface="Calibri"/>
              <a:cs typeface="Calibri"/>
            </a:rPr>
            <a:pPr/>
            <a:t>1291109</a:t>
          </a:fld>
          <a:endParaRPr lang="en-US" sz="2000">
            <a:solidFill>
              <a:schemeClr val="bg1"/>
            </a:solidFill>
          </a:endParaRPr>
        </a:p>
      </xdr:txBody>
    </xdr:sp>
    <xdr:clientData/>
  </xdr:twoCellAnchor>
  <xdr:twoCellAnchor>
    <xdr:from>
      <xdr:col>9</xdr:col>
      <xdr:colOff>220980</xdr:colOff>
      <xdr:row>0</xdr:row>
      <xdr:rowOff>38100</xdr:rowOff>
    </xdr:from>
    <xdr:to>
      <xdr:col>12</xdr:col>
      <xdr:colOff>220980</xdr:colOff>
      <xdr:row>3</xdr:row>
      <xdr:rowOff>38100</xdr:rowOff>
    </xdr:to>
    <xdr:sp macro="" textlink="">
      <xdr:nvSpPr>
        <xdr:cNvPr id="47" name="TextBox 46">
          <a:hlinkClick xmlns:r="http://schemas.openxmlformats.org/officeDocument/2006/relationships" r:id="rId2"/>
          <a:extLst>
            <a:ext uri="{FF2B5EF4-FFF2-40B4-BE49-F238E27FC236}">
              <a16:creationId xmlns:a16="http://schemas.microsoft.com/office/drawing/2014/main" id="{904B3052-A83A-48F5-ACCF-368AA6CC8BA3}"/>
            </a:ext>
          </a:extLst>
        </xdr:cNvPr>
        <xdr:cNvSpPr txBox="1"/>
      </xdr:nvSpPr>
      <xdr:spPr>
        <a:xfrm>
          <a:off x="5707380" y="38100"/>
          <a:ext cx="182880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a:solidFill>
                <a:schemeClr val="bg1"/>
              </a:solidFill>
            </a:rPr>
            <a:t>MISUO</a:t>
          </a:r>
        </a:p>
      </xdr:txBody>
    </xdr:sp>
    <xdr:clientData/>
  </xdr:twoCellAnchor>
  <xdr:twoCellAnchor>
    <xdr:from>
      <xdr:col>0</xdr:col>
      <xdr:colOff>60960</xdr:colOff>
      <xdr:row>0</xdr:row>
      <xdr:rowOff>68580</xdr:rowOff>
    </xdr:from>
    <xdr:to>
      <xdr:col>2</xdr:col>
      <xdr:colOff>381000</xdr:colOff>
      <xdr:row>5</xdr:row>
      <xdr:rowOff>144780</xdr:rowOff>
    </xdr:to>
    <xdr:sp macro="" textlink="">
      <xdr:nvSpPr>
        <xdr:cNvPr id="7" name="Rectangle: Rounded Corners 6">
          <a:extLst>
            <a:ext uri="{FF2B5EF4-FFF2-40B4-BE49-F238E27FC236}">
              <a16:creationId xmlns:a16="http://schemas.microsoft.com/office/drawing/2014/main" id="{64B6C61D-305D-437A-AFE9-E7ED6D79E44C}"/>
            </a:ext>
          </a:extLst>
        </xdr:cNvPr>
        <xdr:cNvSpPr/>
      </xdr:nvSpPr>
      <xdr:spPr>
        <a:xfrm>
          <a:off x="60960" y="68580"/>
          <a:ext cx="1539240" cy="990600"/>
        </a:xfrm>
        <a:prstGeom prst="roundRect">
          <a:avLst/>
        </a:prstGeom>
        <a:solidFill>
          <a:srgbClr val="1F2E4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91440</xdr:colOff>
      <xdr:row>0</xdr:row>
      <xdr:rowOff>137160</xdr:rowOff>
    </xdr:from>
    <xdr:to>
      <xdr:col>2</xdr:col>
      <xdr:colOff>350519</xdr:colOff>
      <xdr:row>5</xdr:row>
      <xdr:rowOff>53340</xdr:rowOff>
    </xdr:to>
    <xdr:pic>
      <xdr:nvPicPr>
        <xdr:cNvPr id="48" name="Picture 47">
          <a:hlinkClick xmlns:r="http://schemas.openxmlformats.org/officeDocument/2006/relationships" r:id="rId3"/>
          <a:extLst>
            <a:ext uri="{FF2B5EF4-FFF2-40B4-BE49-F238E27FC236}">
              <a16:creationId xmlns:a16="http://schemas.microsoft.com/office/drawing/2014/main" id="{64C9D32A-E599-4793-9AAC-56CB5C4C833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1440" y="137160"/>
          <a:ext cx="1478279" cy="830580"/>
        </a:xfrm>
        <a:prstGeom prst="rect">
          <a:avLst/>
        </a:prstGeom>
      </xdr:spPr>
    </xdr:pic>
    <xdr:clientData/>
  </xdr:twoCellAnchor>
  <xdr:twoCellAnchor>
    <xdr:from>
      <xdr:col>2</xdr:col>
      <xdr:colOff>365760</xdr:colOff>
      <xdr:row>10</xdr:row>
      <xdr:rowOff>83820</xdr:rowOff>
    </xdr:from>
    <xdr:to>
      <xdr:col>7</xdr:col>
      <xdr:colOff>426720</xdr:colOff>
      <xdr:row>21</xdr:row>
      <xdr:rowOff>129540</xdr:rowOff>
    </xdr:to>
    <xdr:sp macro="" textlink="">
      <xdr:nvSpPr>
        <xdr:cNvPr id="2" name="Rectangle: Rounded Corners 1">
          <a:extLst>
            <a:ext uri="{FF2B5EF4-FFF2-40B4-BE49-F238E27FC236}">
              <a16:creationId xmlns:a16="http://schemas.microsoft.com/office/drawing/2014/main" id="{DFB5F0CE-7194-4019-9077-CC5DB5AB1D2E}"/>
            </a:ext>
          </a:extLst>
        </xdr:cNvPr>
        <xdr:cNvSpPr/>
      </xdr:nvSpPr>
      <xdr:spPr>
        <a:xfrm>
          <a:off x="1584960" y="1912620"/>
          <a:ext cx="3108960" cy="2057400"/>
        </a:xfrm>
        <a:prstGeom prst="roundRect">
          <a:avLst/>
        </a:prstGeom>
        <a:solidFill>
          <a:srgbClr val="1F3A5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358140</xdr:colOff>
      <xdr:row>21</xdr:row>
      <xdr:rowOff>175260</xdr:rowOff>
    </xdr:from>
    <xdr:to>
      <xdr:col>11</xdr:col>
      <xdr:colOff>228600</xdr:colOff>
      <xdr:row>29</xdr:row>
      <xdr:rowOff>22860</xdr:rowOff>
    </xdr:to>
    <xdr:sp macro="" textlink="">
      <xdr:nvSpPr>
        <xdr:cNvPr id="35" name="Rectangle: Rounded Corners 34">
          <a:extLst>
            <a:ext uri="{FF2B5EF4-FFF2-40B4-BE49-F238E27FC236}">
              <a16:creationId xmlns:a16="http://schemas.microsoft.com/office/drawing/2014/main" id="{48CA27B3-13D0-4F58-B271-FCA885700F02}"/>
            </a:ext>
          </a:extLst>
        </xdr:cNvPr>
        <xdr:cNvSpPr/>
      </xdr:nvSpPr>
      <xdr:spPr>
        <a:xfrm>
          <a:off x="1577340" y="4015740"/>
          <a:ext cx="5356860" cy="1310640"/>
        </a:xfrm>
        <a:prstGeom prst="roundRect">
          <a:avLst/>
        </a:prstGeom>
        <a:solidFill>
          <a:srgbClr val="1F3A5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403860</xdr:colOff>
      <xdr:row>10</xdr:row>
      <xdr:rowOff>99060</xdr:rowOff>
    </xdr:from>
    <xdr:to>
      <xdr:col>19</xdr:col>
      <xdr:colOff>464820</xdr:colOff>
      <xdr:row>21</xdr:row>
      <xdr:rowOff>129540</xdr:rowOff>
    </xdr:to>
    <xdr:sp macro="" textlink="">
      <xdr:nvSpPr>
        <xdr:cNvPr id="36" name="Rectangle: Rounded Corners 35">
          <a:extLst>
            <a:ext uri="{FF2B5EF4-FFF2-40B4-BE49-F238E27FC236}">
              <a16:creationId xmlns:a16="http://schemas.microsoft.com/office/drawing/2014/main" id="{9AC0F21C-3DD3-40BA-B968-A05148B676C9}"/>
            </a:ext>
          </a:extLst>
        </xdr:cNvPr>
        <xdr:cNvSpPr/>
      </xdr:nvSpPr>
      <xdr:spPr>
        <a:xfrm>
          <a:off x="10157460" y="1927860"/>
          <a:ext cx="1889760" cy="2042160"/>
        </a:xfrm>
        <a:prstGeom prst="roundRect">
          <a:avLst/>
        </a:prstGeom>
        <a:solidFill>
          <a:srgbClr val="1F3A5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411480</xdr:colOff>
      <xdr:row>10</xdr:row>
      <xdr:rowOff>83820</xdr:rowOff>
    </xdr:from>
    <xdr:to>
      <xdr:col>16</xdr:col>
      <xdr:colOff>365760</xdr:colOff>
      <xdr:row>21</xdr:row>
      <xdr:rowOff>160020</xdr:rowOff>
    </xdr:to>
    <xdr:sp macro="" textlink="">
      <xdr:nvSpPr>
        <xdr:cNvPr id="41" name="Rectangle: Rounded Corners 40">
          <a:extLst>
            <a:ext uri="{FF2B5EF4-FFF2-40B4-BE49-F238E27FC236}">
              <a16:creationId xmlns:a16="http://schemas.microsoft.com/office/drawing/2014/main" id="{6A69AEEC-2505-45DC-A734-EEA014715A6A}"/>
            </a:ext>
          </a:extLst>
        </xdr:cNvPr>
        <xdr:cNvSpPr/>
      </xdr:nvSpPr>
      <xdr:spPr>
        <a:xfrm>
          <a:off x="7726680" y="1912620"/>
          <a:ext cx="2392680" cy="2087880"/>
        </a:xfrm>
        <a:prstGeom prst="roundRect">
          <a:avLst/>
        </a:prstGeom>
        <a:solidFill>
          <a:srgbClr val="1F3A5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441960</xdr:colOff>
      <xdr:row>10</xdr:row>
      <xdr:rowOff>99060</xdr:rowOff>
    </xdr:from>
    <xdr:to>
      <xdr:col>12</xdr:col>
      <xdr:colOff>342900</xdr:colOff>
      <xdr:row>21</xdr:row>
      <xdr:rowOff>129540</xdr:rowOff>
    </xdr:to>
    <xdr:sp macro="" textlink="">
      <xdr:nvSpPr>
        <xdr:cNvPr id="43" name="Rectangle: Rounded Corners 42">
          <a:extLst>
            <a:ext uri="{FF2B5EF4-FFF2-40B4-BE49-F238E27FC236}">
              <a16:creationId xmlns:a16="http://schemas.microsoft.com/office/drawing/2014/main" id="{22AFEABC-816B-44FF-A2FE-85629DF378BE}"/>
            </a:ext>
          </a:extLst>
        </xdr:cNvPr>
        <xdr:cNvSpPr/>
      </xdr:nvSpPr>
      <xdr:spPr>
        <a:xfrm>
          <a:off x="4709160" y="1927860"/>
          <a:ext cx="2948940" cy="2042160"/>
        </a:xfrm>
        <a:prstGeom prst="roundRect">
          <a:avLst/>
        </a:prstGeom>
        <a:solidFill>
          <a:srgbClr val="1F3A5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434340</xdr:colOff>
      <xdr:row>11</xdr:row>
      <xdr:rowOff>38100</xdr:rowOff>
    </xdr:from>
    <xdr:to>
      <xdr:col>7</xdr:col>
      <xdr:colOff>335280</xdr:colOff>
      <xdr:row>21</xdr:row>
      <xdr:rowOff>0</xdr:rowOff>
    </xdr:to>
    <xdr:graphicFrame macro="">
      <xdr:nvGraphicFramePr>
        <xdr:cNvPr id="44" name="Chart 43">
          <a:extLst>
            <a:ext uri="{FF2B5EF4-FFF2-40B4-BE49-F238E27FC236}">
              <a16:creationId xmlns:a16="http://schemas.microsoft.com/office/drawing/2014/main" id="{61CECAF4-C928-497A-8854-AAC0B413B3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22860</xdr:colOff>
      <xdr:row>10</xdr:row>
      <xdr:rowOff>144780</xdr:rowOff>
    </xdr:from>
    <xdr:to>
      <xdr:col>12</xdr:col>
      <xdr:colOff>137160</xdr:colOff>
      <xdr:row>21</xdr:row>
      <xdr:rowOff>76200</xdr:rowOff>
    </xdr:to>
    <xdr:graphicFrame macro="">
      <xdr:nvGraphicFramePr>
        <xdr:cNvPr id="45" name="Chart 44">
          <a:extLst>
            <a:ext uri="{FF2B5EF4-FFF2-40B4-BE49-F238E27FC236}">
              <a16:creationId xmlns:a16="http://schemas.microsoft.com/office/drawing/2014/main" id="{AA202775-8ADC-48A8-B989-5FFCB44F14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571500</xdr:colOff>
      <xdr:row>10</xdr:row>
      <xdr:rowOff>121920</xdr:rowOff>
    </xdr:from>
    <xdr:to>
      <xdr:col>16</xdr:col>
      <xdr:colOff>137160</xdr:colOff>
      <xdr:row>21</xdr:row>
      <xdr:rowOff>129540</xdr:rowOff>
    </xdr:to>
    <xdr:graphicFrame macro="">
      <xdr:nvGraphicFramePr>
        <xdr:cNvPr id="46" name="Chart 45">
          <a:extLst>
            <a:ext uri="{FF2B5EF4-FFF2-40B4-BE49-F238E27FC236}">
              <a16:creationId xmlns:a16="http://schemas.microsoft.com/office/drawing/2014/main" id="{FACBDFF4-B5F8-47A6-A277-2369BD6985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579120</xdr:colOff>
      <xdr:row>11</xdr:row>
      <xdr:rowOff>15240</xdr:rowOff>
    </xdr:from>
    <xdr:to>
      <xdr:col>19</xdr:col>
      <xdr:colOff>289560</xdr:colOff>
      <xdr:row>21</xdr:row>
      <xdr:rowOff>45720</xdr:rowOff>
    </xdr:to>
    <xdr:graphicFrame macro="">
      <xdr:nvGraphicFramePr>
        <xdr:cNvPr id="49" name="Chart 48">
          <a:extLst>
            <a:ext uri="{FF2B5EF4-FFF2-40B4-BE49-F238E27FC236}">
              <a16:creationId xmlns:a16="http://schemas.microsoft.com/office/drawing/2014/main" id="{3FADBA55-867D-4AF0-9051-290CDAA3BC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19</xdr:col>
      <xdr:colOff>487680</xdr:colOff>
      <xdr:row>10</xdr:row>
      <xdr:rowOff>91440</xdr:rowOff>
    </xdr:from>
    <xdr:to>
      <xdr:col>23</xdr:col>
      <xdr:colOff>38100</xdr:colOff>
      <xdr:row>29</xdr:row>
      <xdr:rowOff>0</xdr:rowOff>
    </xdr:to>
    <xdr:sp macro="" textlink="">
      <xdr:nvSpPr>
        <xdr:cNvPr id="51" name="Rectangle: Rounded Corners 50">
          <a:extLst>
            <a:ext uri="{FF2B5EF4-FFF2-40B4-BE49-F238E27FC236}">
              <a16:creationId xmlns:a16="http://schemas.microsoft.com/office/drawing/2014/main" id="{C4F26C23-775E-4E5B-B188-5D69B6982C7F}"/>
            </a:ext>
          </a:extLst>
        </xdr:cNvPr>
        <xdr:cNvSpPr/>
      </xdr:nvSpPr>
      <xdr:spPr>
        <a:xfrm>
          <a:off x="12070080" y="1920240"/>
          <a:ext cx="1988820" cy="3383280"/>
        </a:xfrm>
        <a:prstGeom prst="roundRect">
          <a:avLst/>
        </a:prstGeom>
        <a:solidFill>
          <a:srgbClr val="1F3A5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38100</xdr:colOff>
      <xdr:row>10</xdr:row>
      <xdr:rowOff>152400</xdr:rowOff>
    </xdr:from>
    <xdr:to>
      <xdr:col>22</xdr:col>
      <xdr:colOff>518160</xdr:colOff>
      <xdr:row>28</xdr:row>
      <xdr:rowOff>99060</xdr:rowOff>
    </xdr:to>
    <xdr:graphicFrame macro="">
      <xdr:nvGraphicFramePr>
        <xdr:cNvPr id="52" name="Chart 51">
          <a:extLst>
            <a:ext uri="{FF2B5EF4-FFF2-40B4-BE49-F238E27FC236}">
              <a16:creationId xmlns:a16="http://schemas.microsoft.com/office/drawing/2014/main" id="{24CB41BF-C0F2-4A24-9CD4-5ACA5FC422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525780</xdr:colOff>
      <xdr:row>22</xdr:row>
      <xdr:rowOff>22860</xdr:rowOff>
    </xdr:from>
    <xdr:to>
      <xdr:col>11</xdr:col>
      <xdr:colOff>91440</xdr:colOff>
      <xdr:row>29</xdr:row>
      <xdr:rowOff>0</xdr:rowOff>
    </xdr:to>
    <xdr:graphicFrame macro="">
      <xdr:nvGraphicFramePr>
        <xdr:cNvPr id="53" name="Chart 52">
          <a:extLst>
            <a:ext uri="{FF2B5EF4-FFF2-40B4-BE49-F238E27FC236}">
              <a16:creationId xmlns:a16="http://schemas.microsoft.com/office/drawing/2014/main" id="{838A4980-4302-466F-95B5-13A3ADB368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259080</xdr:colOff>
      <xdr:row>22</xdr:row>
      <xdr:rowOff>15240</xdr:rowOff>
    </xdr:from>
    <xdr:to>
      <xdr:col>19</xdr:col>
      <xdr:colOff>434340</xdr:colOff>
      <xdr:row>29</xdr:row>
      <xdr:rowOff>22860</xdr:rowOff>
    </xdr:to>
    <xdr:sp macro="" textlink="">
      <xdr:nvSpPr>
        <xdr:cNvPr id="54" name="Rectangle: Rounded Corners 53">
          <a:extLst>
            <a:ext uri="{FF2B5EF4-FFF2-40B4-BE49-F238E27FC236}">
              <a16:creationId xmlns:a16="http://schemas.microsoft.com/office/drawing/2014/main" id="{F0D10A06-C17D-4064-AC09-79A889267C1C}"/>
            </a:ext>
          </a:extLst>
        </xdr:cNvPr>
        <xdr:cNvSpPr/>
      </xdr:nvSpPr>
      <xdr:spPr>
        <a:xfrm>
          <a:off x="6964680" y="4038600"/>
          <a:ext cx="5052060" cy="1287780"/>
        </a:xfrm>
        <a:prstGeom prst="roundRect">
          <a:avLst/>
        </a:prstGeom>
        <a:solidFill>
          <a:srgbClr val="1F3A5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358140</xdr:colOff>
      <xdr:row>22</xdr:row>
      <xdr:rowOff>99060</xdr:rowOff>
    </xdr:from>
    <xdr:to>
      <xdr:col>19</xdr:col>
      <xdr:colOff>350520</xdr:colOff>
      <xdr:row>28</xdr:row>
      <xdr:rowOff>152400</xdr:rowOff>
    </xdr:to>
    <xdr:graphicFrame macro="">
      <xdr:nvGraphicFramePr>
        <xdr:cNvPr id="55" name="Chart 54">
          <a:extLst>
            <a:ext uri="{FF2B5EF4-FFF2-40B4-BE49-F238E27FC236}">
              <a16:creationId xmlns:a16="http://schemas.microsoft.com/office/drawing/2014/main" id="{3FC9B0DB-6A67-4431-85AF-47A5DDA59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83820</xdr:colOff>
      <xdr:row>6</xdr:row>
      <xdr:rowOff>7620</xdr:rowOff>
    </xdr:from>
    <xdr:to>
      <xdr:col>2</xdr:col>
      <xdr:colOff>327660</xdr:colOff>
      <xdr:row>15</xdr:row>
      <xdr:rowOff>144780</xdr:rowOff>
    </xdr:to>
    <xdr:sp macro="" textlink="">
      <xdr:nvSpPr>
        <xdr:cNvPr id="3" name="Rectangle: Rounded Corners 2">
          <a:extLst>
            <a:ext uri="{FF2B5EF4-FFF2-40B4-BE49-F238E27FC236}">
              <a16:creationId xmlns:a16="http://schemas.microsoft.com/office/drawing/2014/main" id="{B33D6F95-4F03-4522-A7EB-DFC7A9F14268}"/>
            </a:ext>
          </a:extLst>
        </xdr:cNvPr>
        <xdr:cNvSpPr/>
      </xdr:nvSpPr>
      <xdr:spPr>
        <a:xfrm>
          <a:off x="83820" y="1104900"/>
          <a:ext cx="1463040" cy="1783080"/>
        </a:xfrm>
        <a:prstGeom prst="roundRect">
          <a:avLst/>
        </a:prstGeom>
        <a:solidFill>
          <a:srgbClr val="1F3A5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106680</xdr:colOff>
      <xdr:row>6</xdr:row>
      <xdr:rowOff>137160</xdr:rowOff>
    </xdr:from>
    <xdr:to>
      <xdr:col>2</xdr:col>
      <xdr:colOff>281940</xdr:colOff>
      <xdr:row>14</xdr:row>
      <xdr:rowOff>129540</xdr:rowOff>
    </xdr:to>
    <mc:AlternateContent xmlns:mc="http://schemas.openxmlformats.org/markup-compatibility/2006" xmlns:a14="http://schemas.microsoft.com/office/drawing/2010/main">
      <mc:Choice Requires="a14">
        <xdr:graphicFrame macro="">
          <xdr:nvGraphicFramePr>
            <xdr:cNvPr id="57" name="لون القماش">
              <a:extLst>
                <a:ext uri="{FF2B5EF4-FFF2-40B4-BE49-F238E27FC236}">
                  <a16:creationId xmlns:a16="http://schemas.microsoft.com/office/drawing/2014/main" id="{84766889-8AEF-476B-A20C-7E1926B0DEC5}"/>
                </a:ext>
              </a:extLst>
            </xdr:cNvPr>
            <xdr:cNvGraphicFramePr/>
          </xdr:nvGraphicFramePr>
          <xdr:xfrm>
            <a:off x="0" y="0"/>
            <a:ext cx="0" cy="0"/>
          </xdr:xfrm>
          <a:graphic>
            <a:graphicData uri="http://schemas.microsoft.com/office/drawing/2010/slicer">
              <sle:slicer xmlns:sle="http://schemas.microsoft.com/office/drawing/2010/slicer" name="لون القماش"/>
            </a:graphicData>
          </a:graphic>
        </xdr:graphicFrame>
      </mc:Choice>
      <mc:Fallback xmlns="">
        <xdr:sp macro="" textlink="">
          <xdr:nvSpPr>
            <xdr:cNvPr id="0" name=""/>
            <xdr:cNvSpPr>
              <a:spLocks noTextEdit="1"/>
            </xdr:cNvSpPr>
          </xdr:nvSpPr>
          <xdr:spPr>
            <a:xfrm>
              <a:off x="106680" y="1234440"/>
              <a:ext cx="1394460" cy="14554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91440</xdr:colOff>
      <xdr:row>16</xdr:row>
      <xdr:rowOff>22860</xdr:rowOff>
    </xdr:from>
    <xdr:to>
      <xdr:col>2</xdr:col>
      <xdr:colOff>304800</xdr:colOff>
      <xdr:row>25</xdr:row>
      <xdr:rowOff>0</xdr:rowOff>
    </xdr:to>
    <xdr:sp macro="" textlink="">
      <xdr:nvSpPr>
        <xdr:cNvPr id="58" name="Rectangle: Rounded Corners 57">
          <a:extLst>
            <a:ext uri="{FF2B5EF4-FFF2-40B4-BE49-F238E27FC236}">
              <a16:creationId xmlns:a16="http://schemas.microsoft.com/office/drawing/2014/main" id="{C9B59BAF-0415-4C1C-9A23-2E4DE2AD3ABB}"/>
            </a:ext>
          </a:extLst>
        </xdr:cNvPr>
        <xdr:cNvSpPr/>
      </xdr:nvSpPr>
      <xdr:spPr>
        <a:xfrm>
          <a:off x="91440" y="2948940"/>
          <a:ext cx="1432560" cy="1623060"/>
        </a:xfrm>
        <a:prstGeom prst="roundRect">
          <a:avLst/>
        </a:prstGeom>
        <a:solidFill>
          <a:srgbClr val="1F3A5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198120</xdr:colOff>
      <xdr:row>16</xdr:row>
      <xdr:rowOff>106681</xdr:rowOff>
    </xdr:from>
    <xdr:to>
      <xdr:col>2</xdr:col>
      <xdr:colOff>236220</xdr:colOff>
      <xdr:row>24</xdr:row>
      <xdr:rowOff>152400</xdr:rowOff>
    </xdr:to>
    <mc:AlternateContent xmlns:mc="http://schemas.openxmlformats.org/markup-compatibility/2006" xmlns:a14="http://schemas.microsoft.com/office/drawing/2010/main">
      <mc:Choice Requires="a14">
        <xdr:graphicFrame macro="">
          <xdr:nvGraphicFramePr>
            <xdr:cNvPr id="60" name="المحافظة">
              <a:extLst>
                <a:ext uri="{FF2B5EF4-FFF2-40B4-BE49-F238E27FC236}">
                  <a16:creationId xmlns:a16="http://schemas.microsoft.com/office/drawing/2014/main" id="{3AB9ED40-9BEB-4A2A-839A-0D43DB054AA3}"/>
                </a:ext>
              </a:extLst>
            </xdr:cNvPr>
            <xdr:cNvGraphicFramePr/>
          </xdr:nvGraphicFramePr>
          <xdr:xfrm>
            <a:off x="0" y="0"/>
            <a:ext cx="0" cy="0"/>
          </xdr:xfrm>
          <a:graphic>
            <a:graphicData uri="http://schemas.microsoft.com/office/drawing/2010/slicer">
              <sle:slicer xmlns:sle="http://schemas.microsoft.com/office/drawing/2010/slicer" name="المحافظة"/>
            </a:graphicData>
          </a:graphic>
        </xdr:graphicFrame>
      </mc:Choice>
      <mc:Fallback xmlns="">
        <xdr:sp macro="" textlink="">
          <xdr:nvSpPr>
            <xdr:cNvPr id="0" name=""/>
            <xdr:cNvSpPr>
              <a:spLocks noTextEdit="1"/>
            </xdr:cNvSpPr>
          </xdr:nvSpPr>
          <xdr:spPr>
            <a:xfrm>
              <a:off x="198120" y="3032761"/>
              <a:ext cx="1257300" cy="2217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30480</xdr:colOff>
      <xdr:row>25</xdr:row>
      <xdr:rowOff>53340</xdr:rowOff>
    </xdr:from>
    <xdr:to>
      <xdr:col>2</xdr:col>
      <xdr:colOff>274320</xdr:colOff>
      <xdr:row>28</xdr:row>
      <xdr:rowOff>175260</xdr:rowOff>
    </xdr:to>
    <xdr:sp macro="[0]!ClearFilters" textlink="">
      <xdr:nvSpPr>
        <xdr:cNvPr id="4" name="Rectangle: Rounded Corners 3">
          <a:extLst>
            <a:ext uri="{FF2B5EF4-FFF2-40B4-BE49-F238E27FC236}">
              <a16:creationId xmlns:a16="http://schemas.microsoft.com/office/drawing/2014/main" id="{ACA00B1C-3130-41B1-993A-AD513C37E9F8}"/>
            </a:ext>
          </a:extLst>
        </xdr:cNvPr>
        <xdr:cNvSpPr/>
      </xdr:nvSpPr>
      <xdr:spPr>
        <a:xfrm>
          <a:off x="30480" y="4625340"/>
          <a:ext cx="1463040" cy="670560"/>
        </a:xfrm>
        <a:prstGeom prst="roundRect">
          <a:avLst/>
        </a:prstGeom>
        <a:solidFill>
          <a:srgbClr val="1F3A5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175260</xdr:colOff>
      <xdr:row>26</xdr:row>
      <xdr:rowOff>0</xdr:rowOff>
    </xdr:from>
    <xdr:to>
      <xdr:col>2</xdr:col>
      <xdr:colOff>114300</xdr:colOff>
      <xdr:row>28</xdr:row>
      <xdr:rowOff>76200</xdr:rowOff>
    </xdr:to>
    <xdr:sp macro="[0]!ClearFilters" textlink="">
      <xdr:nvSpPr>
        <xdr:cNvPr id="9" name="TextBox 8">
          <a:extLst>
            <a:ext uri="{FF2B5EF4-FFF2-40B4-BE49-F238E27FC236}">
              <a16:creationId xmlns:a16="http://schemas.microsoft.com/office/drawing/2014/main" id="{3793D48C-5218-4934-8B21-BE38545DDC4E}"/>
            </a:ext>
          </a:extLst>
        </xdr:cNvPr>
        <xdr:cNvSpPr txBox="1"/>
      </xdr:nvSpPr>
      <xdr:spPr>
        <a:xfrm>
          <a:off x="175260" y="4754880"/>
          <a:ext cx="1158240" cy="441960"/>
        </a:xfrm>
        <a:prstGeom prst="rect">
          <a:avLst/>
        </a:prstGeom>
        <a:solidFill>
          <a:srgbClr val="1F3A5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rgbClr val="A80000"/>
              </a:solidFill>
            </a:rPr>
            <a:t>clear</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22860</xdr:colOff>
      <xdr:row>0</xdr:row>
      <xdr:rowOff>30480</xdr:rowOff>
    </xdr:from>
    <xdr:to>
      <xdr:col>23</xdr:col>
      <xdr:colOff>266700</xdr:colOff>
      <xdr:row>36</xdr:row>
      <xdr:rowOff>104533</xdr:rowOff>
    </xdr:to>
    <xdr:pic>
      <xdr:nvPicPr>
        <xdr:cNvPr id="3" name="Picture 2">
          <a:extLst>
            <a:ext uri="{FF2B5EF4-FFF2-40B4-BE49-F238E27FC236}">
              <a16:creationId xmlns:a16="http://schemas.microsoft.com/office/drawing/2014/main" id="{05C9F156-31FB-4EBB-B045-AFEAE525639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 y="30480"/>
          <a:ext cx="14264640" cy="6657733"/>
        </a:xfrm>
        <a:prstGeom prst="rect">
          <a:avLst/>
        </a:prstGeom>
      </xdr:spPr>
    </xdr:pic>
    <xdr:clientData/>
  </xdr:twoCellAnchor>
  <xdr:twoCellAnchor>
    <xdr:from>
      <xdr:col>0</xdr:col>
      <xdr:colOff>38100</xdr:colOff>
      <xdr:row>0</xdr:row>
      <xdr:rowOff>68580</xdr:rowOff>
    </xdr:from>
    <xdr:to>
      <xdr:col>2</xdr:col>
      <xdr:colOff>541020</xdr:colOff>
      <xdr:row>6</xdr:row>
      <xdr:rowOff>22860</xdr:rowOff>
    </xdr:to>
    <xdr:sp macro="" textlink="">
      <xdr:nvSpPr>
        <xdr:cNvPr id="5" name="Rectangle: Rounded Corners 4">
          <a:extLst>
            <a:ext uri="{FF2B5EF4-FFF2-40B4-BE49-F238E27FC236}">
              <a16:creationId xmlns:a16="http://schemas.microsoft.com/office/drawing/2014/main" id="{FE333D25-E48E-4E51-BF9E-1E44546A5764}"/>
            </a:ext>
          </a:extLst>
        </xdr:cNvPr>
        <xdr:cNvSpPr/>
      </xdr:nvSpPr>
      <xdr:spPr>
        <a:xfrm>
          <a:off x="38100" y="68580"/>
          <a:ext cx="1722120" cy="1051560"/>
        </a:xfrm>
        <a:prstGeom prst="roundRect">
          <a:avLst/>
        </a:prstGeom>
        <a:solidFill>
          <a:srgbClr val="1F2E4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91440</xdr:colOff>
      <xdr:row>0</xdr:row>
      <xdr:rowOff>137160</xdr:rowOff>
    </xdr:from>
    <xdr:to>
      <xdr:col>2</xdr:col>
      <xdr:colOff>411479</xdr:colOff>
      <xdr:row>5</xdr:row>
      <xdr:rowOff>144780</xdr:rowOff>
    </xdr:to>
    <xdr:pic>
      <xdr:nvPicPr>
        <xdr:cNvPr id="6" name="Picture 5">
          <a:hlinkClick xmlns:r="http://schemas.openxmlformats.org/officeDocument/2006/relationships" r:id="rId2"/>
          <a:extLst>
            <a:ext uri="{FF2B5EF4-FFF2-40B4-BE49-F238E27FC236}">
              <a16:creationId xmlns:a16="http://schemas.microsoft.com/office/drawing/2014/main" id="{A7613306-5000-48C4-BDD1-2F11EDECFF3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1440" y="137160"/>
          <a:ext cx="1539239" cy="922020"/>
        </a:xfrm>
        <a:prstGeom prst="rect">
          <a:avLst/>
        </a:prstGeom>
      </xdr:spPr>
    </xdr:pic>
    <xdr:clientData/>
  </xdr:twoCellAnchor>
  <xdr:twoCellAnchor editAs="oneCell">
    <xdr:from>
      <xdr:col>9</xdr:col>
      <xdr:colOff>220980</xdr:colOff>
      <xdr:row>0</xdr:row>
      <xdr:rowOff>15240</xdr:rowOff>
    </xdr:from>
    <xdr:to>
      <xdr:col>12</xdr:col>
      <xdr:colOff>465000</xdr:colOff>
      <xdr:row>6</xdr:row>
      <xdr:rowOff>3142</xdr:rowOff>
    </xdr:to>
    <xdr:pic>
      <xdr:nvPicPr>
        <xdr:cNvPr id="10" name="Picture 9">
          <a:hlinkClick xmlns:r="http://schemas.openxmlformats.org/officeDocument/2006/relationships" r:id="rId4"/>
          <a:extLst>
            <a:ext uri="{FF2B5EF4-FFF2-40B4-BE49-F238E27FC236}">
              <a16:creationId xmlns:a16="http://schemas.microsoft.com/office/drawing/2014/main" id="{61F38A66-3658-4DFF-816F-5B22FE9BE2CE}"/>
            </a:ext>
          </a:extLst>
        </xdr:cNvPr>
        <xdr:cNvPicPr>
          <a:picLocks noChangeAspect="1"/>
        </xdr:cNvPicPr>
      </xdr:nvPicPr>
      <xdr:blipFill>
        <a:blip xmlns:r="http://schemas.openxmlformats.org/officeDocument/2006/relationships" r:embed="rId5"/>
        <a:stretch>
          <a:fillRect/>
        </a:stretch>
      </xdr:blipFill>
      <xdr:spPr>
        <a:xfrm>
          <a:off x="5707380" y="15240"/>
          <a:ext cx="2072820" cy="1085182"/>
        </a:xfrm>
        <a:prstGeom prst="rect">
          <a:avLst/>
        </a:prstGeom>
      </xdr:spPr>
    </xdr:pic>
    <xdr:clientData/>
  </xdr:twoCellAnchor>
  <xdr:twoCellAnchor>
    <xdr:from>
      <xdr:col>8</xdr:col>
      <xdr:colOff>15240</xdr:colOff>
      <xdr:row>6</xdr:row>
      <xdr:rowOff>91440</xdr:rowOff>
    </xdr:from>
    <xdr:to>
      <xdr:col>12</xdr:col>
      <xdr:colOff>541020</xdr:colOff>
      <xdr:row>18</xdr:row>
      <xdr:rowOff>121920</xdr:rowOff>
    </xdr:to>
    <xdr:sp macro="" textlink="">
      <xdr:nvSpPr>
        <xdr:cNvPr id="12" name="Rectangle: Rounded Corners 11">
          <a:extLst>
            <a:ext uri="{FF2B5EF4-FFF2-40B4-BE49-F238E27FC236}">
              <a16:creationId xmlns:a16="http://schemas.microsoft.com/office/drawing/2014/main" id="{640F0478-DF11-46AA-8572-29CF61685623}"/>
            </a:ext>
          </a:extLst>
        </xdr:cNvPr>
        <xdr:cNvSpPr/>
      </xdr:nvSpPr>
      <xdr:spPr>
        <a:xfrm>
          <a:off x="4892040" y="1188720"/>
          <a:ext cx="2964180" cy="2225040"/>
        </a:xfrm>
        <a:prstGeom prst="roundRect">
          <a:avLst/>
        </a:prstGeom>
        <a:solidFill>
          <a:srgbClr val="1F3A5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541020</xdr:colOff>
      <xdr:row>5</xdr:row>
      <xdr:rowOff>144780</xdr:rowOff>
    </xdr:from>
    <xdr:to>
      <xdr:col>22</xdr:col>
      <xdr:colOff>457200</xdr:colOff>
      <xdr:row>18</xdr:row>
      <xdr:rowOff>91440</xdr:rowOff>
    </xdr:to>
    <xdr:sp macro="" textlink="">
      <xdr:nvSpPr>
        <xdr:cNvPr id="13" name="Rectangle: Rounded Corners 12">
          <a:extLst>
            <a:ext uri="{FF2B5EF4-FFF2-40B4-BE49-F238E27FC236}">
              <a16:creationId xmlns:a16="http://schemas.microsoft.com/office/drawing/2014/main" id="{8310CB6A-4A28-4A58-B18D-04A7302A5377}"/>
            </a:ext>
          </a:extLst>
        </xdr:cNvPr>
        <xdr:cNvSpPr/>
      </xdr:nvSpPr>
      <xdr:spPr>
        <a:xfrm>
          <a:off x="10904220" y="1059180"/>
          <a:ext cx="2964180" cy="2324100"/>
        </a:xfrm>
        <a:prstGeom prst="roundRect">
          <a:avLst/>
        </a:prstGeom>
        <a:solidFill>
          <a:srgbClr val="1F3A5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541020</xdr:colOff>
      <xdr:row>5</xdr:row>
      <xdr:rowOff>152400</xdr:rowOff>
    </xdr:from>
    <xdr:to>
      <xdr:col>17</xdr:col>
      <xdr:colOff>457200</xdr:colOff>
      <xdr:row>18</xdr:row>
      <xdr:rowOff>99060</xdr:rowOff>
    </xdr:to>
    <xdr:sp macro="" textlink="">
      <xdr:nvSpPr>
        <xdr:cNvPr id="14" name="Rectangle: Rounded Corners 13">
          <a:extLst>
            <a:ext uri="{FF2B5EF4-FFF2-40B4-BE49-F238E27FC236}">
              <a16:creationId xmlns:a16="http://schemas.microsoft.com/office/drawing/2014/main" id="{CAA874DA-8064-49E9-99A6-E61057AC8479}"/>
            </a:ext>
          </a:extLst>
        </xdr:cNvPr>
        <xdr:cNvSpPr/>
      </xdr:nvSpPr>
      <xdr:spPr>
        <a:xfrm>
          <a:off x="7856220" y="1066800"/>
          <a:ext cx="2964180" cy="2324100"/>
        </a:xfrm>
        <a:prstGeom prst="roundRect">
          <a:avLst/>
        </a:prstGeom>
        <a:solidFill>
          <a:srgbClr val="1F3A5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601980</xdr:colOff>
      <xdr:row>6</xdr:row>
      <xdr:rowOff>152400</xdr:rowOff>
    </xdr:from>
    <xdr:to>
      <xdr:col>7</xdr:col>
      <xdr:colOff>518160</xdr:colOff>
      <xdr:row>18</xdr:row>
      <xdr:rowOff>175260</xdr:rowOff>
    </xdr:to>
    <xdr:sp macro="" textlink="">
      <xdr:nvSpPr>
        <xdr:cNvPr id="15" name="Rectangle: Rounded Corners 14">
          <a:extLst>
            <a:ext uri="{FF2B5EF4-FFF2-40B4-BE49-F238E27FC236}">
              <a16:creationId xmlns:a16="http://schemas.microsoft.com/office/drawing/2014/main" id="{A825EDDF-D5DD-4A7A-9B0B-50398B70C23B}"/>
            </a:ext>
          </a:extLst>
        </xdr:cNvPr>
        <xdr:cNvSpPr/>
      </xdr:nvSpPr>
      <xdr:spPr>
        <a:xfrm>
          <a:off x="1821180" y="1249680"/>
          <a:ext cx="2964180" cy="2217420"/>
        </a:xfrm>
        <a:prstGeom prst="roundRect">
          <a:avLst/>
        </a:prstGeom>
        <a:solidFill>
          <a:srgbClr val="1F3A5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68580</xdr:colOff>
      <xdr:row>8</xdr:row>
      <xdr:rowOff>15240</xdr:rowOff>
    </xdr:from>
    <xdr:to>
      <xdr:col>7</xdr:col>
      <xdr:colOff>312420</xdr:colOff>
      <xdr:row>18</xdr:row>
      <xdr:rowOff>15240</xdr:rowOff>
    </xdr:to>
    <xdr:graphicFrame macro="">
      <xdr:nvGraphicFramePr>
        <xdr:cNvPr id="16" name="Chart 15">
          <a:extLst>
            <a:ext uri="{FF2B5EF4-FFF2-40B4-BE49-F238E27FC236}">
              <a16:creationId xmlns:a16="http://schemas.microsoft.com/office/drawing/2014/main" id="{7F9725A4-11BB-4790-A221-29BDBF7465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198120</xdr:colOff>
      <xdr:row>7</xdr:row>
      <xdr:rowOff>15240</xdr:rowOff>
    </xdr:from>
    <xdr:to>
      <xdr:col>12</xdr:col>
      <xdr:colOff>350520</xdr:colOff>
      <xdr:row>18</xdr:row>
      <xdr:rowOff>38100</xdr:rowOff>
    </xdr:to>
    <xdr:graphicFrame macro="">
      <xdr:nvGraphicFramePr>
        <xdr:cNvPr id="17" name="Chart 16">
          <a:extLst>
            <a:ext uri="{FF2B5EF4-FFF2-40B4-BE49-F238E27FC236}">
              <a16:creationId xmlns:a16="http://schemas.microsoft.com/office/drawing/2014/main" id="{7ADD88BA-ECDC-4B86-8E2C-5F29E4C574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76200</xdr:colOff>
      <xdr:row>6</xdr:row>
      <xdr:rowOff>137160</xdr:rowOff>
    </xdr:from>
    <xdr:to>
      <xdr:col>17</xdr:col>
      <xdr:colOff>335280</xdr:colOff>
      <xdr:row>17</xdr:row>
      <xdr:rowOff>129540</xdr:rowOff>
    </xdr:to>
    <xdr:graphicFrame macro="">
      <xdr:nvGraphicFramePr>
        <xdr:cNvPr id="18" name="Chart 17">
          <a:extLst>
            <a:ext uri="{FF2B5EF4-FFF2-40B4-BE49-F238E27FC236}">
              <a16:creationId xmlns:a16="http://schemas.microsoft.com/office/drawing/2014/main" id="{986BB3ED-D4C3-4A32-99C9-4270C7E260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106680</xdr:colOff>
      <xdr:row>6</xdr:row>
      <xdr:rowOff>121920</xdr:rowOff>
    </xdr:from>
    <xdr:to>
      <xdr:col>22</xdr:col>
      <xdr:colOff>342900</xdr:colOff>
      <xdr:row>17</xdr:row>
      <xdr:rowOff>121920</xdr:rowOff>
    </xdr:to>
    <xdr:graphicFrame macro="">
      <xdr:nvGraphicFramePr>
        <xdr:cNvPr id="19" name="Chart 18">
          <a:extLst>
            <a:ext uri="{FF2B5EF4-FFF2-40B4-BE49-F238E27FC236}">
              <a16:creationId xmlns:a16="http://schemas.microsoft.com/office/drawing/2014/main" id="{ED08285C-D472-4AD1-89D4-AE82DC47EF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160020</xdr:colOff>
      <xdr:row>18</xdr:row>
      <xdr:rowOff>144780</xdr:rowOff>
    </xdr:from>
    <xdr:to>
      <xdr:col>22</xdr:col>
      <xdr:colOff>594360</xdr:colOff>
      <xdr:row>29</xdr:row>
      <xdr:rowOff>129540</xdr:rowOff>
    </xdr:to>
    <xdr:sp macro="" textlink="">
      <xdr:nvSpPr>
        <xdr:cNvPr id="20" name="Rectangle: Rounded Corners 19">
          <a:extLst>
            <a:ext uri="{FF2B5EF4-FFF2-40B4-BE49-F238E27FC236}">
              <a16:creationId xmlns:a16="http://schemas.microsoft.com/office/drawing/2014/main" id="{A9F7BA0D-DE77-4A75-AC1B-70EA543EC811}"/>
            </a:ext>
          </a:extLst>
        </xdr:cNvPr>
        <xdr:cNvSpPr/>
      </xdr:nvSpPr>
      <xdr:spPr>
        <a:xfrm>
          <a:off x="6256020" y="3436620"/>
          <a:ext cx="7749540" cy="1996440"/>
        </a:xfrm>
        <a:prstGeom prst="roundRect">
          <a:avLst/>
        </a:prstGeom>
        <a:solidFill>
          <a:srgbClr val="1F3A5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594360</xdr:colOff>
      <xdr:row>19</xdr:row>
      <xdr:rowOff>22860</xdr:rowOff>
    </xdr:from>
    <xdr:to>
      <xdr:col>10</xdr:col>
      <xdr:colOff>7620</xdr:colOff>
      <xdr:row>29</xdr:row>
      <xdr:rowOff>22860</xdr:rowOff>
    </xdr:to>
    <xdr:sp macro="" textlink="">
      <xdr:nvSpPr>
        <xdr:cNvPr id="21" name="Rectangle: Rounded Corners 20">
          <a:extLst>
            <a:ext uri="{FF2B5EF4-FFF2-40B4-BE49-F238E27FC236}">
              <a16:creationId xmlns:a16="http://schemas.microsoft.com/office/drawing/2014/main" id="{F6FCFA23-5BB5-450C-B384-FA851F13B880}"/>
            </a:ext>
          </a:extLst>
        </xdr:cNvPr>
        <xdr:cNvSpPr/>
      </xdr:nvSpPr>
      <xdr:spPr>
        <a:xfrm>
          <a:off x="1813560" y="3497580"/>
          <a:ext cx="4290060" cy="1828800"/>
        </a:xfrm>
        <a:prstGeom prst="roundRect">
          <a:avLst/>
        </a:prstGeom>
        <a:solidFill>
          <a:srgbClr val="1F3A5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487680</xdr:colOff>
      <xdr:row>19</xdr:row>
      <xdr:rowOff>152400</xdr:rowOff>
    </xdr:from>
    <xdr:to>
      <xdr:col>9</xdr:col>
      <xdr:colOff>419100</xdr:colOff>
      <xdr:row>28</xdr:row>
      <xdr:rowOff>152400</xdr:rowOff>
    </xdr:to>
    <xdr:graphicFrame macro="">
      <xdr:nvGraphicFramePr>
        <xdr:cNvPr id="22" name="Chart 21">
          <a:extLst>
            <a:ext uri="{FF2B5EF4-FFF2-40B4-BE49-F238E27FC236}">
              <a16:creationId xmlns:a16="http://schemas.microsoft.com/office/drawing/2014/main" id="{CA2EF4EF-F5AB-4740-BD60-FDB3373321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327660</xdr:colOff>
      <xdr:row>18</xdr:row>
      <xdr:rowOff>175260</xdr:rowOff>
    </xdr:from>
    <xdr:to>
      <xdr:col>22</xdr:col>
      <xdr:colOff>342900</xdr:colOff>
      <xdr:row>29</xdr:row>
      <xdr:rowOff>91440</xdr:rowOff>
    </xdr:to>
    <xdr:graphicFrame macro="">
      <xdr:nvGraphicFramePr>
        <xdr:cNvPr id="23" name="Chart 22">
          <a:extLst>
            <a:ext uri="{FF2B5EF4-FFF2-40B4-BE49-F238E27FC236}">
              <a16:creationId xmlns:a16="http://schemas.microsoft.com/office/drawing/2014/main" id="{3874E34C-049C-41E4-94B0-3D62D2077D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53340</xdr:colOff>
      <xdr:row>6</xdr:row>
      <xdr:rowOff>99060</xdr:rowOff>
    </xdr:from>
    <xdr:to>
      <xdr:col>2</xdr:col>
      <xdr:colOff>541020</xdr:colOff>
      <xdr:row>14</xdr:row>
      <xdr:rowOff>160020</xdr:rowOff>
    </xdr:to>
    <xdr:sp macro="" textlink="">
      <xdr:nvSpPr>
        <xdr:cNvPr id="24" name="Rectangle: Rounded Corners 23">
          <a:extLst>
            <a:ext uri="{FF2B5EF4-FFF2-40B4-BE49-F238E27FC236}">
              <a16:creationId xmlns:a16="http://schemas.microsoft.com/office/drawing/2014/main" id="{F152AA52-447F-4579-8DF3-09715993ED4E}"/>
            </a:ext>
          </a:extLst>
        </xdr:cNvPr>
        <xdr:cNvSpPr/>
      </xdr:nvSpPr>
      <xdr:spPr>
        <a:xfrm>
          <a:off x="53340" y="1196340"/>
          <a:ext cx="1706880" cy="1524000"/>
        </a:xfrm>
        <a:prstGeom prst="roundRect">
          <a:avLst/>
        </a:prstGeom>
        <a:solidFill>
          <a:srgbClr val="1F3A5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68580</xdr:colOff>
      <xdr:row>14</xdr:row>
      <xdr:rowOff>137160</xdr:rowOff>
    </xdr:from>
    <xdr:to>
      <xdr:col>2</xdr:col>
      <xdr:colOff>586740</xdr:colOff>
      <xdr:row>25</xdr:row>
      <xdr:rowOff>22860</xdr:rowOff>
    </xdr:to>
    <xdr:sp macro="" textlink="">
      <xdr:nvSpPr>
        <xdr:cNvPr id="25" name="Rectangle: Rounded Corners 24">
          <a:extLst>
            <a:ext uri="{FF2B5EF4-FFF2-40B4-BE49-F238E27FC236}">
              <a16:creationId xmlns:a16="http://schemas.microsoft.com/office/drawing/2014/main" id="{E7748226-9DC6-4907-A32E-753F999F8AC2}"/>
            </a:ext>
          </a:extLst>
        </xdr:cNvPr>
        <xdr:cNvSpPr/>
      </xdr:nvSpPr>
      <xdr:spPr>
        <a:xfrm>
          <a:off x="68580" y="2697480"/>
          <a:ext cx="1737360" cy="1897380"/>
        </a:xfrm>
        <a:prstGeom prst="roundRect">
          <a:avLst/>
        </a:prstGeom>
        <a:solidFill>
          <a:srgbClr val="1F3A5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289560</xdr:colOff>
      <xdr:row>7</xdr:row>
      <xdr:rowOff>30481</xdr:rowOff>
    </xdr:from>
    <xdr:to>
      <xdr:col>2</xdr:col>
      <xdr:colOff>297180</xdr:colOff>
      <xdr:row>14</xdr:row>
      <xdr:rowOff>129540</xdr:rowOff>
    </xdr:to>
    <mc:AlternateContent xmlns:mc="http://schemas.openxmlformats.org/markup-compatibility/2006" xmlns:a14="http://schemas.microsoft.com/office/drawing/2010/main">
      <mc:Choice Requires="a14">
        <xdr:graphicFrame macro="">
          <xdr:nvGraphicFramePr>
            <xdr:cNvPr id="26" name="منصة البيع ">
              <a:extLst>
                <a:ext uri="{FF2B5EF4-FFF2-40B4-BE49-F238E27FC236}">
                  <a16:creationId xmlns:a16="http://schemas.microsoft.com/office/drawing/2014/main" id="{D647E838-FCD5-42A9-8E1D-946A68549424}"/>
                </a:ext>
              </a:extLst>
            </xdr:cNvPr>
            <xdr:cNvGraphicFramePr/>
          </xdr:nvGraphicFramePr>
          <xdr:xfrm>
            <a:off x="0" y="0"/>
            <a:ext cx="0" cy="0"/>
          </xdr:xfrm>
          <a:graphic>
            <a:graphicData uri="http://schemas.microsoft.com/office/drawing/2010/slicer">
              <sle:slicer xmlns:sle="http://schemas.microsoft.com/office/drawing/2010/slicer" name="منصة البيع "/>
            </a:graphicData>
          </a:graphic>
        </xdr:graphicFrame>
      </mc:Choice>
      <mc:Fallback xmlns="">
        <xdr:sp macro="" textlink="">
          <xdr:nvSpPr>
            <xdr:cNvPr id="0" name=""/>
            <xdr:cNvSpPr>
              <a:spLocks noTextEdit="1"/>
            </xdr:cNvSpPr>
          </xdr:nvSpPr>
          <xdr:spPr>
            <a:xfrm>
              <a:off x="289560" y="1310641"/>
              <a:ext cx="1226820" cy="13792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198120</xdr:colOff>
      <xdr:row>15</xdr:row>
      <xdr:rowOff>106681</xdr:rowOff>
    </xdr:from>
    <xdr:to>
      <xdr:col>2</xdr:col>
      <xdr:colOff>342900</xdr:colOff>
      <xdr:row>24</xdr:row>
      <xdr:rowOff>137160</xdr:rowOff>
    </xdr:to>
    <mc:AlternateContent xmlns:mc="http://schemas.openxmlformats.org/markup-compatibility/2006" xmlns:a14="http://schemas.microsoft.com/office/drawing/2010/main">
      <mc:Choice Requires="a14">
        <xdr:graphicFrame macro="">
          <xdr:nvGraphicFramePr>
            <xdr:cNvPr id="27" name="اللون المعدن">
              <a:extLst>
                <a:ext uri="{FF2B5EF4-FFF2-40B4-BE49-F238E27FC236}">
                  <a16:creationId xmlns:a16="http://schemas.microsoft.com/office/drawing/2014/main" id="{2C5118A4-8ACD-4247-8EED-68352D5E19EB}"/>
                </a:ext>
              </a:extLst>
            </xdr:cNvPr>
            <xdr:cNvGraphicFramePr/>
          </xdr:nvGraphicFramePr>
          <xdr:xfrm>
            <a:off x="0" y="0"/>
            <a:ext cx="0" cy="0"/>
          </xdr:xfrm>
          <a:graphic>
            <a:graphicData uri="http://schemas.microsoft.com/office/drawing/2010/slicer">
              <sle:slicer xmlns:sle="http://schemas.microsoft.com/office/drawing/2010/slicer" name="اللون المعدن"/>
            </a:graphicData>
          </a:graphic>
        </xdr:graphicFrame>
      </mc:Choice>
      <mc:Fallback xmlns="">
        <xdr:sp macro="" textlink="">
          <xdr:nvSpPr>
            <xdr:cNvPr id="0" name=""/>
            <xdr:cNvSpPr>
              <a:spLocks noTextEdit="1"/>
            </xdr:cNvSpPr>
          </xdr:nvSpPr>
          <xdr:spPr>
            <a:xfrm>
              <a:off x="198120" y="2849881"/>
              <a:ext cx="1363980" cy="16763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106680</xdr:colOff>
      <xdr:row>0</xdr:row>
      <xdr:rowOff>129540</xdr:rowOff>
    </xdr:from>
    <xdr:to>
      <xdr:col>7</xdr:col>
      <xdr:colOff>480060</xdr:colOff>
      <xdr:row>6</xdr:row>
      <xdr:rowOff>100574</xdr:rowOff>
    </xdr:to>
    <xdr:sp macro="" textlink="">
      <xdr:nvSpPr>
        <xdr:cNvPr id="28" name="Rectangle: Rounded Corners 27">
          <a:extLst>
            <a:ext uri="{FF2B5EF4-FFF2-40B4-BE49-F238E27FC236}">
              <a16:creationId xmlns:a16="http://schemas.microsoft.com/office/drawing/2014/main" id="{549D00EC-FB55-4EE2-9722-18A5155FC8C9}"/>
            </a:ext>
          </a:extLst>
        </xdr:cNvPr>
        <xdr:cNvSpPr/>
      </xdr:nvSpPr>
      <xdr:spPr>
        <a:xfrm>
          <a:off x="1935480" y="129540"/>
          <a:ext cx="2811780" cy="1068314"/>
        </a:xfrm>
        <a:prstGeom prst="roundRect">
          <a:avLst/>
        </a:prstGeom>
        <a:solidFill>
          <a:srgbClr val="1F3A5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236220</xdr:colOff>
      <xdr:row>4</xdr:row>
      <xdr:rowOff>15240</xdr:rowOff>
    </xdr:from>
    <xdr:to>
      <xdr:col>5</xdr:col>
      <xdr:colOff>502920</xdr:colOff>
      <xdr:row>5</xdr:row>
      <xdr:rowOff>129540</xdr:rowOff>
    </xdr:to>
    <xdr:sp macro="" textlink="'Pivot Tables'!C21">
      <xdr:nvSpPr>
        <xdr:cNvPr id="29" name="TextBox 28">
          <a:extLst>
            <a:ext uri="{FF2B5EF4-FFF2-40B4-BE49-F238E27FC236}">
              <a16:creationId xmlns:a16="http://schemas.microsoft.com/office/drawing/2014/main" id="{C4E55C44-D6CF-485E-93BA-263EBC97CDB4}"/>
            </a:ext>
          </a:extLst>
        </xdr:cNvPr>
        <xdr:cNvSpPr txBox="1"/>
      </xdr:nvSpPr>
      <xdr:spPr>
        <a:xfrm>
          <a:off x="2065020" y="746760"/>
          <a:ext cx="1485900" cy="297180"/>
        </a:xfrm>
        <a:prstGeom prst="rect">
          <a:avLst/>
        </a:prstGeom>
        <a:solidFill>
          <a:srgbClr val="1F3A5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474427-38EE-44C8-AFF0-2FBC86A7B7C2}" type="TxLink">
            <a:rPr lang="en-US" sz="1800" b="0" i="0" u="none" strike="noStrike">
              <a:solidFill>
                <a:schemeClr val="bg1"/>
              </a:solidFill>
              <a:latin typeface="Calibri"/>
              <a:cs typeface="Calibri"/>
            </a:rPr>
            <a:pPr/>
            <a:t>44%</a:t>
          </a:fld>
          <a:endParaRPr lang="en-US" sz="1800">
            <a:solidFill>
              <a:schemeClr val="bg1"/>
            </a:solidFill>
          </a:endParaRPr>
        </a:p>
      </xdr:txBody>
    </xdr:sp>
    <xdr:clientData/>
  </xdr:twoCellAnchor>
  <xdr:twoCellAnchor>
    <xdr:from>
      <xdr:col>5</xdr:col>
      <xdr:colOff>144780</xdr:colOff>
      <xdr:row>1</xdr:row>
      <xdr:rowOff>91440</xdr:rowOff>
    </xdr:from>
    <xdr:to>
      <xdr:col>7</xdr:col>
      <xdr:colOff>304800</xdr:colOff>
      <xdr:row>3</xdr:row>
      <xdr:rowOff>53340</xdr:rowOff>
    </xdr:to>
    <xdr:sp macro="" textlink="">
      <xdr:nvSpPr>
        <xdr:cNvPr id="30" name="TextBox 29">
          <a:extLst>
            <a:ext uri="{FF2B5EF4-FFF2-40B4-BE49-F238E27FC236}">
              <a16:creationId xmlns:a16="http://schemas.microsoft.com/office/drawing/2014/main" id="{03882DCA-06D1-4CD3-A677-489FD29AE7CE}"/>
            </a:ext>
          </a:extLst>
        </xdr:cNvPr>
        <xdr:cNvSpPr txBox="1"/>
      </xdr:nvSpPr>
      <xdr:spPr>
        <a:xfrm>
          <a:off x="3192780" y="274320"/>
          <a:ext cx="1379220" cy="327660"/>
        </a:xfrm>
        <a:prstGeom prst="rect">
          <a:avLst/>
        </a:prstGeom>
        <a:solidFill>
          <a:srgbClr val="1F3A5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ar-EG" sz="2000">
              <a:solidFill>
                <a:schemeClr val="bg1"/>
              </a:solidFill>
            </a:rPr>
            <a:t>نسبة التاخير</a:t>
          </a:r>
          <a:endParaRPr lang="en-US" sz="2000">
            <a:solidFill>
              <a:schemeClr val="bg1"/>
            </a:solidFill>
          </a:endParaRPr>
        </a:p>
      </xdr:txBody>
    </xdr:sp>
    <xdr:clientData/>
  </xdr:twoCellAnchor>
  <xdr:twoCellAnchor>
    <xdr:from>
      <xdr:col>16</xdr:col>
      <xdr:colOff>213360</xdr:colOff>
      <xdr:row>0</xdr:row>
      <xdr:rowOff>38100</xdr:rowOff>
    </xdr:from>
    <xdr:to>
      <xdr:col>22</xdr:col>
      <xdr:colOff>411480</xdr:colOff>
      <xdr:row>5</xdr:row>
      <xdr:rowOff>114300</xdr:rowOff>
    </xdr:to>
    <xdr:sp macro="" textlink="">
      <xdr:nvSpPr>
        <xdr:cNvPr id="31" name="Rectangle: Rounded Corners 30">
          <a:extLst>
            <a:ext uri="{FF2B5EF4-FFF2-40B4-BE49-F238E27FC236}">
              <a16:creationId xmlns:a16="http://schemas.microsoft.com/office/drawing/2014/main" id="{15D52260-7131-429E-930F-1A72B718D5A1}"/>
            </a:ext>
          </a:extLst>
        </xdr:cNvPr>
        <xdr:cNvSpPr/>
      </xdr:nvSpPr>
      <xdr:spPr>
        <a:xfrm>
          <a:off x="9966960" y="38100"/>
          <a:ext cx="3855720" cy="990600"/>
        </a:xfrm>
        <a:prstGeom prst="roundRect">
          <a:avLst/>
        </a:prstGeom>
        <a:solidFill>
          <a:srgbClr val="1F3A5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274320</xdr:colOff>
      <xdr:row>2</xdr:row>
      <xdr:rowOff>45720</xdr:rowOff>
    </xdr:from>
    <xdr:to>
      <xdr:col>20</xdr:col>
      <xdr:colOff>105577</xdr:colOff>
      <xdr:row>4</xdr:row>
      <xdr:rowOff>91440</xdr:rowOff>
    </xdr:to>
    <xdr:sp macro="" textlink="'Pivot Tables'!B24">
      <xdr:nvSpPr>
        <xdr:cNvPr id="32" name="TextBox 31">
          <a:extLst>
            <a:ext uri="{FF2B5EF4-FFF2-40B4-BE49-F238E27FC236}">
              <a16:creationId xmlns:a16="http://schemas.microsoft.com/office/drawing/2014/main" id="{D5816429-B66D-4DFF-9BC7-410C1DC3F7AD}"/>
            </a:ext>
          </a:extLst>
        </xdr:cNvPr>
        <xdr:cNvSpPr txBox="1"/>
      </xdr:nvSpPr>
      <xdr:spPr>
        <a:xfrm>
          <a:off x="10637520" y="411480"/>
          <a:ext cx="1660057" cy="411480"/>
        </a:xfrm>
        <a:prstGeom prst="rect">
          <a:avLst/>
        </a:prstGeom>
        <a:solidFill>
          <a:srgbClr val="1F3A5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A7FBAB0-4A93-47CD-9257-5BB96E5EC5EA}" type="TxLink">
            <a:rPr lang="en-US" sz="2400" b="0" i="0" u="none" strike="noStrike">
              <a:solidFill>
                <a:schemeClr val="bg1"/>
              </a:solidFill>
              <a:latin typeface="Calibri"/>
              <a:cs typeface="Calibri"/>
            </a:rPr>
            <a:pPr/>
            <a:t>15</a:t>
          </a:fld>
          <a:endParaRPr lang="en-US" sz="2400">
            <a:solidFill>
              <a:schemeClr val="bg1"/>
            </a:solidFill>
          </a:endParaRPr>
        </a:p>
      </xdr:txBody>
    </xdr:sp>
    <xdr:clientData/>
  </xdr:twoCellAnchor>
  <xdr:twoCellAnchor>
    <xdr:from>
      <xdr:col>20</xdr:col>
      <xdr:colOff>213360</xdr:colOff>
      <xdr:row>0</xdr:row>
      <xdr:rowOff>60960</xdr:rowOff>
    </xdr:from>
    <xdr:to>
      <xdr:col>22</xdr:col>
      <xdr:colOff>388620</xdr:colOff>
      <xdr:row>2</xdr:row>
      <xdr:rowOff>68580</xdr:rowOff>
    </xdr:to>
    <xdr:sp macro="" textlink="">
      <xdr:nvSpPr>
        <xdr:cNvPr id="33" name="TextBox 32">
          <a:extLst>
            <a:ext uri="{FF2B5EF4-FFF2-40B4-BE49-F238E27FC236}">
              <a16:creationId xmlns:a16="http://schemas.microsoft.com/office/drawing/2014/main" id="{0482B112-57BB-4346-8785-C3B2695DE715}"/>
            </a:ext>
          </a:extLst>
        </xdr:cNvPr>
        <xdr:cNvSpPr txBox="1"/>
      </xdr:nvSpPr>
      <xdr:spPr>
        <a:xfrm>
          <a:off x="12405360" y="60960"/>
          <a:ext cx="1394460" cy="373380"/>
        </a:xfrm>
        <a:prstGeom prst="rect">
          <a:avLst/>
        </a:prstGeom>
        <a:solidFill>
          <a:srgbClr val="1F3A5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ar-EG" sz="1600">
              <a:solidFill>
                <a:schemeClr val="bg1"/>
              </a:solidFill>
            </a:rPr>
            <a:t>متوسط مدة التسليم</a:t>
          </a:r>
          <a:endParaRPr lang="en-US" sz="1600">
            <a:solidFill>
              <a:schemeClr val="bg1"/>
            </a:solidFill>
          </a:endParaRPr>
        </a:p>
      </xdr:txBody>
    </xdr:sp>
    <xdr:clientData/>
  </xdr:twoCellAnchor>
  <xdr:twoCellAnchor>
    <xdr:from>
      <xdr:col>13</xdr:col>
      <xdr:colOff>76200</xdr:colOff>
      <xdr:row>6</xdr:row>
      <xdr:rowOff>129540</xdr:rowOff>
    </xdr:from>
    <xdr:to>
      <xdr:col>17</xdr:col>
      <xdr:colOff>396240</xdr:colOff>
      <xdr:row>17</xdr:row>
      <xdr:rowOff>114300</xdr:rowOff>
    </xdr:to>
    <xdr:graphicFrame macro="">
      <xdr:nvGraphicFramePr>
        <xdr:cNvPr id="34" name="Chart 33">
          <a:extLst>
            <a:ext uri="{FF2B5EF4-FFF2-40B4-BE49-F238E27FC236}">
              <a16:creationId xmlns:a16="http://schemas.microsoft.com/office/drawing/2014/main" id="{7E1F0DF3-3E17-475A-A6DD-A58D974EE6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68580</xdr:colOff>
      <xdr:row>25</xdr:row>
      <xdr:rowOff>68580</xdr:rowOff>
    </xdr:from>
    <xdr:to>
      <xdr:col>2</xdr:col>
      <xdr:colOff>548640</xdr:colOff>
      <xdr:row>29</xdr:row>
      <xdr:rowOff>15240</xdr:rowOff>
    </xdr:to>
    <xdr:sp macro="[0]!Module3.ClearFilters" textlink="">
      <xdr:nvSpPr>
        <xdr:cNvPr id="7" name="Rectangle: Rounded Corners 6">
          <a:extLst>
            <a:ext uri="{FF2B5EF4-FFF2-40B4-BE49-F238E27FC236}">
              <a16:creationId xmlns:a16="http://schemas.microsoft.com/office/drawing/2014/main" id="{87310B2F-073A-4115-80E3-992750C15498}"/>
            </a:ext>
          </a:extLst>
        </xdr:cNvPr>
        <xdr:cNvSpPr/>
      </xdr:nvSpPr>
      <xdr:spPr>
        <a:xfrm>
          <a:off x="68580" y="4640580"/>
          <a:ext cx="1699260" cy="678180"/>
        </a:xfrm>
        <a:prstGeom prst="roundRect">
          <a:avLst/>
        </a:prstGeom>
        <a:solidFill>
          <a:srgbClr val="1F3A5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190500</xdr:colOff>
      <xdr:row>26</xdr:row>
      <xdr:rowOff>0</xdr:rowOff>
    </xdr:from>
    <xdr:to>
      <xdr:col>2</xdr:col>
      <xdr:colOff>472440</xdr:colOff>
      <xdr:row>28</xdr:row>
      <xdr:rowOff>99060</xdr:rowOff>
    </xdr:to>
    <xdr:sp macro="[0]!ClearFilters" textlink="">
      <xdr:nvSpPr>
        <xdr:cNvPr id="8" name="TextBox 7">
          <a:extLst>
            <a:ext uri="{FF2B5EF4-FFF2-40B4-BE49-F238E27FC236}">
              <a16:creationId xmlns:a16="http://schemas.microsoft.com/office/drawing/2014/main" id="{573FA57C-7CC1-4325-8166-2CDDA206233A}"/>
            </a:ext>
          </a:extLst>
        </xdr:cNvPr>
        <xdr:cNvSpPr txBox="1"/>
      </xdr:nvSpPr>
      <xdr:spPr>
        <a:xfrm>
          <a:off x="190500" y="4754880"/>
          <a:ext cx="1501140" cy="464820"/>
        </a:xfrm>
        <a:prstGeom prst="rect">
          <a:avLst/>
        </a:prstGeom>
        <a:solidFill>
          <a:srgbClr val="1F3A5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rgbClr val="A80000"/>
              </a:solidFill>
            </a:rPr>
            <a:t>Clear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AM" refreshedDate="46128.940748726855" createdVersion="6" refreshedVersion="6" minRefreshableVersion="3" recordCount="126" xr:uid="{4059E129-4470-44D6-986C-889027AEEC1A}">
  <cacheSource type="worksheet">
    <worksheetSource name="Table"/>
  </cacheSource>
  <cacheFields count="29">
    <cacheField name="أسم العميل" numFmtId="0">
      <sharedItems/>
    </cacheField>
    <cacheField name="نوع العميل" numFmtId="0">
      <sharedItems count="2">
        <s v="فرد"/>
        <s v="شركات"/>
      </sharedItems>
    </cacheField>
    <cacheField name="المنطقة" numFmtId="0">
      <sharedItems/>
    </cacheField>
    <cacheField name="المحافظة" numFmtId="0">
      <sharedItems count="9">
        <s v="الجيزة"/>
        <s v="الإسكندرية"/>
        <s v="مطروح"/>
        <s v="البحر الأحمر"/>
        <s v="غير محدد"/>
        <s v="القاهرة"/>
        <s v="القليوبية"/>
        <s v="السويس"/>
        <s v="أسيوط"/>
      </sharedItems>
    </cacheField>
    <cacheField name="منصة البيع " numFmtId="0">
      <sharedItems count="8">
        <s v="مسيو هومزمارت"/>
        <s v="شيك هومز"/>
        <s v="فيسبوك"/>
        <s v="تاكى"/>
        <s v="اوسكار ريتن"/>
        <s v="السويس"/>
        <s v="منزلى"/>
        <s v="كيمت"/>
      </sharedItems>
    </cacheField>
    <cacheField name="نوع القطعة" numFmtId="0">
      <sharedItems count="6">
        <s v="سرير"/>
        <s v="ترابيزه"/>
        <s v="كنبة"/>
        <s v="ركنة"/>
        <s v="كرسى"/>
        <s v="شيزلونج"/>
      </sharedItems>
    </cacheField>
    <cacheField name="نوع المنتج" numFmtId="0">
      <sharedItems/>
    </cacheField>
    <cacheField name="الاسم" numFmtId="0">
      <sharedItems/>
    </cacheField>
    <cacheField name="مقاس المنتج" numFmtId="0">
      <sharedItems containsMixedTypes="1" containsNumber="1" containsInteger="1" minValue="80" maxValue="160" count="8">
        <s v="4*1"/>
        <n v="90"/>
        <n v="100"/>
        <n v="80"/>
        <n v="120"/>
        <n v="140"/>
        <s v="100*140"/>
        <n v="160"/>
      </sharedItems>
    </cacheField>
    <cacheField name="اللون المعدن" numFmtId="0">
      <sharedItems count="12">
        <s v="ابيض"/>
        <s v="اسود"/>
        <s v="ازرق"/>
        <s v="غيرمحدد"/>
        <s v="رمادى"/>
        <s v="دهبي"/>
        <s v="بنفسجى"/>
        <s v="اسود وبنى"/>
        <s v="ملون"/>
        <s v="بينك"/>
        <s v="نبيتى"/>
        <s v="الوان"/>
      </sharedItems>
    </cacheField>
    <cacheField name="لون القماش" numFmtId="0">
      <sharedItems count="12">
        <s v="ابيض"/>
        <s v="اسود"/>
        <s v="ازرق"/>
        <s v="غيرمحدد"/>
        <s v="رمادى"/>
        <s v="نبيتى"/>
        <s v="بيج"/>
        <s v="رصاصي مشجر"/>
        <s v="بترولى"/>
        <s v="بنى فاتح"/>
        <s v="ابيض في بنى غامق"/>
        <s v="بنى غامق"/>
      </sharedItems>
    </cacheField>
    <cacheField name="المنتج" numFmtId="0">
      <sharedItems/>
    </cacheField>
    <cacheField name="سعر البيع " numFmtId="0">
      <sharedItems containsSemiMixedTypes="0" containsString="0" containsNumber="1" minValue="3500" maxValue="22000"/>
    </cacheField>
    <cacheField name="طريقه الدفع " numFmtId="0">
      <sharedItems containsMixedTypes="1" containsNumber="1" minValue="1278.53" maxValue="22000"/>
    </cacheField>
    <cacheField name="طريقة الدفع 2" numFmtId="0">
      <sharedItems count="4">
        <s v="مسبق الدفع"/>
        <s v="كاش"/>
        <s v="حساب شركه"/>
        <s v="غير محدد"/>
      </sharedItems>
    </cacheField>
    <cacheField name="مدة التسليم الفعلي" numFmtId="0">
      <sharedItems containsSemiMixedTypes="0" containsString="0" containsNumber="1" containsInteger="1" minValue="0" maxValue="59"/>
    </cacheField>
    <cacheField name="مدة التسليم المستهدفة" numFmtId="0">
      <sharedItems containsSemiMixedTypes="0" containsString="0" containsNumber="1" containsInteger="1" minValue="0" maxValue="67"/>
    </cacheField>
    <cacheField name="ميعاد الطلب" numFmtId="14">
      <sharedItems containsNonDate="0" containsDate="1" containsString="0" containsBlank="1" minDate="2024-07-27T00:00:00" maxDate="2024-12-15T00:00:00" count="56">
        <d v="2024-07-27T00:00:00"/>
        <d v="2024-07-28T00:00:00"/>
        <d v="2024-08-25T00:00:00"/>
        <d v="2024-08-16T00:00:00"/>
        <d v="2024-08-14T00:00:00"/>
        <d v="2024-08-17T00:00:00"/>
        <d v="2024-08-19T00:00:00"/>
        <m/>
        <d v="2024-09-01T00:00:00"/>
        <d v="2024-09-05T00:00:00"/>
        <d v="2024-09-04T00:00:00"/>
        <d v="2024-09-03T00:00:00"/>
        <d v="2024-09-06T00:00:00"/>
        <d v="2024-09-09T00:00:00"/>
        <d v="2024-09-12T00:00:00"/>
        <d v="2024-09-14T00:00:00"/>
        <d v="2024-09-13T00:00:00"/>
        <d v="2024-09-15T00:00:00"/>
        <d v="2024-09-16T00:00:00"/>
        <d v="2024-09-21T00:00:00"/>
        <d v="2024-09-23T00:00:00"/>
        <d v="2024-09-26T00:00:00"/>
        <d v="2024-09-29T00:00:00"/>
        <d v="2024-10-01T00:00:00"/>
        <d v="2024-10-03T00:00:00"/>
        <d v="2024-10-08T00:00:00"/>
        <d v="2024-10-07T00:00:00"/>
        <d v="2024-10-10T00:00:00"/>
        <d v="2024-10-13T00:00:00"/>
        <d v="2024-10-16T00:00:00"/>
        <d v="2024-10-17T00:00:00"/>
        <d v="2024-10-20T00:00:00"/>
        <d v="2024-10-22T00:00:00"/>
        <d v="2024-10-21T00:00:00"/>
        <d v="2024-10-24T00:00:00"/>
        <d v="2024-10-26T00:00:00"/>
        <d v="2024-10-28T00:00:00"/>
        <d v="2024-11-11T00:00:00"/>
        <d v="2024-11-08T00:00:00"/>
        <d v="2024-11-10T00:00:00"/>
        <d v="2024-11-12T00:00:00"/>
        <d v="2024-11-14T00:00:00"/>
        <d v="2024-11-17T00:00:00"/>
        <d v="2024-11-20T00:00:00"/>
        <d v="2024-11-22T00:00:00"/>
        <d v="2024-11-24T00:00:00"/>
        <d v="2024-11-19T00:00:00"/>
        <d v="2024-11-27T00:00:00"/>
        <d v="2024-11-29T00:00:00"/>
        <d v="2024-11-30T00:00:00"/>
        <d v="2024-12-02T00:00:00"/>
        <d v="2024-12-01T00:00:00"/>
        <d v="2024-12-04T00:00:00"/>
        <d v="2024-12-09T00:00:00"/>
        <d v="2024-12-12T00:00:00"/>
        <d v="2024-12-14T00:00:00"/>
      </sharedItems>
      <fieldGroup base="17">
        <rangePr groupBy="months" startDate="2024-07-27T00:00:00" endDate="2024-12-15T00:00:00"/>
        <groupItems count="14">
          <s v="(blank)"/>
          <s v="يناير"/>
          <s v="فبراير"/>
          <s v="مارس"/>
          <s v="أبريل"/>
          <s v="مايو"/>
          <s v="يونيو"/>
          <s v="يوليو"/>
          <s v="أغسطس"/>
          <s v="سبتمبر"/>
          <s v="أكتوبر"/>
          <s v="نوفمبر"/>
          <s v="ديسمبر"/>
          <s v="&gt;15/12/2024"/>
        </groupItems>
      </fieldGroup>
    </cacheField>
    <cacheField name="ميعاد التسليم" numFmtId="14">
      <sharedItems containsNonDate="0" containsDate="1" containsString="0" containsBlank="1" minDate="2024-08-20T00:00:00" maxDate="2025-01-06T00:00:00"/>
    </cacheField>
    <cacheField name="تاريخ التسليم" numFmtId="14">
      <sharedItems containsNonDate="0" containsDate="1" containsString="0" containsBlank="1" minDate="2024-08-10T00:00:00" maxDate="2024-12-30T00:00:00"/>
    </cacheField>
    <cacheField name="المسؤل عن التوصيل 2" numFmtId="14">
      <sharedItems count="5">
        <s v="تم التسليم عن طريق شركه شحن"/>
        <s v="ملغى"/>
        <s v="تم التسليم محمود على"/>
        <s v="تم التسليم بمعرفه الحج سيد"/>
        <s v="تم التسليم م محمد"/>
      </sharedItems>
    </cacheField>
    <cacheField name="المسئول عن التسليم" numFmtId="0">
      <sharedItems/>
    </cacheField>
    <cacheField name="الحالة" numFmtId="0">
      <sharedItems count="5">
        <s v="تم التسليم"/>
        <s v="فشل التسليم"/>
        <s v="لاغى"/>
        <s v="مرتجع"/>
        <s v="غير محدد"/>
      </sharedItems>
    </cacheField>
    <cacheField name="الصنف" numFmtId="0">
      <sharedItems/>
    </cacheField>
    <cacheField name="لون المعدن" numFmtId="0">
      <sharedItems count="8">
        <s v="ابيض"/>
        <s v="اسود"/>
        <s v="ازرق"/>
        <s v="غير محدد"/>
        <s v="رمادي"/>
        <s v="رمادي و رمادى "/>
        <s v="بنفسجي"/>
        <s v="اسود وبيج"/>
      </sharedItems>
    </cacheField>
    <cacheField name="العدد" numFmtId="0">
      <sharedItems containsSemiMixedTypes="0" containsString="0" containsNumber="1" containsInteger="1" minValue="1" maxValue="4"/>
    </cacheField>
    <cacheField name="الخامة" numFmtId="0">
      <sharedItems/>
    </cacheField>
    <cacheField name="عدد الادوار" numFmtId="0">
      <sharedItems containsSemiMixedTypes="0" containsString="0" containsNumber="1" containsInteger="1" minValue="1" maxValue="3"/>
    </cacheField>
    <cacheField name="حالة التسليم" numFmtId="0">
      <sharedItems count="2">
        <s v="متأخر"/>
        <s v="في المعاد"/>
      </sharedItems>
    </cacheField>
  </cacheFields>
  <extLst>
    <ext xmlns:x14="http://schemas.microsoft.com/office/spreadsheetml/2009/9/main" uri="{725AE2AE-9491-48be-B2B4-4EB974FC3084}">
      <x14:pivotCacheDefinition pivotCacheId="13438635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6">
  <r>
    <s v="خالد عبد القوى"/>
    <x v="0"/>
    <s v="العجوزه"/>
    <x v="0"/>
    <x v="0"/>
    <x v="0"/>
    <s v="منطبق"/>
    <s v="غير محدد"/>
    <x v="0"/>
    <x v="0"/>
    <x v="0"/>
    <s v="سرير منطبق الحديد ابيض والقماش ابيض"/>
    <n v="10160"/>
    <s v="مسبق الدفع"/>
    <x v="0"/>
    <n v="14"/>
    <n v="0"/>
    <x v="0"/>
    <m/>
    <d v="2024-08-10T00:00:00"/>
    <x v="0"/>
    <s v="تم التسليم عن طريق شركه شحن "/>
    <x v="0"/>
    <s v="سرير"/>
    <x v="0"/>
    <n v="1"/>
    <s v="حديد"/>
    <n v="1"/>
    <x v="0"/>
  </r>
  <r>
    <s v="محمود"/>
    <x v="0"/>
    <s v="سموحه"/>
    <x v="1"/>
    <x v="0"/>
    <x v="0"/>
    <s v="منطبق"/>
    <s v="غير محدد"/>
    <x v="0"/>
    <x v="1"/>
    <x v="1"/>
    <s v="سرير منطبق اسود والقماش اسود"/>
    <n v="10160"/>
    <n v="9749"/>
    <x v="1"/>
    <n v="14"/>
    <n v="0"/>
    <x v="1"/>
    <m/>
    <d v="2024-08-11T00:00:00"/>
    <x v="0"/>
    <s v="تم التسليم عن طريق شركه شحن "/>
    <x v="0"/>
    <s v="سرير"/>
    <x v="1"/>
    <n v="1"/>
    <s v="غير محدد"/>
    <n v="1"/>
    <x v="0"/>
  </r>
  <r>
    <s v="سعيد"/>
    <x v="0"/>
    <s v="سيدى عبد الرحمن"/>
    <x v="2"/>
    <x v="0"/>
    <x v="0"/>
    <s v="دورين"/>
    <s v="كيفنج"/>
    <x v="1"/>
    <x v="2"/>
    <x v="2"/>
    <s v="سرير كيفينج مقاس 90 لون ازرق"/>
    <n v="11455"/>
    <n v="10067.68"/>
    <x v="1"/>
    <n v="0"/>
    <n v="0"/>
    <x v="0"/>
    <m/>
    <m/>
    <x v="1"/>
    <s v="ملغى "/>
    <x v="1"/>
    <s v="سرير"/>
    <x v="2"/>
    <n v="1"/>
    <s v="غير محدد"/>
    <n v="2"/>
    <x v="1"/>
  </r>
  <r>
    <s v="ساندرا"/>
    <x v="0"/>
    <s v="الغردقه"/>
    <x v="3"/>
    <x v="0"/>
    <x v="1"/>
    <s v="غير محدد"/>
    <s v="غير محدد"/>
    <x v="0"/>
    <x v="3"/>
    <x v="3"/>
    <s v="ترابيزه قهوه متحركه"/>
    <n v="8642"/>
    <s v="مسبق الدفع"/>
    <x v="0"/>
    <n v="2"/>
    <n v="13"/>
    <x v="2"/>
    <d v="2024-09-07T00:00:00"/>
    <d v="2024-08-27T00:00:00"/>
    <x v="0"/>
    <s v="تم التسليم عن طريق شركه شحن "/>
    <x v="0"/>
    <s v="ترابيزة"/>
    <x v="3"/>
    <n v="1"/>
    <s v="غير محدد"/>
    <n v="1"/>
    <x v="1"/>
  </r>
  <r>
    <s v="زينا"/>
    <x v="0"/>
    <s v="سيدى عبد الرحمن"/>
    <x v="2"/>
    <x v="0"/>
    <x v="0"/>
    <s v="دورين"/>
    <s v="نوفال"/>
    <x v="2"/>
    <x v="4"/>
    <x v="4"/>
    <s v="سرير نوفال متر رمادى"/>
    <n v="12833"/>
    <n v="12974.22"/>
    <x v="1"/>
    <n v="0"/>
    <n v="15"/>
    <x v="3"/>
    <d v="2024-08-31T00:00:00"/>
    <m/>
    <x v="1"/>
    <s v="ملغى "/>
    <x v="1"/>
    <s v="سرير"/>
    <x v="4"/>
    <n v="1"/>
    <s v="غير محدد"/>
    <n v="2"/>
    <x v="1"/>
  </r>
  <r>
    <s v="شيك هومز"/>
    <x v="1"/>
    <s v="غير محدد"/>
    <x v="4"/>
    <x v="1"/>
    <x v="2"/>
    <s v="غير محدد"/>
    <s v="غير محدد"/>
    <x v="0"/>
    <x v="3"/>
    <x v="4"/>
    <s v="كنبه سرير رمادى"/>
    <n v="14550"/>
    <s v="مسبق الدفع"/>
    <x v="0"/>
    <n v="22"/>
    <n v="20"/>
    <x v="4"/>
    <d v="2024-09-03T00:00:00"/>
    <d v="2024-09-05T00:00:00"/>
    <x v="0"/>
    <s v="تم التسليم عن طريق شركه شحن "/>
    <x v="0"/>
    <s v="كنبة"/>
    <x v="4"/>
    <n v="1"/>
    <s v="غير محدد"/>
    <n v="1"/>
    <x v="0"/>
  </r>
  <r>
    <s v="احمد"/>
    <x v="0"/>
    <s v="التجمع الخامس"/>
    <x v="5"/>
    <x v="2"/>
    <x v="2"/>
    <s v="غير محدد"/>
    <s v="غير محدد"/>
    <x v="0"/>
    <x v="3"/>
    <x v="4"/>
    <s v="كنبه سرير رمادى"/>
    <n v="12000"/>
    <n v="12000"/>
    <x v="1"/>
    <n v="2"/>
    <n v="3"/>
    <x v="5"/>
    <d v="2024-08-20T00:00:00"/>
    <d v="2024-08-19T00:00:00"/>
    <x v="0"/>
    <s v="تم التسليم عن طريق شركه شحن "/>
    <x v="0"/>
    <s v="سرير"/>
    <x v="4"/>
    <n v="1"/>
    <s v="غير محدد"/>
    <n v="1"/>
    <x v="1"/>
  </r>
  <r>
    <s v="يلمز"/>
    <x v="0"/>
    <s v="٦ اكتوبر الجيزه"/>
    <x v="0"/>
    <x v="0"/>
    <x v="0"/>
    <s v="فردى"/>
    <s v="غير محدد"/>
    <x v="0"/>
    <x v="3"/>
    <x v="0"/>
    <s v="سرير فردى ابيض"/>
    <n v="7228"/>
    <s v="مسبق الدفع"/>
    <x v="0"/>
    <n v="16"/>
    <n v="9"/>
    <x v="2"/>
    <d v="2024-09-03T00:00:00"/>
    <d v="2024-09-10T00:00:00"/>
    <x v="0"/>
    <s v="تم التسليم عن طريق شركه شحن "/>
    <x v="0"/>
    <s v="سرير"/>
    <x v="0"/>
    <n v="1"/>
    <s v="غير محدد"/>
    <n v="1"/>
    <x v="0"/>
  </r>
  <r>
    <s v="تاكى"/>
    <x v="1"/>
    <s v="العباسيه"/>
    <x v="5"/>
    <x v="3"/>
    <x v="3"/>
    <s v="ركنة بسرير"/>
    <s v="غير محدد"/>
    <x v="0"/>
    <x v="3"/>
    <x v="3"/>
    <s v="ركنه"/>
    <n v="22000"/>
    <n v="22000"/>
    <x v="1"/>
    <n v="29"/>
    <n v="13"/>
    <x v="6"/>
    <d v="2024-09-01T00:00:00"/>
    <d v="2024-09-17T00:00:00"/>
    <x v="1"/>
    <s v="ملغى"/>
    <x v="0"/>
    <s v="ركنة"/>
    <x v="3"/>
    <n v="1"/>
    <s v="غير محدد"/>
    <n v="1"/>
    <x v="0"/>
  </r>
  <r>
    <s v="تاكى"/>
    <x v="1"/>
    <s v="العباسيه"/>
    <x v="5"/>
    <x v="3"/>
    <x v="2"/>
    <s v="سحارة"/>
    <s v="غير محدد"/>
    <x v="0"/>
    <x v="3"/>
    <x v="3"/>
    <s v="٢ كنبه سحاره بمخدع"/>
    <n v="16000"/>
    <n v="16000"/>
    <x v="1"/>
    <n v="0"/>
    <n v="0"/>
    <x v="7"/>
    <m/>
    <m/>
    <x v="1"/>
    <s v="ملغى "/>
    <x v="2"/>
    <s v="كنبة"/>
    <x v="3"/>
    <n v="1"/>
    <s v="غير محدد"/>
    <n v="1"/>
    <x v="1"/>
  </r>
  <r>
    <s v="تاكى"/>
    <x v="1"/>
    <s v="العباسيه"/>
    <x v="5"/>
    <x v="3"/>
    <x v="2"/>
    <s v="سحارة"/>
    <s v="غير محدد"/>
    <x v="0"/>
    <x v="3"/>
    <x v="3"/>
    <s v="٢ كنبه سحاره بدون مخدع"/>
    <n v="6000"/>
    <n v="12000"/>
    <x v="1"/>
    <n v="23"/>
    <n v="21"/>
    <x v="2"/>
    <d v="2024-09-15T00:00:00"/>
    <d v="2024-09-17T00:00:00"/>
    <x v="2"/>
    <s v="تم التسليم محمود على "/>
    <x v="0"/>
    <s v="كنبة"/>
    <x v="3"/>
    <n v="2"/>
    <s v="غير محدد"/>
    <n v="1"/>
    <x v="0"/>
  </r>
  <r>
    <s v="تاكى"/>
    <x v="1"/>
    <s v="العباسيه"/>
    <x v="5"/>
    <x v="3"/>
    <x v="2"/>
    <s v="سحارة"/>
    <s v="غير محدد"/>
    <x v="0"/>
    <x v="3"/>
    <x v="3"/>
    <s v="٢ كنبه سحاره بدون مخدع"/>
    <n v="6000"/>
    <n v="12000"/>
    <x v="1"/>
    <n v="23"/>
    <n v="21"/>
    <x v="2"/>
    <d v="2024-09-15T00:00:00"/>
    <d v="2024-09-17T00:00:00"/>
    <x v="2"/>
    <s v="تم التسليم محمود على "/>
    <x v="0"/>
    <s v="كنبة"/>
    <x v="3"/>
    <n v="2"/>
    <s v="غير محدد"/>
    <n v="1"/>
    <x v="0"/>
  </r>
  <r>
    <s v="على رشوان"/>
    <x v="0"/>
    <s v="مصر الجديده"/>
    <x v="5"/>
    <x v="0"/>
    <x v="0"/>
    <s v="دورين"/>
    <s v="نوفال"/>
    <x v="3"/>
    <x v="0"/>
    <x v="3"/>
    <s v="سرير نوفال ابيض مقاس ٨٠"/>
    <n v="10499"/>
    <n v="8924"/>
    <x v="1"/>
    <n v="7"/>
    <n v="15"/>
    <x v="8"/>
    <d v="2024-09-16T00:00:00"/>
    <d v="2024-09-08T00:00:00"/>
    <x v="0"/>
    <s v="تم التسليم عن طريق شركه شحن "/>
    <x v="0"/>
    <s v="سرير"/>
    <x v="0"/>
    <n v="1"/>
    <s v="غير محدد"/>
    <n v="2"/>
    <x v="1"/>
  </r>
  <r>
    <s v="احمد فخرى"/>
    <x v="0"/>
    <s v="٦ اكتوبر الجيزه"/>
    <x v="0"/>
    <x v="0"/>
    <x v="0"/>
    <s v="فردى"/>
    <s v="نوفال"/>
    <x v="3"/>
    <x v="0"/>
    <x v="3"/>
    <s v="سرير فردى خشب موسكى الحديد ابيض مقاس ٨٠"/>
    <n v="7295"/>
    <n v="5895"/>
    <x v="1"/>
    <n v="0"/>
    <n v="9"/>
    <x v="9"/>
    <d v="2024-09-14T00:00:00"/>
    <m/>
    <x v="1"/>
    <s v="ملغى"/>
    <x v="2"/>
    <s v="سرير"/>
    <x v="0"/>
    <n v="1"/>
    <s v="خشب"/>
    <n v="1"/>
    <x v="1"/>
  </r>
  <r>
    <s v="لينا"/>
    <x v="0"/>
    <s v="المقطم"/>
    <x v="5"/>
    <x v="0"/>
    <x v="1"/>
    <s v="2 ميكانزم"/>
    <s v="غير محدد"/>
    <x v="0"/>
    <x v="3"/>
    <x v="3"/>
    <s v="ترابيزه قهوه علويه جديده"/>
    <n v="7849"/>
    <s v="مسبق الدفع"/>
    <x v="0"/>
    <n v="21"/>
    <n v="12"/>
    <x v="10"/>
    <d v="2024-09-16T00:00:00"/>
    <d v="2024-09-25T00:00:00"/>
    <x v="0"/>
    <s v="تم التسليم عن طريق شركه شحن "/>
    <x v="3"/>
    <s v="ترابيزة"/>
    <x v="3"/>
    <n v="1"/>
    <s v="غير محدد"/>
    <n v="1"/>
    <x v="0"/>
  </r>
  <r>
    <s v="فيصل نعيم"/>
    <x v="0"/>
    <s v="التجمع الخامس"/>
    <x v="5"/>
    <x v="4"/>
    <x v="0"/>
    <s v="دورين"/>
    <s v="كيفنج"/>
    <x v="4"/>
    <x v="1"/>
    <x v="3"/>
    <s v="٢ سرير كيفنج ١٢٠ اسود"/>
    <n v="6180"/>
    <n v="9700"/>
    <x v="1"/>
    <n v="12"/>
    <n v="13"/>
    <x v="11"/>
    <d v="2024-09-16T00:00:00"/>
    <d v="2024-09-15T00:00:00"/>
    <x v="2"/>
    <s v="تم التسليم محمود على "/>
    <x v="0"/>
    <s v="سرير"/>
    <x v="1"/>
    <n v="2"/>
    <s v="غير محدد"/>
    <n v="2"/>
    <x v="1"/>
  </r>
  <r>
    <s v="فيصل نعيم"/>
    <x v="0"/>
    <s v="التجمع الخامس"/>
    <x v="5"/>
    <x v="4"/>
    <x v="0"/>
    <s v="دورين"/>
    <s v="كيفنج"/>
    <x v="4"/>
    <x v="1"/>
    <x v="3"/>
    <s v="٢ سرير كيفنج ١٢٠ اسود"/>
    <n v="6180"/>
    <n v="9700"/>
    <x v="1"/>
    <n v="12"/>
    <n v="13"/>
    <x v="11"/>
    <d v="2024-09-16T00:00:00"/>
    <d v="2024-09-15T00:00:00"/>
    <x v="2"/>
    <s v="تم التسليم محمود على "/>
    <x v="0"/>
    <s v="سرير"/>
    <x v="1"/>
    <n v="2"/>
    <s v="غير محدد"/>
    <n v="2"/>
    <x v="1"/>
  </r>
  <r>
    <s v="الهو الخفي"/>
    <x v="0"/>
    <s v="مدينه نصر"/>
    <x v="5"/>
    <x v="0"/>
    <x v="0"/>
    <s v="دورين"/>
    <s v="كينج"/>
    <x v="3"/>
    <x v="0"/>
    <x v="3"/>
    <s v="سرير كينج ابيض مقاس ٨٠ التصميم الجديد"/>
    <n v="11199"/>
    <n v="11310"/>
    <x v="1"/>
    <n v="0"/>
    <n v="14"/>
    <x v="10"/>
    <d v="2024-09-18T00:00:00"/>
    <m/>
    <x v="1"/>
    <s v="ملغى"/>
    <x v="2"/>
    <s v="سرير"/>
    <x v="0"/>
    <n v="1"/>
    <s v="غير محدد"/>
    <n v="2"/>
    <x v="1"/>
  </r>
  <r>
    <s v="احمد"/>
    <x v="0"/>
    <s v="القاهره الجديده"/>
    <x v="5"/>
    <x v="0"/>
    <x v="0"/>
    <s v="فردى"/>
    <s v="فورجينا"/>
    <x v="3"/>
    <x v="0"/>
    <x v="3"/>
    <s v="٤سرير فردى خشب موسكى الحديد ابيض مقاس ٨٠"/>
    <n v="7987"/>
    <s v="مسبق الدفع"/>
    <x v="0"/>
    <n v="15"/>
    <n v="10"/>
    <x v="12"/>
    <d v="2024-09-16T00:00:00"/>
    <d v="2024-09-21T00:00:00"/>
    <x v="2"/>
    <s v="تم التسليم محمود على "/>
    <x v="0"/>
    <s v="سرير"/>
    <x v="0"/>
    <n v="4"/>
    <s v="خشب"/>
    <n v="1"/>
    <x v="0"/>
  </r>
  <r>
    <s v="تاكى"/>
    <x v="1"/>
    <s v="العباسيه"/>
    <x v="5"/>
    <x v="3"/>
    <x v="4"/>
    <s v="غير محدد"/>
    <s v="غير محدد"/>
    <x v="0"/>
    <x v="3"/>
    <x v="3"/>
    <s v="٢ فوتيه فنيسيا"/>
    <n v="9300"/>
    <n v="9300"/>
    <x v="1"/>
    <n v="13"/>
    <n v="11"/>
    <x v="10"/>
    <d v="2024-09-15T00:00:00"/>
    <d v="2024-09-17T00:00:00"/>
    <x v="2"/>
    <s v="تم التسليم محمود على "/>
    <x v="0"/>
    <s v="فوتيه"/>
    <x v="3"/>
    <n v="2"/>
    <s v="غير محدد"/>
    <n v="1"/>
    <x v="0"/>
  </r>
  <r>
    <s v="احمد"/>
    <x v="0"/>
    <s v="القاهره الجديده"/>
    <x v="5"/>
    <x v="0"/>
    <x v="0"/>
    <s v="فردى"/>
    <s v="فورجينا"/>
    <x v="3"/>
    <x v="0"/>
    <x v="3"/>
    <s v="٤سرير فردى خشب موسكى الحديد ابيض مقاس ٨٠"/>
    <n v="7987"/>
    <s v="مسبق الدفع"/>
    <x v="0"/>
    <n v="15"/>
    <n v="10"/>
    <x v="12"/>
    <d v="2024-09-16T00:00:00"/>
    <d v="2024-09-21T00:00:00"/>
    <x v="2"/>
    <s v="تم التسليم محمود على "/>
    <x v="0"/>
    <s v="سرير"/>
    <x v="0"/>
    <n v="4"/>
    <s v="خشب"/>
    <n v="1"/>
    <x v="0"/>
  </r>
  <r>
    <s v="احمد"/>
    <x v="0"/>
    <s v="القاهره الجديده"/>
    <x v="5"/>
    <x v="0"/>
    <x v="0"/>
    <s v="فردى"/>
    <s v="فورجينا"/>
    <x v="3"/>
    <x v="0"/>
    <x v="3"/>
    <s v="٤سرير فردى خشب موسكى الحديد ابيض مقاس ٨٠"/>
    <n v="7987"/>
    <s v="مسبق الدفع"/>
    <x v="0"/>
    <n v="15"/>
    <n v="10"/>
    <x v="12"/>
    <d v="2024-09-16T00:00:00"/>
    <d v="2024-09-21T00:00:00"/>
    <x v="2"/>
    <s v="تم التسليم محمود على "/>
    <x v="0"/>
    <s v="سرير"/>
    <x v="0"/>
    <n v="4"/>
    <s v="خشب"/>
    <n v="1"/>
    <x v="0"/>
  </r>
  <r>
    <s v="احمد"/>
    <x v="0"/>
    <s v="القاهره الجديده"/>
    <x v="5"/>
    <x v="0"/>
    <x v="0"/>
    <s v="فردى"/>
    <s v="فورجينا"/>
    <x v="3"/>
    <x v="0"/>
    <x v="3"/>
    <s v="٤سرير فردى خشب موسكى الحديد ابيض مقاس ٨٠"/>
    <n v="7987"/>
    <s v="مسبق الدفع"/>
    <x v="0"/>
    <n v="15"/>
    <n v="10"/>
    <x v="12"/>
    <d v="2024-09-16T00:00:00"/>
    <d v="2024-09-21T00:00:00"/>
    <x v="2"/>
    <s v="تم التسليم محمود على "/>
    <x v="0"/>
    <s v="سرير"/>
    <x v="0"/>
    <n v="4"/>
    <s v="خشب"/>
    <n v="1"/>
    <x v="0"/>
  </r>
  <r>
    <s v="صفاء"/>
    <x v="0"/>
    <s v="المعادى"/>
    <x v="5"/>
    <x v="0"/>
    <x v="1"/>
    <s v="2 ميكانزم"/>
    <s v="غير محدد"/>
    <x v="0"/>
    <x v="3"/>
    <x v="3"/>
    <s v="ترابيزه قهوه علويه جديده"/>
    <n v="8849"/>
    <s v="مسبق الدفع"/>
    <x v="0"/>
    <n v="0"/>
    <n v="43"/>
    <x v="11"/>
    <d v="2024-10-16T00:00:00"/>
    <m/>
    <x v="1"/>
    <s v="ملغى"/>
    <x v="2"/>
    <s v="ترابيزة"/>
    <x v="3"/>
    <n v="1"/>
    <s v="غير محدد"/>
    <n v="1"/>
    <x v="1"/>
  </r>
  <r>
    <s v="حسن حازم"/>
    <x v="0"/>
    <s v="٦ اكتوبر الجيزه"/>
    <x v="0"/>
    <x v="0"/>
    <x v="0"/>
    <s v="فردى"/>
    <s v="اسبانى"/>
    <x v="4"/>
    <x v="0"/>
    <x v="3"/>
    <s v="سرير اسبانى ابيض ١٢٠"/>
    <n v="10987"/>
    <s v="مسبق الدفع"/>
    <x v="0"/>
    <n v="12"/>
    <n v="8"/>
    <x v="13"/>
    <d v="2024-09-17T00:00:00"/>
    <d v="2024-09-21T00:00:00"/>
    <x v="2"/>
    <s v="تم التسليم محمود على "/>
    <x v="0"/>
    <s v="سرير"/>
    <x v="0"/>
    <n v="1"/>
    <s v="غير محدد"/>
    <n v="1"/>
    <x v="0"/>
  </r>
  <r>
    <s v="شيك هومز"/>
    <x v="1"/>
    <s v="غير محدد"/>
    <x v="4"/>
    <x v="1"/>
    <x v="0"/>
    <s v="دورين"/>
    <s v="كينج"/>
    <x v="2"/>
    <x v="0"/>
    <x v="3"/>
    <s v="سرير كينج ابيض"/>
    <n v="9208"/>
    <n v="5781.75"/>
    <x v="1"/>
    <n v="20"/>
    <n v="18"/>
    <x v="8"/>
    <d v="2024-09-19T00:00:00"/>
    <d v="2024-09-21T00:00:00"/>
    <x v="2"/>
    <s v="تم التسليم محمود على "/>
    <x v="0"/>
    <s v="سرير"/>
    <x v="0"/>
    <n v="1"/>
    <s v="غير محدد"/>
    <n v="2"/>
    <x v="0"/>
  </r>
  <r>
    <s v="شيك هومز"/>
    <x v="1"/>
    <s v="غير محدد"/>
    <x v="4"/>
    <x v="1"/>
    <x v="0"/>
    <s v="دورين"/>
    <s v="كينج"/>
    <x v="2"/>
    <x v="1"/>
    <x v="3"/>
    <s v="سرير كينج اسود"/>
    <n v="9208"/>
    <n v="1278.53"/>
    <x v="1"/>
    <n v="20"/>
    <n v="18"/>
    <x v="8"/>
    <d v="2024-09-19T00:00:00"/>
    <d v="2024-09-21T00:00:00"/>
    <x v="2"/>
    <s v="تم التسليم محمود على "/>
    <x v="0"/>
    <s v="سرير"/>
    <x v="1"/>
    <n v="1"/>
    <s v="غير محدد"/>
    <n v="2"/>
    <x v="0"/>
  </r>
  <r>
    <s v="اوسكار راتن"/>
    <x v="1"/>
    <s v="مخزن اوسكار في القناطر"/>
    <x v="6"/>
    <x v="4"/>
    <x v="0"/>
    <s v="فردى"/>
    <s v="فورجينا"/>
    <x v="4"/>
    <x v="0"/>
    <x v="3"/>
    <s v="٢ سريرفورجينا خشب موسكى ابيض مقاس ١٢٠"/>
    <n v="4020"/>
    <s v="حساب شركه"/>
    <x v="2"/>
    <n v="10"/>
    <n v="9"/>
    <x v="14"/>
    <d v="2024-09-21T00:00:00"/>
    <d v="2024-09-22T00:00:00"/>
    <x v="2"/>
    <s v="تم التسليم محمود على "/>
    <x v="0"/>
    <s v="سرير"/>
    <x v="0"/>
    <n v="2"/>
    <s v="خشب"/>
    <n v="1"/>
    <x v="0"/>
  </r>
  <r>
    <s v="اوسكار راتن"/>
    <x v="1"/>
    <s v="مخزن اوسكار في القناطر"/>
    <x v="6"/>
    <x v="4"/>
    <x v="0"/>
    <s v="فردى"/>
    <s v="فورجينا"/>
    <x v="4"/>
    <x v="0"/>
    <x v="3"/>
    <s v="٢ سريرفورجينا خشب موسكى ابيض مقاس ١٢٠"/>
    <n v="4020"/>
    <s v="حساب شركه"/>
    <x v="2"/>
    <n v="10"/>
    <n v="9"/>
    <x v="14"/>
    <d v="2024-09-21T00:00:00"/>
    <d v="2024-09-22T00:00:00"/>
    <x v="2"/>
    <s v="تم التسليم محمود على "/>
    <x v="0"/>
    <s v="سرير"/>
    <x v="0"/>
    <n v="2"/>
    <s v="خشب"/>
    <n v="1"/>
    <x v="0"/>
  </r>
  <r>
    <s v="اوسكار راتن"/>
    <x v="1"/>
    <s v="مخزن اوسكار في القناطر"/>
    <x v="6"/>
    <x v="4"/>
    <x v="0"/>
    <s v="فردى"/>
    <s v="ارفيل"/>
    <x v="4"/>
    <x v="1"/>
    <x v="3"/>
    <s v="٢ سرير ارفيل ١٢٠ اسود"/>
    <n v="4020"/>
    <s v="مسبق الدفع "/>
    <x v="0"/>
    <n v="10"/>
    <n v="9"/>
    <x v="14"/>
    <d v="2024-09-21T00:00:00"/>
    <d v="2024-09-22T00:00:00"/>
    <x v="2"/>
    <s v="تم التسليم محمود على "/>
    <x v="0"/>
    <s v="سرير"/>
    <x v="1"/>
    <n v="2"/>
    <s v="غير محدد"/>
    <n v="1"/>
    <x v="0"/>
  </r>
  <r>
    <s v="اوسكار راتن"/>
    <x v="1"/>
    <s v="مخزن اوسكار في القناطر"/>
    <x v="6"/>
    <x v="4"/>
    <x v="0"/>
    <s v="فردى"/>
    <s v="ارفيل"/>
    <x v="4"/>
    <x v="1"/>
    <x v="3"/>
    <s v="٢ سرير ارفيل ١٢٠ اسود"/>
    <n v="4020"/>
    <s v="مسبق الدفع "/>
    <x v="0"/>
    <n v="10"/>
    <n v="9"/>
    <x v="14"/>
    <d v="2024-09-21T00:00:00"/>
    <d v="2024-09-22T00:00:00"/>
    <x v="2"/>
    <s v="تم التسليم محمود على "/>
    <x v="0"/>
    <s v="سرير"/>
    <x v="1"/>
    <n v="2"/>
    <s v="غير محدد"/>
    <n v="1"/>
    <x v="0"/>
  </r>
  <r>
    <s v="صفاء الحكيم"/>
    <x v="0"/>
    <s v="العين السخنه"/>
    <x v="7"/>
    <x v="0"/>
    <x v="0"/>
    <s v="منطبق"/>
    <s v="غير محدد"/>
    <x v="0"/>
    <x v="1"/>
    <x v="1"/>
    <s v="سرير منطببق اسود وقماش اسود"/>
    <n v="9399"/>
    <s v="مسبق الدفع "/>
    <x v="0"/>
    <n v="0"/>
    <n v="8"/>
    <x v="15"/>
    <d v="2024-09-22T00:00:00"/>
    <m/>
    <x v="1"/>
    <s v="ملغى "/>
    <x v="1"/>
    <s v="سرير"/>
    <x v="1"/>
    <n v="1"/>
    <s v="غير محدد"/>
    <n v="1"/>
    <x v="1"/>
  </r>
  <r>
    <s v="يوسف شناوى"/>
    <x v="0"/>
    <s v="الابراهيميه . الإسكندرية"/>
    <x v="1"/>
    <x v="0"/>
    <x v="1"/>
    <s v="رف سحاب"/>
    <s v="غير محدد"/>
    <x v="0"/>
    <x v="3"/>
    <x v="3"/>
    <s v="ترابيزه قهوه علويه برف سحاب"/>
    <n v="8349"/>
    <s v="مسبق الدفع "/>
    <x v="0"/>
    <n v="10"/>
    <n v="8"/>
    <x v="15"/>
    <d v="2024-09-22T00:00:00"/>
    <d v="2024-09-24T00:00:00"/>
    <x v="0"/>
    <s v="تم التسليم عن طريق شركه شحن "/>
    <x v="0"/>
    <s v="ترابيزة"/>
    <x v="3"/>
    <n v="1"/>
    <s v="غير محدد"/>
    <n v="1"/>
    <x v="0"/>
  </r>
  <r>
    <s v="حاتم العيسوي"/>
    <x v="0"/>
    <s v="٦ اكتوبر الجيزه"/>
    <x v="0"/>
    <x v="0"/>
    <x v="0"/>
    <s v="منطبق"/>
    <s v="غير محدد"/>
    <x v="0"/>
    <x v="1"/>
    <x v="1"/>
    <s v="سرير منطبق اسود حديد وقماش"/>
    <n v="9399"/>
    <s v="مسبق الدفع"/>
    <x v="0"/>
    <n v="17"/>
    <n v="11"/>
    <x v="16"/>
    <d v="2024-09-24T00:00:00"/>
    <d v="2024-09-30T00:00:00"/>
    <x v="0"/>
    <s v="تم التسليم عن طريق شركه شحن "/>
    <x v="0"/>
    <s v="سرير"/>
    <x v="1"/>
    <n v="1"/>
    <s v="حديد"/>
    <n v="1"/>
    <x v="0"/>
  </r>
  <r>
    <s v="رنا"/>
    <x v="0"/>
    <s v="القطاميه"/>
    <x v="5"/>
    <x v="0"/>
    <x v="1"/>
    <s v="2 ميكانزم"/>
    <s v="غير محدد"/>
    <x v="0"/>
    <x v="3"/>
    <x v="3"/>
    <s v="ترابيزه قهوه علويه جديده"/>
    <n v="7849"/>
    <n v="7928"/>
    <x v="1"/>
    <n v="0"/>
    <n v="14"/>
    <x v="14"/>
    <d v="2024-09-26T00:00:00"/>
    <m/>
    <x v="0"/>
    <s v="تم التسليم عن طريق شركه شحن "/>
    <x v="0"/>
    <s v="ترابيزة"/>
    <x v="3"/>
    <n v="1"/>
    <s v="غير محدد"/>
    <n v="1"/>
    <x v="1"/>
  </r>
  <r>
    <s v="عبير نور الدين"/>
    <x v="0"/>
    <s v="١٨ شارع البحيري بولاق الدكرور الجيزه"/>
    <x v="0"/>
    <x v="2"/>
    <x v="0"/>
    <s v="ثلاثه ادوار"/>
    <s v="كيفنج"/>
    <x v="2"/>
    <x v="1"/>
    <x v="3"/>
    <s v="سرير ٣ ادورا اسود مقاس ١٠٠"/>
    <n v="9450"/>
    <n v="9450"/>
    <x v="1"/>
    <n v="0"/>
    <n v="14"/>
    <x v="14"/>
    <d v="2024-09-26T00:00:00"/>
    <m/>
    <x v="1"/>
    <s v="ملغى"/>
    <x v="2"/>
    <s v="سرير"/>
    <x v="1"/>
    <n v="1"/>
    <s v="غير محدد"/>
    <n v="3"/>
    <x v="1"/>
  </r>
  <r>
    <s v="اسراء ابو العنين"/>
    <x v="0"/>
    <s v="القاهره الجديده"/>
    <x v="5"/>
    <x v="0"/>
    <x v="0"/>
    <s v="فردى"/>
    <s v="اسبانى"/>
    <x v="4"/>
    <x v="1"/>
    <x v="3"/>
    <s v="سرير اسبانى اسود مقاس ١٢٠"/>
    <n v="7460"/>
    <s v="مسبق الدفع"/>
    <x v="0"/>
    <n v="20"/>
    <n v="13"/>
    <x v="16"/>
    <d v="2024-09-26T00:00:00"/>
    <d v="2024-10-03T00:00:00"/>
    <x v="2"/>
    <s v="تم التسليم محمود على "/>
    <x v="0"/>
    <s v="سرير"/>
    <x v="1"/>
    <n v="1"/>
    <s v="غير محدد"/>
    <n v="1"/>
    <x v="0"/>
  </r>
  <r>
    <s v="وائل صادق"/>
    <x v="0"/>
    <s v="القاهره الجديده"/>
    <x v="5"/>
    <x v="0"/>
    <x v="0"/>
    <s v="فردى"/>
    <s v="كوين"/>
    <x v="5"/>
    <x v="5"/>
    <x v="4"/>
    <s v="سرير كوين مقاس ١٤٠ دهبي ورمادى"/>
    <n v="9528"/>
    <s v="مسبق الدفع"/>
    <x v="0"/>
    <n v="20"/>
    <n v="13"/>
    <x v="16"/>
    <d v="2024-09-26T00:00:00"/>
    <d v="2024-10-03T00:00:00"/>
    <x v="2"/>
    <s v="تم التسليم محمود على "/>
    <x v="0"/>
    <s v="سرير"/>
    <x v="5"/>
    <n v="1"/>
    <s v="غير محدد"/>
    <n v="1"/>
    <x v="0"/>
  </r>
  <r>
    <s v="حسن مغرب"/>
    <x v="0"/>
    <s v="٦ اكتوبر الجيزه"/>
    <x v="0"/>
    <x v="0"/>
    <x v="0"/>
    <s v="دورين"/>
    <s v="كيفنج"/>
    <x v="4"/>
    <x v="4"/>
    <x v="3"/>
    <s v="سرير كيفنج ١٢٠ رمادى"/>
    <n v="12999"/>
    <s v="مسبق الدفع"/>
    <x v="0"/>
    <n v="18"/>
    <n v="13"/>
    <x v="15"/>
    <d v="2024-09-27T00:00:00"/>
    <d v="2024-10-02T00:00:00"/>
    <x v="2"/>
    <s v="تم التسليم محمود على "/>
    <x v="0"/>
    <s v="سرير"/>
    <x v="4"/>
    <n v="1"/>
    <s v="غير محدد"/>
    <n v="2"/>
    <x v="0"/>
  </r>
  <r>
    <s v="على السيد"/>
    <x v="0"/>
    <s v="الشروق القاهره"/>
    <x v="5"/>
    <x v="0"/>
    <x v="0"/>
    <s v="دورين"/>
    <s v="نوفال"/>
    <x v="1"/>
    <x v="1"/>
    <x v="3"/>
    <s v="سرير نوفال  ٩٠ اسود"/>
    <n v="5999"/>
    <s v="مسبق الدفع"/>
    <x v="0"/>
    <n v="0"/>
    <n v="17"/>
    <x v="14"/>
    <d v="2024-09-29T00:00:00"/>
    <m/>
    <x v="1"/>
    <s v="ملغى"/>
    <x v="4"/>
    <s v="سرير"/>
    <x v="1"/>
    <n v="1"/>
    <s v="غير محدد"/>
    <n v="2"/>
    <x v="1"/>
  </r>
  <r>
    <s v="هشام بسيونى"/>
    <x v="0"/>
    <s v="حدايق الاهرام"/>
    <x v="0"/>
    <x v="0"/>
    <x v="0"/>
    <s v="دورين"/>
    <s v="كيفنج"/>
    <x v="2"/>
    <x v="1"/>
    <x v="3"/>
    <s v="٢ سرير كيفنج ١٠٠ اسود"/>
    <n v="11949"/>
    <n v="10749"/>
    <x v="1"/>
    <n v="20"/>
    <n v="17"/>
    <x v="14"/>
    <d v="2024-09-29T00:00:00"/>
    <d v="2024-10-02T00:00:00"/>
    <x v="2"/>
    <s v="تم التسليم محمود على "/>
    <x v="0"/>
    <s v="سرير"/>
    <x v="1"/>
    <n v="2"/>
    <s v="غير محدد"/>
    <n v="2"/>
    <x v="0"/>
  </r>
  <r>
    <s v="هشام بسيونى"/>
    <x v="0"/>
    <s v="حدايق الاهرام"/>
    <x v="0"/>
    <x v="0"/>
    <x v="0"/>
    <s v="دورين"/>
    <s v="كيفنج"/>
    <x v="2"/>
    <x v="1"/>
    <x v="3"/>
    <s v="٢ سرير كيفنج ١٠٠ اسود"/>
    <n v="11949"/>
    <n v="10749"/>
    <x v="1"/>
    <n v="20"/>
    <n v="17"/>
    <x v="14"/>
    <d v="2024-09-29T00:00:00"/>
    <d v="2024-10-02T00:00:00"/>
    <x v="2"/>
    <s v="تم التسليم محمود على "/>
    <x v="0"/>
    <s v="سرير"/>
    <x v="1"/>
    <n v="2"/>
    <s v="غير محدد"/>
    <n v="2"/>
    <x v="0"/>
  </r>
  <r>
    <s v="احمد"/>
    <x v="0"/>
    <s v="الشروق"/>
    <x v="5"/>
    <x v="0"/>
    <x v="0"/>
    <s v="ثلاثه ادوار"/>
    <s v="كيفنج"/>
    <x v="3"/>
    <x v="0"/>
    <x v="3"/>
    <s v="سرير ٣ ادوار ابيض مقاس ٨٠ ابيض"/>
    <n v="16599"/>
    <s v="مسبق الدفع"/>
    <x v="0"/>
    <n v="20"/>
    <n v="17"/>
    <x v="16"/>
    <d v="2024-09-30T00:00:00"/>
    <d v="2024-10-03T00:00:00"/>
    <x v="2"/>
    <s v="تم التسليم محمود على "/>
    <x v="0"/>
    <s v="سرير"/>
    <x v="0"/>
    <n v="1"/>
    <s v="غير محدد"/>
    <n v="3"/>
    <x v="0"/>
  </r>
  <r>
    <s v="ساره وجيه"/>
    <x v="0"/>
    <s v="الغردقه"/>
    <x v="3"/>
    <x v="0"/>
    <x v="0"/>
    <s v="دورين"/>
    <s v="كيفنج"/>
    <x v="3"/>
    <x v="0"/>
    <x v="3"/>
    <s v="سرير كيفنج دورين مقاس ٨٠ ابيض"/>
    <n v="10999"/>
    <s v="مسبق الدفع"/>
    <x v="0"/>
    <n v="33"/>
    <n v="17"/>
    <x v="16"/>
    <d v="2024-09-30T00:00:00"/>
    <d v="2024-10-16T00:00:00"/>
    <x v="0"/>
    <s v="تم التسليم عن طريق شركه شحن "/>
    <x v="0"/>
    <s v="سرير"/>
    <x v="0"/>
    <n v="1"/>
    <s v="غير محدد"/>
    <n v="2"/>
    <x v="0"/>
  </r>
  <r>
    <s v="مها"/>
    <x v="0"/>
    <s v="لافيستا العين السخنه"/>
    <x v="7"/>
    <x v="0"/>
    <x v="0"/>
    <s v="دورين"/>
    <s v="كيفنج"/>
    <x v="5"/>
    <x v="2"/>
    <x v="3"/>
    <s v="سرير استيل ازرق مقاس ١٤٠"/>
    <n v="13099"/>
    <s v="مسبق الدفع"/>
    <x v="0"/>
    <n v="20"/>
    <n v="17"/>
    <x v="16"/>
    <d v="2024-09-30T00:00:00"/>
    <d v="2024-10-03T00:00:00"/>
    <x v="0"/>
    <s v="تم التسليم عن طريق شركه شحن "/>
    <x v="0"/>
    <s v="سرير"/>
    <x v="2"/>
    <n v="1"/>
    <s v="غير محدد"/>
    <n v="2"/>
    <x v="0"/>
  </r>
  <r>
    <s v="بسام الشربينى"/>
    <x v="0"/>
    <s v="٦ اكتوبر الجيزه"/>
    <x v="0"/>
    <x v="0"/>
    <x v="0"/>
    <s v="دورين"/>
    <s v="كينج"/>
    <x v="4"/>
    <x v="6"/>
    <x v="3"/>
    <s v="سرير كينج ١٢٠ بنفسجى"/>
    <n v="13849"/>
    <s v="مسبق الدفع"/>
    <x v="0"/>
    <n v="37"/>
    <n v="17"/>
    <x v="16"/>
    <d v="2024-09-30T00:00:00"/>
    <d v="2024-10-20T00:00:00"/>
    <x v="2"/>
    <s v="تم التسليم محمود على "/>
    <x v="0"/>
    <s v="سرير"/>
    <x v="6"/>
    <n v="1"/>
    <s v="غير محدد"/>
    <n v="2"/>
    <x v="0"/>
  </r>
  <r>
    <s v="هبه عبد الفتاح"/>
    <x v="0"/>
    <s v="القاهره الجديده"/>
    <x v="5"/>
    <x v="0"/>
    <x v="2"/>
    <s v="غير محدد"/>
    <s v="غير محدد"/>
    <x v="0"/>
    <x v="1"/>
    <x v="4"/>
    <s v="كنبه سرير ٤ حركه"/>
    <n v="21999"/>
    <s v="مسبق الدفع"/>
    <x v="0"/>
    <n v="0"/>
    <n v="17"/>
    <x v="16"/>
    <d v="2024-09-30T00:00:00"/>
    <m/>
    <x v="2"/>
    <s v="تم التسليم محمود على "/>
    <x v="0"/>
    <s v="كنبة"/>
    <x v="3"/>
    <n v="1"/>
    <s v="غير محدد"/>
    <n v="1"/>
    <x v="1"/>
  </r>
  <r>
    <s v="اسراء ابراهيم"/>
    <x v="0"/>
    <s v="٦ اكتوبر الجيزه"/>
    <x v="0"/>
    <x v="0"/>
    <x v="0"/>
    <s v="دورين"/>
    <s v="كيفنج"/>
    <x v="3"/>
    <x v="0"/>
    <x v="3"/>
    <s v="سرير كيفنج دورين مقاس ٨٠ ابيض"/>
    <n v="10999"/>
    <s v="مسبق الدفع"/>
    <x v="0"/>
    <n v="32"/>
    <n v="17"/>
    <x v="16"/>
    <d v="2024-09-30T00:00:00"/>
    <d v="2024-10-15T00:00:00"/>
    <x v="2"/>
    <s v="تم التسليم محمود على "/>
    <x v="0"/>
    <s v="سرير"/>
    <x v="0"/>
    <n v="1"/>
    <s v="غير محدد"/>
    <n v="2"/>
    <x v="0"/>
  </r>
  <r>
    <s v="طارق كمال"/>
    <x v="0"/>
    <s v="المعادى"/>
    <x v="5"/>
    <x v="0"/>
    <x v="0"/>
    <s v="ثلاثه ادوار"/>
    <s v="كيفنج"/>
    <x v="1"/>
    <x v="1"/>
    <x v="3"/>
    <s v="سرير ٣ ادوار اسود مقاس ٩٠"/>
    <n v="17249"/>
    <s v="مسبق الدفع"/>
    <x v="0"/>
    <n v="21"/>
    <n v="17"/>
    <x v="16"/>
    <d v="2024-09-30T00:00:00"/>
    <d v="2024-10-04T00:00:00"/>
    <x v="2"/>
    <s v="تم التسليم محمود على "/>
    <x v="0"/>
    <s v="سرير"/>
    <x v="1"/>
    <n v="1"/>
    <s v="غير محدد"/>
    <n v="3"/>
    <x v="0"/>
  </r>
  <r>
    <s v="ديفد بهجت"/>
    <x v="0"/>
    <s v="فيصل الجيزه"/>
    <x v="0"/>
    <x v="0"/>
    <x v="1"/>
    <s v="2 ميكانزم"/>
    <s v="غير محدد"/>
    <x v="0"/>
    <x v="3"/>
    <x v="3"/>
    <s v="تربيزه قهوه ٢ رافع"/>
    <n v="8349"/>
    <s v="مسبق الدفع"/>
    <x v="0"/>
    <n v="37"/>
    <n v="32"/>
    <x v="15"/>
    <d v="2024-10-16T00:00:00"/>
    <d v="2024-10-21T00:00:00"/>
    <x v="2"/>
    <s v="تم التسليم محمود على "/>
    <x v="0"/>
    <s v="ترابيزة"/>
    <x v="3"/>
    <n v="1"/>
    <s v="غير محدد"/>
    <n v="1"/>
    <x v="0"/>
  </r>
  <r>
    <s v="اياد"/>
    <x v="0"/>
    <s v="المقطم"/>
    <x v="5"/>
    <x v="0"/>
    <x v="1"/>
    <s v="بمكتبة"/>
    <s v="غير محدد"/>
    <x v="0"/>
    <x v="3"/>
    <x v="3"/>
    <s v="ترابيزه قهوه متحركه"/>
    <n v="7849"/>
    <s v="مسبق الدفع"/>
    <x v="0"/>
    <n v="46"/>
    <n v="45"/>
    <x v="15"/>
    <d v="2024-10-29T00:00:00"/>
    <d v="2024-10-30T00:00:00"/>
    <x v="2"/>
    <s v="تم التسليم محمود على "/>
    <x v="0"/>
    <s v="ترابيزة"/>
    <x v="3"/>
    <n v="1"/>
    <s v="غير محدد"/>
    <n v="1"/>
    <x v="0"/>
  </r>
  <r>
    <s v="ميار خورشد"/>
    <x v="0"/>
    <s v="٦ اكتوبر الجيزه"/>
    <x v="0"/>
    <x v="0"/>
    <x v="0"/>
    <s v="منطبق"/>
    <s v="غير محدد"/>
    <x v="0"/>
    <x v="1"/>
    <x v="1"/>
    <s v="سرير منطبق اسود حديد ومعدن"/>
    <n v="9399"/>
    <s v="مسبق الدفع "/>
    <x v="0"/>
    <n v="31"/>
    <n v="45"/>
    <x v="15"/>
    <d v="2024-10-29T00:00:00"/>
    <d v="2024-10-15T00:00:00"/>
    <x v="2"/>
    <s v="تم التسليم محمود على "/>
    <x v="0"/>
    <s v="سرير"/>
    <x v="1"/>
    <n v="1"/>
    <s v="حديد"/>
    <n v="1"/>
    <x v="1"/>
  </r>
  <r>
    <s v="عبد الله سيد"/>
    <x v="0"/>
    <s v="الشيخ زايد ٦ اكتوبر"/>
    <x v="0"/>
    <x v="0"/>
    <x v="0"/>
    <s v="فردى"/>
    <s v="اسبانى"/>
    <x v="5"/>
    <x v="1"/>
    <x v="3"/>
    <s v="سرير اسبانى  ١٤٠ اسود وبيج"/>
    <n v="11817"/>
    <s v="مسبق الدفع "/>
    <x v="0"/>
    <n v="31"/>
    <n v="45"/>
    <x v="15"/>
    <d v="2024-10-29T00:00:00"/>
    <d v="2024-10-15T00:00:00"/>
    <x v="2"/>
    <s v="تم التسليم محمود على "/>
    <x v="0"/>
    <s v="سرير"/>
    <x v="7"/>
    <n v="1"/>
    <s v="غير محدد"/>
    <n v="1"/>
    <x v="1"/>
  </r>
  <r>
    <s v="كينج سونا"/>
    <x v="0"/>
    <s v="الشروق"/>
    <x v="5"/>
    <x v="0"/>
    <x v="1"/>
    <s v="رف سحاب"/>
    <s v="غير محدد"/>
    <x v="0"/>
    <x v="3"/>
    <x v="3"/>
    <s v="تربيزه قهوه مرتفعه برف سحاب"/>
    <n v="8349"/>
    <s v="مسبق الدفع "/>
    <x v="0"/>
    <n v="35"/>
    <n v="45"/>
    <x v="15"/>
    <d v="2024-10-29T00:00:00"/>
    <d v="2024-10-19T00:00:00"/>
    <x v="2"/>
    <s v="تم التسليم محمود على "/>
    <x v="0"/>
    <s v="ترابيزة"/>
    <x v="3"/>
    <n v="1"/>
    <s v="غير محدد"/>
    <n v="1"/>
    <x v="1"/>
  </r>
  <r>
    <s v="احمد خالد"/>
    <x v="0"/>
    <s v="الرحاب"/>
    <x v="5"/>
    <x v="0"/>
    <x v="0"/>
    <s v="فردى"/>
    <s v="فورجينا"/>
    <x v="4"/>
    <x v="0"/>
    <x v="3"/>
    <s v="٢. سرير فورجينا ابيض مقاس ١٢٠"/>
    <n v="17886"/>
    <s v="مسبق الدفع "/>
    <x v="0"/>
    <n v="0"/>
    <n v="45"/>
    <x v="15"/>
    <d v="2024-10-29T00:00:00"/>
    <m/>
    <x v="1"/>
    <s v="ملغى"/>
    <x v="2"/>
    <s v="سرير"/>
    <x v="0"/>
    <n v="1"/>
    <s v="غير محدد"/>
    <n v="1"/>
    <x v="1"/>
  </r>
  <r>
    <s v="احمد خالد"/>
    <x v="0"/>
    <s v="الرحاب"/>
    <x v="5"/>
    <x v="0"/>
    <x v="0"/>
    <s v="فردى"/>
    <s v="فورجينا"/>
    <x v="4"/>
    <x v="0"/>
    <x v="3"/>
    <s v="٢. سرير فورجينا ابيض مقاس ١٢٠"/>
    <n v="17886"/>
    <s v="مسبق الدفع "/>
    <x v="0"/>
    <n v="0"/>
    <n v="45"/>
    <x v="15"/>
    <d v="2024-10-29T00:00:00"/>
    <m/>
    <x v="1"/>
    <s v="ملغى"/>
    <x v="2"/>
    <s v="سرير"/>
    <x v="0"/>
    <n v="1"/>
    <s v="غير محدد"/>
    <n v="1"/>
    <x v="1"/>
  </r>
  <r>
    <s v="ساره"/>
    <x v="0"/>
    <s v="القاهره الجديده"/>
    <x v="5"/>
    <x v="0"/>
    <x v="0"/>
    <s v="فردى"/>
    <s v="اسبانى"/>
    <x v="4"/>
    <x v="0"/>
    <x v="3"/>
    <s v="٢. سرير اسبانى ابيض ١٢٠"/>
    <n v="10987"/>
    <s v="مسبق الدفع"/>
    <x v="0"/>
    <n v="29"/>
    <n v="45"/>
    <x v="15"/>
    <d v="2024-10-29T00:00:00"/>
    <d v="2024-10-13T00:00:00"/>
    <x v="2"/>
    <s v="تم التسليم محمود على "/>
    <x v="0"/>
    <s v="سرير"/>
    <x v="0"/>
    <n v="1"/>
    <s v="غير محدد"/>
    <n v="1"/>
    <x v="1"/>
  </r>
  <r>
    <s v="ساره"/>
    <x v="0"/>
    <s v="القاهره الجديده"/>
    <x v="5"/>
    <x v="0"/>
    <x v="0"/>
    <s v="فردى"/>
    <s v="اسبانى"/>
    <x v="4"/>
    <x v="0"/>
    <x v="3"/>
    <s v="٢. سرير اسبانى ابيض ١٢٠"/>
    <n v="10987"/>
    <s v="مسبق الدفع"/>
    <x v="0"/>
    <n v="29"/>
    <n v="45"/>
    <x v="15"/>
    <d v="2024-10-29T00:00:00"/>
    <d v="2024-10-13T00:00:00"/>
    <x v="2"/>
    <s v="تم التسليم محمود على "/>
    <x v="0"/>
    <s v="سرير"/>
    <x v="0"/>
    <n v="1"/>
    <s v="غير محدد"/>
    <n v="1"/>
    <x v="1"/>
  </r>
  <r>
    <s v="احمد ايمن"/>
    <x v="0"/>
    <s v="العبور"/>
    <x v="6"/>
    <x v="0"/>
    <x v="1"/>
    <s v="2 ميكانزم"/>
    <s v="غير محدد"/>
    <x v="0"/>
    <x v="3"/>
    <x v="3"/>
    <s v="ترابيزه قهوه علويه جديده"/>
    <n v="10319"/>
    <s v="مسبق الدفع"/>
    <x v="0"/>
    <n v="35"/>
    <n v="45"/>
    <x v="15"/>
    <d v="2024-10-29T00:00:00"/>
    <d v="2024-10-19T00:00:00"/>
    <x v="2"/>
    <s v="تم التسليم محمود على "/>
    <x v="0"/>
    <s v="ترابيزة"/>
    <x v="3"/>
    <n v="1"/>
    <s v="غير محدد"/>
    <n v="1"/>
    <x v="1"/>
  </r>
  <r>
    <s v="مصطفي غنيم"/>
    <x v="0"/>
    <s v="اسيوط"/>
    <x v="8"/>
    <x v="0"/>
    <x v="0"/>
    <s v="دورين"/>
    <s v="كيفنج"/>
    <x v="4"/>
    <x v="4"/>
    <x v="3"/>
    <s v="سرير كيفنج دورين مقاس ١٢٠ رمادى"/>
    <n v="12999"/>
    <s v="مسبق الدفع "/>
    <x v="0"/>
    <n v="33"/>
    <n v="67"/>
    <x v="15"/>
    <d v="2024-11-20T00:00:00"/>
    <d v="2024-10-17T00:00:00"/>
    <x v="0"/>
    <s v="تم التسليم عن طريق شركه شحن "/>
    <x v="0"/>
    <s v="سرير"/>
    <x v="4"/>
    <n v="1"/>
    <s v="غير محدد"/>
    <n v="2"/>
    <x v="1"/>
  </r>
  <r>
    <s v="حسام عبدون"/>
    <x v="0"/>
    <s v="الغردقه"/>
    <x v="3"/>
    <x v="0"/>
    <x v="2"/>
    <s v="غير محدد"/>
    <s v="غير محدد"/>
    <x v="0"/>
    <x v="1"/>
    <x v="4"/>
    <s v="كنبه سرير ٤ حركه"/>
    <n v="21999"/>
    <s v="مسبق الدفع"/>
    <x v="0"/>
    <n v="0"/>
    <n v="67"/>
    <x v="15"/>
    <d v="2024-11-20T00:00:00"/>
    <m/>
    <x v="1"/>
    <s v="ملغى"/>
    <x v="2"/>
    <s v="كنبة"/>
    <x v="3"/>
    <n v="1"/>
    <s v="غير محدد"/>
    <n v="1"/>
    <x v="1"/>
  </r>
  <r>
    <s v="رامى"/>
    <x v="0"/>
    <s v="الشروق"/>
    <x v="5"/>
    <x v="0"/>
    <x v="0"/>
    <s v="دورين"/>
    <s v="نوفال"/>
    <x v="2"/>
    <x v="4"/>
    <x v="3"/>
    <s v="سرير نوفال ١٠٠ رمادى"/>
    <n v="12399"/>
    <s v="مسبق الدفع"/>
    <x v="0"/>
    <n v="17"/>
    <n v="67"/>
    <x v="15"/>
    <d v="2024-11-20T00:00:00"/>
    <d v="2024-10-01T00:00:00"/>
    <x v="0"/>
    <s v="تم التسليم عن طريق شركه شحن "/>
    <x v="0"/>
    <s v="سرير"/>
    <x v="4"/>
    <n v="1"/>
    <s v="غير محدد"/>
    <n v="2"/>
    <x v="1"/>
  </r>
  <r>
    <s v="رحاب"/>
    <x v="0"/>
    <s v="القاهره الجديده"/>
    <x v="5"/>
    <x v="0"/>
    <x v="2"/>
    <s v="غير محدد"/>
    <s v="غير محدد"/>
    <x v="0"/>
    <x v="1"/>
    <x v="4"/>
    <s v="كنبه سرير ٤ حركه"/>
    <n v="21999"/>
    <s v="مسبق الدفع"/>
    <x v="0"/>
    <n v="25"/>
    <n v="67"/>
    <x v="15"/>
    <d v="2024-11-20T00:00:00"/>
    <d v="2024-10-09T00:00:00"/>
    <x v="2"/>
    <s v="تم التسليم محمود على "/>
    <x v="0"/>
    <s v="كنبة"/>
    <x v="3"/>
    <n v="1"/>
    <s v="غير محدد"/>
    <n v="1"/>
    <x v="1"/>
  </r>
  <r>
    <s v="فؤاد المنسي"/>
    <x v="0"/>
    <s v="المقطم"/>
    <x v="5"/>
    <x v="0"/>
    <x v="0"/>
    <s v="دورين"/>
    <s v="نوفال"/>
    <x v="3"/>
    <x v="0"/>
    <x v="3"/>
    <s v="سرير نوفال مقاس ٨٠ ابيض"/>
    <n v="10999"/>
    <s v="مسبق الدفع "/>
    <x v="0"/>
    <n v="32"/>
    <n v="67"/>
    <x v="15"/>
    <d v="2024-11-20T00:00:00"/>
    <d v="2024-10-16T00:00:00"/>
    <x v="2"/>
    <s v="تم التسليم محمود على "/>
    <x v="0"/>
    <s v="سرير"/>
    <x v="0"/>
    <n v="1"/>
    <s v="غير محدد"/>
    <n v="2"/>
    <x v="1"/>
  </r>
  <r>
    <s v="مهند"/>
    <x v="0"/>
    <s v="المعادي"/>
    <x v="5"/>
    <x v="0"/>
    <x v="0"/>
    <s v="دورين"/>
    <s v="كيفنج"/>
    <x v="3"/>
    <x v="0"/>
    <x v="3"/>
    <s v="غيرمحدد"/>
    <n v="10999"/>
    <s v="مسبق الدفع "/>
    <x v="0"/>
    <n v="31"/>
    <n v="66"/>
    <x v="17"/>
    <d v="2024-11-20T00:00:00"/>
    <d v="2024-10-16T00:00:00"/>
    <x v="2"/>
    <s v="تم التسليم محمود على "/>
    <x v="0"/>
    <s v="غير محدد"/>
    <x v="3"/>
    <n v="1"/>
    <s v="غير محدد"/>
    <n v="2"/>
    <x v="1"/>
  </r>
  <r>
    <s v="مهند"/>
    <x v="0"/>
    <s v="المعادي"/>
    <x v="5"/>
    <x v="0"/>
    <x v="0"/>
    <s v="دورين"/>
    <s v="كيفنج"/>
    <x v="3"/>
    <x v="0"/>
    <x v="3"/>
    <s v="غيرمحدد"/>
    <n v="10999"/>
    <s v="مسبق الدفع "/>
    <x v="0"/>
    <n v="31"/>
    <n v="66"/>
    <x v="17"/>
    <d v="2024-11-20T00:00:00"/>
    <d v="2024-10-16T00:00:00"/>
    <x v="2"/>
    <s v="تم التسليم محمود على "/>
    <x v="0"/>
    <s v="غير محدد"/>
    <x v="3"/>
    <n v="1"/>
    <s v="غير محدد"/>
    <n v="2"/>
    <x v="1"/>
  </r>
  <r>
    <s v="مهند ايمن"/>
    <x v="0"/>
    <s v="مدينة بدر"/>
    <x v="5"/>
    <x v="0"/>
    <x v="2"/>
    <s v="غير محدد"/>
    <s v="غير محدد"/>
    <x v="0"/>
    <x v="1"/>
    <x v="4"/>
    <s v="غيرمحدد"/>
    <n v="21999"/>
    <s v="مسبق الدفع "/>
    <x v="0"/>
    <n v="34"/>
    <n v="66"/>
    <x v="17"/>
    <d v="2024-11-20T00:00:00"/>
    <d v="2024-10-19T00:00:00"/>
    <x v="2"/>
    <s v="تم التسليم محمود على "/>
    <x v="0"/>
    <s v="غير محدد"/>
    <x v="3"/>
    <n v="1"/>
    <s v="غير محدد"/>
    <n v="1"/>
    <x v="1"/>
  </r>
  <r>
    <s v="اسامه"/>
    <x v="0"/>
    <s v="العين السخنه"/>
    <x v="7"/>
    <x v="0"/>
    <x v="1"/>
    <s v="2 ميكانزم"/>
    <s v="غير محدد"/>
    <x v="0"/>
    <x v="3"/>
    <x v="3"/>
    <s v="غيرمحدد"/>
    <n v="7849"/>
    <n v="6306"/>
    <x v="1"/>
    <n v="59"/>
    <n v="44"/>
    <x v="18"/>
    <d v="2024-10-30T00:00:00"/>
    <d v="2024-11-14T00:00:00"/>
    <x v="0"/>
    <s v="تم التسليم عن طريق شركه شحن "/>
    <x v="0"/>
    <s v="غير محدد"/>
    <x v="3"/>
    <n v="1"/>
    <s v="غير محدد"/>
    <n v="1"/>
    <x v="0"/>
  </r>
  <r>
    <s v="اوسكار راتن"/>
    <x v="1"/>
    <s v="المخزن ابو الغيط"/>
    <x v="6"/>
    <x v="4"/>
    <x v="0"/>
    <s v="دورين"/>
    <s v="كيفنج"/>
    <x v="3"/>
    <x v="0"/>
    <x v="3"/>
    <s v="غيرمحدد"/>
    <n v="5074"/>
    <s v="حساب شركه"/>
    <x v="2"/>
    <n v="21"/>
    <n v="14"/>
    <x v="19"/>
    <d v="2024-10-05T00:00:00"/>
    <d v="2024-10-12T00:00:00"/>
    <x v="2"/>
    <s v="تم التسليم محمود على "/>
    <x v="0"/>
    <s v="غير محدد"/>
    <x v="3"/>
    <n v="1"/>
    <s v="غير محدد"/>
    <n v="2"/>
    <x v="0"/>
  </r>
  <r>
    <s v="تاكى"/>
    <x v="1"/>
    <s v="العباسيه"/>
    <x v="5"/>
    <x v="3"/>
    <x v="0"/>
    <s v="دورين"/>
    <s v="كينج"/>
    <x v="2"/>
    <x v="7"/>
    <x v="3"/>
    <s v="غيرمحدد"/>
    <n v="6250"/>
    <s v="حساب شركه"/>
    <x v="2"/>
    <n v="24"/>
    <n v="15"/>
    <x v="20"/>
    <d v="2024-10-08T00:00:00"/>
    <d v="2024-10-17T00:00:00"/>
    <x v="2"/>
    <s v="تم التسليم محمود على "/>
    <x v="0"/>
    <s v="غير محدد"/>
    <x v="3"/>
    <n v="1"/>
    <s v="غير محدد"/>
    <n v="2"/>
    <x v="0"/>
  </r>
  <r>
    <s v="تاكى"/>
    <x v="1"/>
    <s v="العباسيه"/>
    <x v="5"/>
    <x v="3"/>
    <x v="0"/>
    <s v="دورين"/>
    <s v="كينج"/>
    <x v="2"/>
    <x v="7"/>
    <x v="3"/>
    <s v="غيرمحدد"/>
    <n v="6250"/>
    <s v="حساب شركه"/>
    <x v="2"/>
    <n v="24"/>
    <n v="15"/>
    <x v="20"/>
    <d v="2024-10-08T00:00:00"/>
    <d v="2024-10-17T00:00:00"/>
    <x v="2"/>
    <s v="تم التسليم محمود على "/>
    <x v="0"/>
    <s v="غير محدد"/>
    <x v="3"/>
    <n v="1"/>
    <s v="غير محدد"/>
    <n v="2"/>
    <x v="0"/>
  </r>
  <r>
    <s v="ولاء بدوى"/>
    <x v="0"/>
    <s v="العباسيه"/>
    <x v="5"/>
    <x v="0"/>
    <x v="0"/>
    <s v="فردى"/>
    <s v="فورجينا"/>
    <x v="4"/>
    <x v="0"/>
    <x v="3"/>
    <s v="غيرمحدد"/>
    <n v="8943"/>
    <n v="9033"/>
    <x v="1"/>
    <n v="14"/>
    <n v="45"/>
    <x v="21"/>
    <d v="2024-11-10T00:00:00"/>
    <d v="2024-10-10T00:00:00"/>
    <x v="2"/>
    <s v="تم التسليم محمود على "/>
    <x v="0"/>
    <s v="غير محدد"/>
    <x v="3"/>
    <n v="1"/>
    <s v="غير محدد"/>
    <n v="1"/>
    <x v="1"/>
  </r>
  <r>
    <s v="عبد الرحمن يسري"/>
    <x v="0"/>
    <s v="اكتوبر الجيزه"/>
    <x v="0"/>
    <x v="0"/>
    <x v="1"/>
    <s v="رف سحاب"/>
    <s v="غير محدد"/>
    <x v="0"/>
    <x v="3"/>
    <x v="3"/>
    <s v="غيرمحدد"/>
    <n v="8349"/>
    <n v="8433"/>
    <x v="1"/>
    <n v="0"/>
    <n v="45"/>
    <x v="21"/>
    <d v="2024-11-10T00:00:00"/>
    <m/>
    <x v="1"/>
    <s v="ملغى"/>
    <x v="2"/>
    <s v="غير محدد"/>
    <x v="3"/>
    <n v="1"/>
    <s v="غير محدد"/>
    <n v="1"/>
    <x v="1"/>
  </r>
  <r>
    <s v="شيك هومز"/>
    <x v="1"/>
    <s v="التجمع"/>
    <x v="5"/>
    <x v="1"/>
    <x v="2"/>
    <s v="غير محدد"/>
    <s v="غير محدد"/>
    <x v="0"/>
    <x v="3"/>
    <x v="5"/>
    <s v="غيرمحدد"/>
    <n v="14950"/>
    <s v="مسبق الدفع"/>
    <x v="0"/>
    <n v="17"/>
    <n v="18"/>
    <x v="21"/>
    <d v="2024-10-14T00:00:00"/>
    <d v="2024-10-13T00:00:00"/>
    <x v="2"/>
    <s v="تم التسليم محمود على "/>
    <x v="0"/>
    <s v="غير محدد"/>
    <x v="3"/>
    <n v="1"/>
    <s v="غير محدد"/>
    <n v="1"/>
    <x v="1"/>
  </r>
  <r>
    <s v="شيك هومز"/>
    <x v="1"/>
    <s v="غير محدد"/>
    <x v="4"/>
    <x v="1"/>
    <x v="0"/>
    <s v="دورين"/>
    <s v="كينج"/>
    <x v="2"/>
    <x v="1"/>
    <x v="3"/>
    <s v="غيرمحدد"/>
    <n v="9208"/>
    <n v="9608"/>
    <x v="1"/>
    <n v="0"/>
    <n v="18"/>
    <x v="21"/>
    <d v="2024-10-14T00:00:00"/>
    <m/>
    <x v="1"/>
    <s v="ملغى"/>
    <x v="2"/>
    <s v="غير محدد"/>
    <x v="3"/>
    <n v="1"/>
    <s v="غير محدد"/>
    <n v="2"/>
    <x v="1"/>
  </r>
  <r>
    <s v="شيك هومز"/>
    <x v="1"/>
    <s v="غير محدد"/>
    <x v="4"/>
    <x v="1"/>
    <x v="0"/>
    <s v="فردى"/>
    <s v="اسبانى"/>
    <x v="4"/>
    <x v="0"/>
    <x v="3"/>
    <s v="غيرمحدد"/>
    <n v="7433"/>
    <s v="مسبق الدفع"/>
    <x v="0"/>
    <n v="22"/>
    <n v="21"/>
    <x v="22"/>
    <d v="2024-10-20T00:00:00"/>
    <d v="2024-10-21T00:00:00"/>
    <x v="2"/>
    <s v="تم التسليم محمود على "/>
    <x v="0"/>
    <s v="غير محدد"/>
    <x v="3"/>
    <n v="1"/>
    <s v="غير محدد"/>
    <n v="1"/>
    <x v="0"/>
  </r>
  <r>
    <s v="اوسكار راتن"/>
    <x v="1"/>
    <s v="المخزن ابو الغيط"/>
    <x v="6"/>
    <x v="4"/>
    <x v="0"/>
    <s v="فردى"/>
    <s v="فورجينا"/>
    <x v="4"/>
    <x v="0"/>
    <x v="3"/>
    <s v="غيرمحدد"/>
    <n v="4020"/>
    <s v="حساب شركه"/>
    <x v="2"/>
    <n v="13"/>
    <n v="13"/>
    <x v="22"/>
    <d v="2024-10-12T00:00:00"/>
    <d v="2024-10-12T00:00:00"/>
    <x v="2"/>
    <s v="تم التسليم محمود على "/>
    <x v="0"/>
    <s v="غير محدد"/>
    <x v="3"/>
    <n v="1"/>
    <s v="غير محدد"/>
    <n v="1"/>
    <x v="1"/>
  </r>
  <r>
    <s v="الحج محمد السويس"/>
    <x v="0"/>
    <s v="السويس"/>
    <x v="7"/>
    <x v="5"/>
    <x v="0"/>
    <s v="دورين"/>
    <s v="فانتستيك"/>
    <x v="2"/>
    <x v="8"/>
    <x v="3"/>
    <s v="غيرمحدد"/>
    <n v="8544.9054400000005"/>
    <s v="غير محدد"/>
    <x v="3"/>
    <n v="8"/>
    <n v="8"/>
    <x v="23"/>
    <d v="2024-10-09T00:00:00"/>
    <d v="2024-10-09T00:00:00"/>
    <x v="3"/>
    <s v="تم التسليم بمعرفه الحج سيد "/>
    <x v="0"/>
    <s v="غير محدد"/>
    <x v="3"/>
    <n v="1"/>
    <s v="غير محدد"/>
    <n v="2"/>
    <x v="1"/>
  </r>
  <r>
    <s v="الحج محمد السويس"/>
    <x v="0"/>
    <s v="السويس"/>
    <x v="7"/>
    <x v="5"/>
    <x v="0"/>
    <s v="منطبق"/>
    <s v="غير محدد"/>
    <x v="0"/>
    <x v="1"/>
    <x v="6"/>
    <s v="غيرمحدد"/>
    <n v="4600"/>
    <s v="غير محدد"/>
    <x v="3"/>
    <n v="8"/>
    <n v="8"/>
    <x v="23"/>
    <d v="2024-10-09T00:00:00"/>
    <d v="2024-10-09T00:00:00"/>
    <x v="3"/>
    <s v="تم التسليم بمعرفه الحج سيد "/>
    <x v="0"/>
    <s v="غير محدد"/>
    <x v="3"/>
    <n v="1"/>
    <s v="غير محدد"/>
    <n v="1"/>
    <x v="1"/>
  </r>
  <r>
    <s v="الحج محمد السويس"/>
    <x v="0"/>
    <s v="السويس"/>
    <x v="7"/>
    <x v="5"/>
    <x v="2"/>
    <s v="غير محدد"/>
    <s v="غير محدد"/>
    <x v="0"/>
    <x v="1"/>
    <x v="7"/>
    <s v="غيرمحدد"/>
    <n v="10000"/>
    <s v="غير محدد"/>
    <x v="3"/>
    <n v="8"/>
    <n v="8"/>
    <x v="23"/>
    <d v="2024-10-09T00:00:00"/>
    <d v="2024-10-09T00:00:00"/>
    <x v="3"/>
    <s v="تم التسليم بمعرفه الحج سيد "/>
    <x v="0"/>
    <s v="غير محدد"/>
    <x v="3"/>
    <n v="1"/>
    <s v="غير محدد"/>
    <n v="1"/>
    <x v="1"/>
  </r>
  <r>
    <s v="الحج محمد السويس"/>
    <x v="0"/>
    <s v="السويس"/>
    <x v="7"/>
    <x v="5"/>
    <x v="5"/>
    <s v="غير محدد"/>
    <s v="غير محدد"/>
    <x v="0"/>
    <x v="1"/>
    <x v="5"/>
    <s v="غيرمحدد"/>
    <n v="10023"/>
    <s v="غير محدد"/>
    <x v="3"/>
    <n v="8"/>
    <n v="8"/>
    <x v="23"/>
    <d v="2024-10-09T00:00:00"/>
    <d v="2024-10-09T00:00:00"/>
    <x v="3"/>
    <s v="تم التسليم بمعرفه الحج سيد "/>
    <x v="0"/>
    <s v="غير محدد"/>
    <x v="3"/>
    <n v="1"/>
    <s v="غير محدد"/>
    <n v="1"/>
    <x v="1"/>
  </r>
  <r>
    <s v="عمرو الأسود"/>
    <x v="0"/>
    <s v="الزمالك"/>
    <x v="5"/>
    <x v="0"/>
    <x v="0"/>
    <s v="منطبق"/>
    <s v="غير محدد"/>
    <x v="0"/>
    <x v="1"/>
    <x v="1"/>
    <s v="غيرمحدد"/>
    <n v="8899"/>
    <n v="8988"/>
    <x v="1"/>
    <n v="0"/>
    <n v="45"/>
    <x v="24"/>
    <d v="2024-11-17T00:00:00"/>
    <m/>
    <x v="1"/>
    <s v="ملغى"/>
    <x v="4"/>
    <s v="غير محدد"/>
    <x v="3"/>
    <n v="1"/>
    <s v="غير محدد"/>
    <n v="1"/>
    <x v="1"/>
  </r>
  <r>
    <s v="شيك هومز"/>
    <x v="1"/>
    <s v="مخزن شيك هومز"/>
    <x v="4"/>
    <x v="1"/>
    <x v="2"/>
    <s v="غير محدد"/>
    <s v="غير محدد"/>
    <x v="0"/>
    <x v="1"/>
    <x v="8"/>
    <s v="غيرمحدد"/>
    <n v="14550"/>
    <s v="مسبق الدفع"/>
    <x v="0"/>
    <n v="22"/>
    <n v="21"/>
    <x v="25"/>
    <d v="2024-10-29T00:00:00"/>
    <d v="2024-10-30T00:00:00"/>
    <x v="2"/>
    <s v="تم التسليم محمود على "/>
    <x v="0"/>
    <s v="غير محدد"/>
    <x v="3"/>
    <n v="1"/>
    <s v="غير محدد"/>
    <n v="1"/>
    <x v="0"/>
  </r>
  <r>
    <s v="شيك هومز"/>
    <x v="1"/>
    <s v="أكتوبر"/>
    <x v="0"/>
    <x v="1"/>
    <x v="2"/>
    <s v="غير محدد"/>
    <s v="غير محدد"/>
    <x v="0"/>
    <x v="1"/>
    <x v="8"/>
    <s v="غيرمحدد"/>
    <n v="14550"/>
    <s v="مسبق الدفع"/>
    <x v="0"/>
    <n v="8"/>
    <n v="22"/>
    <x v="26"/>
    <d v="2024-10-29T00:00:00"/>
    <d v="2024-10-15T00:00:00"/>
    <x v="2"/>
    <s v="تم التسليم محمود على "/>
    <x v="0"/>
    <s v="غير محدد"/>
    <x v="3"/>
    <n v="1"/>
    <s v="غير محدد"/>
    <n v="1"/>
    <x v="1"/>
  </r>
  <r>
    <s v="شيك هومز"/>
    <x v="1"/>
    <s v="غير محدد"/>
    <x v="4"/>
    <x v="1"/>
    <x v="2"/>
    <s v="غير محدد"/>
    <s v="غير محدد"/>
    <x v="0"/>
    <x v="1"/>
    <x v="5"/>
    <s v="غيرمحدد"/>
    <n v="14550"/>
    <n v="11495"/>
    <x v="1"/>
    <n v="23"/>
    <n v="21"/>
    <x v="27"/>
    <d v="2024-10-31T00:00:00"/>
    <d v="2024-11-02T00:00:00"/>
    <x v="2"/>
    <s v="تم التسليم محمود على "/>
    <x v="0"/>
    <s v="غير محدد"/>
    <x v="3"/>
    <n v="1"/>
    <s v="غير محدد"/>
    <n v="1"/>
    <x v="0"/>
  </r>
  <r>
    <s v="كيرا"/>
    <x v="0"/>
    <s v="القاهره الجديده"/>
    <x v="0"/>
    <x v="0"/>
    <x v="0"/>
    <s v="دورين"/>
    <s v="نوفال"/>
    <x v="6"/>
    <x v="9"/>
    <x v="3"/>
    <s v="غيرمحدد"/>
    <n v="12899"/>
    <n v="13028"/>
    <x v="1"/>
    <n v="20"/>
    <n v="65"/>
    <x v="28"/>
    <d v="2024-12-17T00:00:00"/>
    <d v="2024-11-02T00:00:00"/>
    <x v="2"/>
    <s v="تم التسليم محمود على "/>
    <x v="0"/>
    <s v="غير محدد"/>
    <x v="3"/>
    <n v="1"/>
    <s v="غير محدد"/>
    <n v="2"/>
    <x v="1"/>
  </r>
  <r>
    <s v="طارق"/>
    <x v="0"/>
    <s v="مصر الجديده"/>
    <x v="5"/>
    <x v="0"/>
    <x v="0"/>
    <s v="دورين"/>
    <s v="كيفنج"/>
    <x v="3"/>
    <x v="0"/>
    <x v="3"/>
    <s v="غيرمحدد"/>
    <n v="10499"/>
    <s v="مسبق الدفع"/>
    <x v="0"/>
    <n v="5"/>
    <n v="64"/>
    <x v="29"/>
    <d v="2024-12-19T00:00:00"/>
    <d v="2024-10-21T00:00:00"/>
    <x v="2"/>
    <s v="تم التسليم محمود على "/>
    <x v="0"/>
    <s v="غير محدد"/>
    <x v="3"/>
    <n v="1"/>
    <s v="غير محدد"/>
    <n v="2"/>
    <x v="1"/>
  </r>
  <r>
    <s v="ريم"/>
    <x v="0"/>
    <s v="البطاش اسكندريه"/>
    <x v="5"/>
    <x v="0"/>
    <x v="0"/>
    <s v="دورين"/>
    <s v="نوفال"/>
    <x v="6"/>
    <x v="9"/>
    <x v="3"/>
    <s v="غيرمحدد"/>
    <n v="12899"/>
    <s v="مسبق الدفع"/>
    <x v="0"/>
    <n v="47"/>
    <n v="66"/>
    <x v="30"/>
    <d v="2024-12-22T00:00:00"/>
    <d v="2024-12-03T00:00:00"/>
    <x v="0"/>
    <s v="تم التسليم عن طريق شركه شحن "/>
    <x v="0"/>
    <s v="غير محدد"/>
    <x v="3"/>
    <n v="1"/>
    <s v="غير محدد"/>
    <n v="2"/>
    <x v="1"/>
  </r>
  <r>
    <s v="هشام سامى"/>
    <x v="0"/>
    <s v="41 كومبوند جولدن جستس الدور 4 شقه 4"/>
    <x v="1"/>
    <x v="6"/>
    <x v="0"/>
    <s v="فردى"/>
    <s v="بلحه"/>
    <x v="5"/>
    <x v="10"/>
    <x v="9"/>
    <s v="غيرمحدد"/>
    <n v="5135"/>
    <s v="مسبق الدفع"/>
    <x v="0"/>
    <n v="25"/>
    <n v="28"/>
    <x v="31"/>
    <d v="2024-11-17T00:00:00"/>
    <d v="2024-11-14T00:00:00"/>
    <x v="2"/>
    <s v="تم التسليم محمود على "/>
    <x v="0"/>
    <s v="غير محدد"/>
    <x v="3"/>
    <n v="1"/>
    <s v="غير محدد"/>
    <n v="1"/>
    <x v="1"/>
  </r>
  <r>
    <s v="شيك هومز"/>
    <x v="1"/>
    <s v="اكتوبر الجيزه"/>
    <x v="5"/>
    <x v="1"/>
    <x v="0"/>
    <s v="دورين"/>
    <s v="فانتستيك"/>
    <x v="2"/>
    <x v="11"/>
    <x v="3"/>
    <s v="غيرمحدد"/>
    <n v="12777.5"/>
    <n v="11277.5"/>
    <x v="1"/>
    <n v="27"/>
    <n v="21"/>
    <x v="32"/>
    <d v="2024-11-12T00:00:00"/>
    <d v="2024-11-18T00:00:00"/>
    <x v="2"/>
    <s v="تم التسليم محمود على "/>
    <x v="0"/>
    <s v="غير محدد"/>
    <x v="3"/>
    <n v="1"/>
    <s v="غير محدد"/>
    <n v="2"/>
    <x v="0"/>
  </r>
  <r>
    <s v="شيك هومز"/>
    <x v="1"/>
    <s v="اكتوبر الجيزه"/>
    <x v="0"/>
    <x v="1"/>
    <x v="0"/>
    <s v="دورين"/>
    <s v="فانتستيك"/>
    <x v="2"/>
    <x v="11"/>
    <x v="3"/>
    <s v="غيرمحدد"/>
    <n v="12777.5"/>
    <n v="11277.5"/>
    <x v="1"/>
    <n v="27"/>
    <n v="21"/>
    <x v="32"/>
    <d v="2024-11-12T00:00:00"/>
    <d v="2024-11-18T00:00:00"/>
    <x v="2"/>
    <s v="تم التسليم محمود على "/>
    <x v="0"/>
    <s v="غير محدد"/>
    <x v="3"/>
    <n v="1"/>
    <s v="غير محدد"/>
    <n v="2"/>
    <x v="0"/>
  </r>
  <r>
    <s v="اوسكار راتن"/>
    <x v="1"/>
    <s v="المعرض مدينه نصر"/>
    <x v="0"/>
    <x v="4"/>
    <x v="0"/>
    <s v="دورين"/>
    <s v="فانتستيك"/>
    <x v="2"/>
    <x v="11"/>
    <x v="3"/>
    <s v="غيرمحدد"/>
    <n v="8544.91"/>
    <s v="حساب شركه"/>
    <x v="2"/>
    <n v="0"/>
    <n v="0"/>
    <x v="32"/>
    <m/>
    <m/>
    <x v="1"/>
    <s v="ملغى"/>
    <x v="2"/>
    <s v="غير محدد"/>
    <x v="3"/>
    <n v="1"/>
    <s v="غير محدد"/>
    <n v="2"/>
    <x v="1"/>
  </r>
  <r>
    <s v="فاطمه محمد"/>
    <x v="0"/>
    <s v="أكتوبر الجيزه"/>
    <x v="5"/>
    <x v="0"/>
    <x v="0"/>
    <s v="فردى"/>
    <s v="فورجينا"/>
    <x v="4"/>
    <x v="0"/>
    <x v="3"/>
    <s v="غيرمحدد"/>
    <n v="8943"/>
    <n v="9007.01"/>
    <x v="1"/>
    <n v="28"/>
    <n v="24"/>
    <x v="33"/>
    <d v="2024-11-14T00:00:00"/>
    <d v="2024-11-18T00:00:00"/>
    <x v="2"/>
    <s v="تم التسليم محمود على "/>
    <x v="0"/>
    <s v="غير محدد"/>
    <x v="3"/>
    <n v="1"/>
    <s v="غير محدد"/>
    <n v="1"/>
    <x v="0"/>
  </r>
  <r>
    <s v="شيك هومز"/>
    <x v="1"/>
    <s v="غير محدد"/>
    <x v="4"/>
    <x v="1"/>
    <x v="2"/>
    <s v="غير محدد"/>
    <s v="غير محدد"/>
    <x v="0"/>
    <x v="1"/>
    <x v="3"/>
    <s v="غيرمحدد"/>
    <n v="15516"/>
    <s v="مسبق الدفع"/>
    <x v="0"/>
    <n v="6"/>
    <n v="21"/>
    <x v="34"/>
    <d v="2024-11-14T00:00:00"/>
    <d v="2024-10-30T00:00:00"/>
    <x v="2"/>
    <s v="تم التسليم محمود على "/>
    <x v="0"/>
    <s v="غير محدد"/>
    <x v="3"/>
    <n v="1"/>
    <s v="غير محدد"/>
    <n v="1"/>
    <x v="1"/>
  </r>
  <r>
    <s v="شيك هومز"/>
    <x v="1"/>
    <s v="غير محدد"/>
    <x v="4"/>
    <x v="1"/>
    <x v="0"/>
    <s v="دورين"/>
    <s v="كينج"/>
    <x v="2"/>
    <x v="1"/>
    <x v="3"/>
    <s v="غيرمحدد"/>
    <n v="10045"/>
    <n v="8879"/>
    <x v="1"/>
    <n v="0"/>
    <n v="21"/>
    <x v="35"/>
    <d v="2024-11-16T00:00:00"/>
    <m/>
    <x v="1"/>
    <s v="ملغى"/>
    <x v="2"/>
    <s v="غير محدد"/>
    <x v="3"/>
    <n v="1"/>
    <s v="غير محدد"/>
    <n v="2"/>
    <x v="1"/>
  </r>
  <r>
    <s v="ساره"/>
    <x v="0"/>
    <s v="الشيخ زايد اكتوبر"/>
    <x v="0"/>
    <x v="0"/>
    <x v="0"/>
    <s v="دورين"/>
    <s v="كينج"/>
    <x v="1"/>
    <x v="1"/>
    <x v="3"/>
    <s v="غيرمحدد"/>
    <n v="11649"/>
    <n v="11749"/>
    <x v="1"/>
    <n v="23"/>
    <n v="15"/>
    <x v="35"/>
    <d v="2024-11-10T00:00:00"/>
    <d v="2024-11-18T00:00:00"/>
    <x v="2"/>
    <s v="تم التسليم محمود على "/>
    <x v="0"/>
    <s v="غير محدد"/>
    <x v="3"/>
    <n v="1"/>
    <s v="غير محدد"/>
    <n v="2"/>
    <x v="0"/>
  </r>
  <r>
    <s v="ساره"/>
    <x v="0"/>
    <s v="الشيخ زايد اكتوبر"/>
    <x v="0"/>
    <x v="0"/>
    <x v="0"/>
    <s v="دورين"/>
    <s v="كينج"/>
    <x v="1"/>
    <x v="1"/>
    <x v="3"/>
    <s v="غيرمحدد"/>
    <n v="11649"/>
    <n v="11749"/>
    <x v="1"/>
    <n v="23"/>
    <n v="15"/>
    <x v="35"/>
    <d v="2024-11-10T00:00:00"/>
    <d v="2024-11-18T00:00:00"/>
    <x v="2"/>
    <s v="تم التسليم محمود على "/>
    <x v="0"/>
    <s v="غير محدد"/>
    <x v="3"/>
    <n v="1"/>
    <s v="غير محدد"/>
    <n v="2"/>
    <x v="0"/>
  </r>
  <r>
    <s v="بولا هومزمارت"/>
    <x v="0"/>
    <s v="المعادى"/>
    <x v="5"/>
    <x v="0"/>
    <x v="0"/>
    <s v="فردى"/>
    <s v="اسبانى"/>
    <x v="2"/>
    <x v="0"/>
    <x v="3"/>
    <s v="غيرمحدد"/>
    <n v="5100"/>
    <n v="4800"/>
    <x v="1"/>
    <n v="24"/>
    <n v="14"/>
    <x v="36"/>
    <d v="2024-11-11T00:00:00"/>
    <d v="2024-11-21T00:00:00"/>
    <x v="2"/>
    <s v="تم التسليم محمود على "/>
    <x v="0"/>
    <s v="غير محدد"/>
    <x v="3"/>
    <n v="1"/>
    <s v="غير محدد"/>
    <n v="1"/>
    <x v="0"/>
  </r>
  <r>
    <s v="بولا هومزمارت"/>
    <x v="0"/>
    <s v="المعادى"/>
    <x v="5"/>
    <x v="0"/>
    <x v="0"/>
    <s v="فردى"/>
    <s v="اسبانى"/>
    <x v="4"/>
    <x v="0"/>
    <x v="3"/>
    <s v="غيرمحدد"/>
    <n v="3500"/>
    <n v="4800"/>
    <x v="1"/>
    <n v="24"/>
    <n v="14"/>
    <x v="36"/>
    <d v="2024-11-11T00:00:00"/>
    <d v="2024-11-21T00:00:00"/>
    <x v="2"/>
    <s v="تم التسليم محمود على "/>
    <x v="0"/>
    <s v="غير محدد"/>
    <x v="3"/>
    <n v="1"/>
    <s v="غير محدد"/>
    <n v="1"/>
    <x v="0"/>
  </r>
  <r>
    <s v="محمد شكرى"/>
    <x v="0"/>
    <s v="مدينتى"/>
    <x v="5"/>
    <x v="0"/>
    <x v="0"/>
    <s v="دورين"/>
    <s v="كيفنج"/>
    <x v="3"/>
    <x v="0"/>
    <x v="3"/>
    <s v="غيرمحدد"/>
    <n v="12099"/>
    <s v="مسبق الدفع"/>
    <x v="0"/>
    <n v="16"/>
    <n v="15"/>
    <x v="37"/>
    <d v="2024-11-26T00:00:00"/>
    <d v="2024-11-27T00:00:00"/>
    <x v="2"/>
    <s v="تم التسليم محمود على "/>
    <x v="0"/>
    <s v="غير محدد"/>
    <x v="3"/>
    <n v="1"/>
    <s v="غير محدد"/>
    <n v="2"/>
    <x v="0"/>
  </r>
  <r>
    <s v="شيك هومز"/>
    <x v="1"/>
    <s v="مخزن شيك هومز"/>
    <x v="4"/>
    <x v="1"/>
    <x v="2"/>
    <s v="غير محدد"/>
    <s v="ارينا"/>
    <x v="0"/>
    <x v="1"/>
    <x v="8"/>
    <s v="غيرمحدد"/>
    <n v="15872"/>
    <s v="مسبق الدفع"/>
    <x v="0"/>
    <n v="6"/>
    <n v="25"/>
    <x v="38"/>
    <d v="2024-12-03T00:00:00"/>
    <d v="2024-11-14T00:00:00"/>
    <x v="2"/>
    <s v="تم التسليم محمود على "/>
    <x v="0"/>
    <s v="غير محدد"/>
    <x v="3"/>
    <n v="1"/>
    <s v="غير محدد"/>
    <n v="1"/>
    <x v="1"/>
  </r>
  <r>
    <s v="منزلى"/>
    <x v="0"/>
    <s v="التجمع الخامس"/>
    <x v="5"/>
    <x v="6"/>
    <x v="0"/>
    <s v="فردى"/>
    <s v="فورجينا"/>
    <x v="4"/>
    <x v="0"/>
    <x v="3"/>
    <s v="غيرمحدد"/>
    <n v="4520"/>
    <s v="حساب شركه"/>
    <x v="2"/>
    <n v="11"/>
    <n v="12"/>
    <x v="39"/>
    <d v="2024-11-22T00:00:00"/>
    <d v="2024-11-21T00:00:00"/>
    <x v="2"/>
    <s v="تم التسليم محمود على "/>
    <x v="0"/>
    <s v="غير محدد"/>
    <x v="3"/>
    <n v="1"/>
    <s v="غير محدد"/>
    <n v="1"/>
    <x v="1"/>
  </r>
  <r>
    <s v="اوسكار راتن"/>
    <x v="1"/>
    <s v="المخزن ابو الغيط"/>
    <x v="6"/>
    <x v="4"/>
    <x v="0"/>
    <s v="دورين"/>
    <s v="كينج"/>
    <x v="1"/>
    <x v="1"/>
    <x v="3"/>
    <s v="غيرمحدد"/>
    <n v="5766"/>
    <s v="حساب شركه"/>
    <x v="2"/>
    <n v="13"/>
    <n v="14"/>
    <x v="40"/>
    <d v="2024-11-26T00:00:00"/>
    <d v="2024-11-25T00:00:00"/>
    <x v="2"/>
    <s v="تم التسليم محمود على "/>
    <x v="0"/>
    <s v="غير محدد"/>
    <x v="3"/>
    <n v="1"/>
    <s v="غير محدد"/>
    <n v="2"/>
    <x v="1"/>
  </r>
  <r>
    <s v="حماده"/>
    <x v="0"/>
    <s v="المعادى"/>
    <x v="5"/>
    <x v="0"/>
    <x v="0"/>
    <s v="فردى"/>
    <s v="فورجينا"/>
    <x v="7"/>
    <x v="6"/>
    <x v="3"/>
    <s v="غيرمحدد"/>
    <n v="11395"/>
    <s v="مسبق الدفع"/>
    <x v="0"/>
    <n v="15"/>
    <n v="12"/>
    <x v="40"/>
    <d v="2024-11-24T00:00:00"/>
    <d v="2024-11-27T00:00:00"/>
    <x v="2"/>
    <s v="تم التسليم محمود على "/>
    <x v="0"/>
    <s v="غير محدد"/>
    <x v="3"/>
    <n v="1"/>
    <s v="غير محدد"/>
    <n v="1"/>
    <x v="0"/>
  </r>
  <r>
    <s v="صفاء عبد الباقي"/>
    <x v="0"/>
    <s v="التجمع الخامس"/>
    <x v="5"/>
    <x v="0"/>
    <x v="0"/>
    <s v="دورين"/>
    <s v="كينج"/>
    <x v="3"/>
    <x v="0"/>
    <x v="3"/>
    <s v="غيرمحدد"/>
    <n v="12919"/>
    <s v="مسبق الدفع"/>
    <x v="0"/>
    <n v="13"/>
    <n v="16"/>
    <x v="41"/>
    <d v="2024-11-30T00:00:00"/>
    <d v="2024-11-27T00:00:00"/>
    <x v="2"/>
    <s v="تم التسليم محمود على "/>
    <x v="0"/>
    <s v="غير محدد"/>
    <x v="3"/>
    <n v="1"/>
    <s v="غير محدد"/>
    <n v="2"/>
    <x v="1"/>
  </r>
  <r>
    <s v="اوسكار راتن"/>
    <x v="1"/>
    <s v="المخزن ابو الغيط"/>
    <x v="6"/>
    <x v="4"/>
    <x v="0"/>
    <s v="دورين"/>
    <s v="نوفال"/>
    <x v="4"/>
    <x v="4"/>
    <x v="3"/>
    <s v="غيرمحدد"/>
    <n v="6376"/>
    <s v="حساب شركه"/>
    <x v="2"/>
    <n v="11"/>
    <n v="13"/>
    <x v="41"/>
    <d v="2024-11-27T00:00:00"/>
    <d v="2024-11-25T00:00:00"/>
    <x v="2"/>
    <s v="تم التسليم محمود على "/>
    <x v="0"/>
    <s v="غير محدد"/>
    <x v="3"/>
    <n v="1"/>
    <s v="غير محدد"/>
    <n v="2"/>
    <x v="1"/>
  </r>
  <r>
    <s v="اوسكار راتن"/>
    <x v="1"/>
    <s v="المخزن"/>
    <x v="4"/>
    <x v="4"/>
    <x v="0"/>
    <s v="دورين"/>
    <s v="نوفال"/>
    <x v="1"/>
    <x v="1"/>
    <x v="3"/>
    <s v="غيرمحدد"/>
    <n v="5294"/>
    <s v="حساب شركه"/>
    <x v="2"/>
    <n v="11"/>
    <n v="13"/>
    <x v="41"/>
    <d v="2024-11-27T00:00:00"/>
    <d v="2024-11-25T00:00:00"/>
    <x v="2"/>
    <s v="تم التسليم محمود على "/>
    <x v="0"/>
    <s v="غير محدد"/>
    <x v="3"/>
    <n v="1"/>
    <s v="غير محدد"/>
    <n v="2"/>
    <x v="1"/>
  </r>
  <r>
    <s v="رندا العامرى"/>
    <x v="0"/>
    <s v="٦ اكتوبر الجيزه"/>
    <x v="0"/>
    <x v="7"/>
    <x v="0"/>
    <s v="دورين"/>
    <s v="كيفنج"/>
    <x v="3"/>
    <x v="0"/>
    <x v="3"/>
    <s v="غيرمحدد"/>
    <n v="7396"/>
    <s v="مسبق الدفع"/>
    <x v="0"/>
    <n v="9"/>
    <n v="11"/>
    <x v="42"/>
    <d v="2024-11-28T00:00:00"/>
    <d v="2024-11-26T00:00:00"/>
    <x v="2"/>
    <s v="تم التسليم محمود على "/>
    <x v="0"/>
    <s v="غير محدد"/>
    <x v="3"/>
    <n v="1"/>
    <s v="غير محدد"/>
    <n v="2"/>
    <x v="1"/>
  </r>
  <r>
    <s v="ساره"/>
    <x v="0"/>
    <s v="٦ اكتوبر الجيزه"/>
    <x v="0"/>
    <x v="0"/>
    <x v="0"/>
    <s v="دورين"/>
    <s v="كينج"/>
    <x v="1"/>
    <x v="1"/>
    <x v="3"/>
    <s v="غيرمحدد"/>
    <n v="13439"/>
    <n v="13575"/>
    <x v="1"/>
    <n v="6"/>
    <n v="15"/>
    <x v="43"/>
    <d v="2024-12-05T00:00:00"/>
    <d v="2024-11-26T00:00:00"/>
    <x v="2"/>
    <s v="تم التسليم محمود على "/>
    <x v="0"/>
    <s v="غير محدد"/>
    <x v="3"/>
    <n v="1"/>
    <s v="غير محدد"/>
    <n v="2"/>
    <x v="1"/>
  </r>
  <r>
    <s v="تاكى"/>
    <x v="1"/>
    <s v="العباسيه"/>
    <x v="5"/>
    <x v="3"/>
    <x v="0"/>
    <s v="فردى"/>
    <s v="امريكى"/>
    <x v="7"/>
    <x v="1"/>
    <x v="3"/>
    <s v="غيرمحدد"/>
    <n v="5100"/>
    <s v="حساب شركه"/>
    <x v="2"/>
    <n v="0"/>
    <n v="24"/>
    <x v="41"/>
    <d v="2024-12-08T00:00:00"/>
    <m/>
    <x v="1"/>
    <s v="ملغى"/>
    <x v="4"/>
    <s v="غير محدد"/>
    <x v="3"/>
    <n v="1"/>
    <s v="غير محدد"/>
    <n v="1"/>
    <x v="1"/>
  </r>
  <r>
    <s v="محمد حمدى"/>
    <x v="0"/>
    <s v="مصر الجديده"/>
    <x v="5"/>
    <x v="2"/>
    <x v="0"/>
    <s v="فردى"/>
    <s v="كورين"/>
    <x v="7"/>
    <x v="5"/>
    <x v="0"/>
    <s v="غيرمحدد"/>
    <n v="6000"/>
    <n v="5800"/>
    <x v="1"/>
    <n v="5"/>
    <n v="10"/>
    <x v="44"/>
    <d v="2024-12-02T00:00:00"/>
    <d v="2024-11-27T00:00:00"/>
    <x v="2"/>
    <s v="تم التسليم محمود على "/>
    <x v="0"/>
    <s v="غير محدد"/>
    <x v="3"/>
    <n v="1"/>
    <s v="غير محدد"/>
    <n v="1"/>
    <x v="1"/>
  </r>
  <r>
    <s v="بافلى هانى"/>
    <x v="0"/>
    <s v="شبرا"/>
    <x v="5"/>
    <x v="0"/>
    <x v="0"/>
    <s v="فردى"/>
    <s v="اسبانى"/>
    <x v="4"/>
    <x v="4"/>
    <x v="3"/>
    <s v="غيرمحدد"/>
    <n v="10885"/>
    <n v="7965"/>
    <x v="1"/>
    <n v="16"/>
    <n v="11"/>
    <x v="45"/>
    <d v="2024-12-05T00:00:00"/>
    <d v="2024-12-10T00:00:00"/>
    <x v="2"/>
    <s v="تم التسليم محمود على "/>
    <x v="0"/>
    <s v="غير محدد"/>
    <x v="3"/>
    <n v="1"/>
    <s v="غير محدد"/>
    <n v="1"/>
    <x v="0"/>
  </r>
  <r>
    <s v="تاكى"/>
    <x v="1"/>
    <s v="العباسيه"/>
    <x v="5"/>
    <x v="3"/>
    <x v="2"/>
    <s v="غير محدد"/>
    <s v="غير محدد"/>
    <x v="0"/>
    <x v="3"/>
    <x v="3"/>
    <s v="غيرمحدد"/>
    <n v="6000"/>
    <n v="6000"/>
    <x v="1"/>
    <n v="1"/>
    <n v="16"/>
    <x v="46"/>
    <d v="2024-12-05T00:00:00"/>
    <d v="2024-11-20T00:00:00"/>
    <x v="4"/>
    <s v="تم التسليم م محمد "/>
    <x v="0"/>
    <s v="غير محدد"/>
    <x v="3"/>
    <n v="1"/>
    <s v="غير محدد"/>
    <n v="1"/>
    <x v="1"/>
  </r>
  <r>
    <s v="رنا ميلاد"/>
    <x v="0"/>
    <s v="جليم الإسكندرية"/>
    <x v="1"/>
    <x v="0"/>
    <x v="1"/>
    <s v="غير محدد"/>
    <s v="مكتبه"/>
    <x v="0"/>
    <x v="3"/>
    <x v="3"/>
    <s v="غيرمحدد"/>
    <n v="8449"/>
    <s v="مسبق الدفع"/>
    <x v="0"/>
    <n v="26"/>
    <n v="13"/>
    <x v="47"/>
    <d v="2024-12-10T00:00:00"/>
    <d v="2024-12-23T00:00:00"/>
    <x v="0"/>
    <s v="تم التسليم عن طريق شركه شحن "/>
    <x v="0"/>
    <s v="غير محدد"/>
    <x v="3"/>
    <n v="1"/>
    <s v="غير محدد"/>
    <n v="1"/>
    <x v="0"/>
  </r>
  <r>
    <s v="محمد ناجى"/>
    <x v="0"/>
    <s v="مدينه نصر"/>
    <x v="5"/>
    <x v="0"/>
    <x v="1"/>
    <s v="دوران"/>
    <s v="ميكانزم"/>
    <x v="0"/>
    <x v="0"/>
    <x v="10"/>
    <s v="غيرمحدد"/>
    <n v="10249"/>
    <n v="6211"/>
    <x v="1"/>
    <n v="22"/>
    <n v="13"/>
    <x v="47"/>
    <d v="2024-12-10T00:00:00"/>
    <d v="2024-12-19T00:00:00"/>
    <x v="2"/>
    <s v="تم التسليم محمود على "/>
    <x v="0"/>
    <s v="غير محدد"/>
    <x v="3"/>
    <n v="1"/>
    <s v="غير محدد"/>
    <n v="1"/>
    <x v="0"/>
  </r>
  <r>
    <s v="احمد عبد الستار"/>
    <x v="0"/>
    <s v="المندره اسكندريه"/>
    <x v="1"/>
    <x v="0"/>
    <x v="0"/>
    <s v="دورين"/>
    <s v="كيفنج"/>
    <x v="2"/>
    <x v="1"/>
    <x v="3"/>
    <s v="غيرمحدد"/>
    <n v="14905"/>
    <s v="مسبق الدفع"/>
    <x v="0"/>
    <n v="0"/>
    <n v="16"/>
    <x v="48"/>
    <d v="2024-12-15T00:00:00"/>
    <m/>
    <x v="1"/>
    <s v="ملغى"/>
    <x v="2"/>
    <s v="غير محدد"/>
    <x v="3"/>
    <n v="1"/>
    <s v="غير محدد"/>
    <n v="2"/>
    <x v="1"/>
  </r>
  <r>
    <s v="نور"/>
    <x v="0"/>
    <s v="القاهره الجديده"/>
    <x v="5"/>
    <x v="0"/>
    <x v="1"/>
    <s v="دوران"/>
    <s v="ميكانزم"/>
    <x v="0"/>
    <x v="1"/>
    <x v="11"/>
    <s v="غيرمحدد"/>
    <n v="10249"/>
    <s v="مسبق الدفع"/>
    <x v="0"/>
    <n v="0"/>
    <n v="12"/>
    <x v="49"/>
    <d v="2024-12-12T00:00:00"/>
    <m/>
    <x v="1"/>
    <s v="ملغى"/>
    <x v="2"/>
    <s v="غير محدد"/>
    <x v="3"/>
    <n v="1"/>
    <s v="غير محدد"/>
    <n v="1"/>
    <x v="1"/>
  </r>
  <r>
    <s v="نور"/>
    <x v="0"/>
    <s v="القاهره الجديده"/>
    <x v="5"/>
    <x v="0"/>
    <x v="1"/>
    <s v="رف سحاب"/>
    <s v="غير محدد"/>
    <x v="0"/>
    <x v="1"/>
    <x v="11"/>
    <s v="غيرمحدد"/>
    <n v="9029"/>
    <s v="مسبق الدفع"/>
    <x v="0"/>
    <n v="0"/>
    <n v="12"/>
    <x v="49"/>
    <d v="2024-12-12T00:00:00"/>
    <m/>
    <x v="1"/>
    <s v="ملغى"/>
    <x v="2"/>
    <s v="غير محدد"/>
    <x v="3"/>
    <n v="1"/>
    <s v="غير محدد"/>
    <n v="1"/>
    <x v="1"/>
  </r>
  <r>
    <s v="تامر"/>
    <x v="0"/>
    <s v="العين السخنه"/>
    <x v="7"/>
    <x v="0"/>
    <x v="1"/>
    <s v="2 ميكانزم"/>
    <s v="غير محدد"/>
    <x v="0"/>
    <x v="1"/>
    <x v="6"/>
    <s v="غيرمحدد"/>
    <n v="9029"/>
    <s v="مسبق الدفع"/>
    <x v="0"/>
    <n v="0"/>
    <n v="12"/>
    <x v="49"/>
    <d v="2024-12-12T00:00:00"/>
    <m/>
    <x v="1"/>
    <s v="ملغى"/>
    <x v="4"/>
    <s v="غير محدد"/>
    <x v="3"/>
    <n v="1"/>
    <s v="غير محدد"/>
    <n v="1"/>
    <x v="1"/>
  </r>
  <r>
    <s v="هناء اسامه"/>
    <x v="0"/>
    <s v="القطاميه"/>
    <x v="5"/>
    <x v="0"/>
    <x v="0"/>
    <s v="دورين"/>
    <s v="نوفال"/>
    <x v="3"/>
    <x v="0"/>
    <x v="3"/>
    <s v="غيرمحدد"/>
    <n v="12099"/>
    <s v="مسبق الدفع"/>
    <x v="0"/>
    <n v="0"/>
    <n v="15"/>
    <x v="50"/>
    <d v="2024-12-17T00:00:00"/>
    <m/>
    <x v="1"/>
    <s v="ملغى"/>
    <x v="2"/>
    <s v="غير محدد"/>
    <x v="3"/>
    <n v="1"/>
    <s v="غير محدد"/>
    <n v="2"/>
    <x v="1"/>
  </r>
  <r>
    <s v="اوسكار راتن"/>
    <x v="1"/>
    <s v="المخزن ابو الغيط"/>
    <x v="6"/>
    <x v="4"/>
    <x v="0"/>
    <s v="دورين"/>
    <s v="كيفنج"/>
    <x v="1"/>
    <x v="2"/>
    <x v="3"/>
    <s v="غيرمحدد"/>
    <n v="5217"/>
    <s v="حساب شركه"/>
    <x v="2"/>
    <n v="9"/>
    <n v="13"/>
    <x v="51"/>
    <d v="2024-12-14T00:00:00"/>
    <d v="2024-12-10T00:00:00"/>
    <x v="2"/>
    <s v="تم التسليم محمود على "/>
    <x v="0"/>
    <s v="غير محدد"/>
    <x v="3"/>
    <n v="1"/>
    <s v="غير محدد"/>
    <n v="2"/>
    <x v="1"/>
  </r>
  <r>
    <s v="محمد عادل"/>
    <x v="0"/>
    <s v="العبور"/>
    <x v="6"/>
    <x v="0"/>
    <x v="0"/>
    <s v="منطبق"/>
    <s v="غير محدد"/>
    <x v="0"/>
    <x v="1"/>
    <x v="1"/>
    <s v="غيرمحدد"/>
    <n v="10249"/>
    <n v="6211"/>
    <x v="1"/>
    <n v="15"/>
    <n v="10"/>
    <x v="52"/>
    <d v="2024-12-14T00:00:00"/>
    <d v="2024-12-19T00:00:00"/>
    <x v="2"/>
    <s v="تم التسليم محمود على "/>
    <x v="0"/>
    <s v="غير محدد"/>
    <x v="3"/>
    <n v="1"/>
    <s v="غير محدد"/>
    <n v="1"/>
    <x v="0"/>
  </r>
  <r>
    <s v="مريم عنان"/>
    <x v="0"/>
    <s v="اب تاون كايرو التجمع"/>
    <x v="5"/>
    <x v="1"/>
    <x v="0"/>
    <s v="دورين"/>
    <s v="كينج"/>
    <x v="0"/>
    <x v="1"/>
    <x v="3"/>
    <s v="غيرمحدد"/>
    <n v="10445"/>
    <n v="7707"/>
    <x v="1"/>
    <n v="3"/>
    <n v="22"/>
    <x v="53"/>
    <d v="2024-12-31T00:00:00"/>
    <d v="2024-12-12T00:00:00"/>
    <x v="2"/>
    <s v="تم التسليم محمود على "/>
    <x v="0"/>
    <s v="غير محدد"/>
    <x v="3"/>
    <n v="1"/>
    <s v="غير محدد"/>
    <n v="2"/>
    <x v="1"/>
  </r>
  <r>
    <s v="هبه عطيه"/>
    <x v="0"/>
    <s v="القاهره الجديده"/>
    <x v="5"/>
    <x v="0"/>
    <x v="1"/>
    <s v="دوران"/>
    <s v="ميكانزم"/>
    <x v="0"/>
    <x v="1"/>
    <x v="11"/>
    <s v="غيرمحدد"/>
    <n v="11199"/>
    <n v="11257"/>
    <x v="1"/>
    <n v="7"/>
    <n v="12"/>
    <x v="54"/>
    <d v="2024-12-24T00:00:00"/>
    <d v="2024-12-19T00:00:00"/>
    <x v="2"/>
    <s v="تم التسليم محمود على "/>
    <x v="0"/>
    <s v="غير محدد"/>
    <x v="3"/>
    <n v="1"/>
    <s v="غير محدد"/>
    <n v="1"/>
    <x v="1"/>
  </r>
  <r>
    <s v="حمدى ذكرى"/>
    <x v="0"/>
    <s v="٦ اكتوبر الجيزه"/>
    <x v="0"/>
    <x v="0"/>
    <x v="0"/>
    <s v="دورين"/>
    <s v="نوفال"/>
    <x v="3"/>
    <x v="1"/>
    <x v="3"/>
    <s v="غيرمحدد"/>
    <n v="13099"/>
    <n v="13231"/>
    <x v="1"/>
    <n v="17"/>
    <n v="16"/>
    <x v="54"/>
    <d v="2024-12-28T00:00:00"/>
    <d v="2024-12-29T00:00:00"/>
    <x v="2"/>
    <s v="تم التسليم محمود على "/>
    <x v="0"/>
    <s v="غير محدد"/>
    <x v="3"/>
    <n v="1"/>
    <s v="غير محدد"/>
    <n v="2"/>
    <x v="0"/>
  </r>
  <r>
    <s v="شيك هومز"/>
    <x v="1"/>
    <s v="مخزن شيك هومز"/>
    <x v="4"/>
    <x v="1"/>
    <x v="2"/>
    <s v="غير محدد"/>
    <s v="ارينا"/>
    <x v="0"/>
    <x v="1"/>
    <x v="3"/>
    <s v="غيرمحدد"/>
    <n v="8700"/>
    <s v="حساب شركه"/>
    <x v="2"/>
    <n v="15"/>
    <n v="22"/>
    <x v="55"/>
    <d v="2025-01-05T00:00:00"/>
    <d v="2024-12-29T00:00:00"/>
    <x v="2"/>
    <s v="تم التسليم محمود على "/>
    <x v="0"/>
    <s v="غير محدد"/>
    <x v="3"/>
    <n v="1"/>
    <s v="غير محدد"/>
    <n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5B50CB4-38A7-4CBE-98B9-6C8F240E9432}" name="PivotTable30"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Y3:AZ16" firstHeaderRow="1" firstDataRow="1" firstDataCol="1"/>
  <pivotFields count="29">
    <pivotField showAll="0"/>
    <pivotField showAll="0"/>
    <pivotField showAll="0"/>
    <pivotField showAll="0">
      <items count="10">
        <item x="8"/>
        <item x="1"/>
        <item x="3"/>
        <item x="0"/>
        <item x="7"/>
        <item x="5"/>
        <item x="6"/>
        <item x="4"/>
        <item x="2"/>
        <item t="default"/>
      </items>
    </pivotField>
    <pivotField showAll="0">
      <items count="9">
        <item x="5"/>
        <item x="4"/>
        <item x="3"/>
        <item x="1"/>
        <item x="2"/>
        <item x="7"/>
        <item x="0"/>
        <item x="6"/>
        <item t="default"/>
      </items>
    </pivotField>
    <pivotField showAll="0"/>
    <pivotField showAll="0"/>
    <pivotField showAll="0"/>
    <pivotField showAll="0"/>
    <pivotField showAll="0">
      <items count="13">
        <item x="0"/>
        <item x="2"/>
        <item x="1"/>
        <item x="7"/>
        <item x="11"/>
        <item x="6"/>
        <item x="9"/>
        <item x="5"/>
        <item x="4"/>
        <item x="3"/>
        <item x="8"/>
        <item x="10"/>
        <item t="default"/>
      </items>
    </pivotField>
    <pivotField axis="axisRow" showAll="0">
      <items count="13">
        <item x="0"/>
        <item x="10"/>
        <item x="2"/>
        <item x="1"/>
        <item x="8"/>
        <item x="11"/>
        <item x="9"/>
        <item x="6"/>
        <item x="7"/>
        <item x="4"/>
        <item x="3"/>
        <item x="5"/>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
  </rowFields>
  <rowItems count="13">
    <i>
      <x/>
    </i>
    <i>
      <x v="1"/>
    </i>
    <i>
      <x v="2"/>
    </i>
    <i>
      <x v="3"/>
    </i>
    <i>
      <x v="4"/>
    </i>
    <i>
      <x v="5"/>
    </i>
    <i>
      <x v="6"/>
    </i>
    <i>
      <x v="7"/>
    </i>
    <i>
      <x v="8"/>
    </i>
    <i>
      <x v="9"/>
    </i>
    <i>
      <x v="10"/>
    </i>
    <i>
      <x v="11"/>
    </i>
    <i t="grand">
      <x/>
    </i>
  </rowItems>
  <colItems count="1">
    <i/>
  </colItems>
  <dataFields count="1">
    <dataField name="Count of المنتج" fld="11" subtotal="count" baseField="0" baseItem="0"/>
  </dataFields>
  <formats count="1">
    <format dxfId="112">
      <pivotArea outline="0" collapsedLevelsAreSubtotals="1" fieldPosition="0"/>
    </format>
  </formats>
  <chartFormats count="1">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5FD21C4-73B4-467E-8CE6-9A88E3616FEA}" name="PivotTable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E3:AF9" firstHeaderRow="1" firstDataRow="1" firstDataCol="1"/>
  <pivotFields count="29">
    <pivotField showAll="0"/>
    <pivotField showAll="0"/>
    <pivotField showAll="0"/>
    <pivotField showAll="0"/>
    <pivotField showAll="0">
      <items count="9">
        <item x="5"/>
        <item x="4"/>
        <item x="3"/>
        <item x="1"/>
        <item x="2"/>
        <item x="7"/>
        <item x="0"/>
        <item x="6"/>
        <item t="default"/>
      </items>
    </pivotField>
    <pivotField showAll="0"/>
    <pivotField showAll="0"/>
    <pivotField showAll="0"/>
    <pivotField showAll="0"/>
    <pivotField showAll="0">
      <items count="13">
        <item x="0"/>
        <item x="2"/>
        <item x="1"/>
        <item x="7"/>
        <item x="11"/>
        <item x="6"/>
        <item x="9"/>
        <item x="5"/>
        <item x="4"/>
        <item x="3"/>
        <item x="8"/>
        <item x="10"/>
        <item t="default"/>
      </items>
    </pivotField>
    <pivotField showAll="0"/>
    <pivotField showAll="0"/>
    <pivotField showAll="0"/>
    <pivotField showAll="0"/>
    <pivotField showAll="0"/>
    <pivotField showAll="0"/>
    <pivotField showAll="0"/>
    <pivotField showAll="0"/>
    <pivotField showAll="0"/>
    <pivotField showAll="0"/>
    <pivotField axis="axisRow" dataField="1" showAll="0">
      <items count="6">
        <item x="3"/>
        <item x="0"/>
        <item x="4"/>
        <item x="2"/>
        <item x="1"/>
        <item t="default"/>
      </items>
    </pivotField>
    <pivotField showAll="0"/>
    <pivotField showAll="0"/>
    <pivotField showAll="0"/>
    <pivotField showAll="0"/>
    <pivotField showAll="0"/>
    <pivotField showAll="0"/>
    <pivotField showAll="0"/>
    <pivotField showAll="0"/>
  </pivotFields>
  <rowFields count="1">
    <field x="20"/>
  </rowFields>
  <rowItems count="6">
    <i>
      <x/>
    </i>
    <i>
      <x v="1"/>
    </i>
    <i>
      <x v="2"/>
    </i>
    <i>
      <x v="3"/>
    </i>
    <i>
      <x v="4"/>
    </i>
    <i t="grand">
      <x/>
    </i>
  </rowItems>
  <colItems count="1">
    <i/>
  </colItems>
  <dataFields count="1">
    <dataField name="Count of المسؤل عن التوصيل 2" fld="20" subtotal="count" baseField="0" baseItem="0"/>
  </dataField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3B3E04D-0E97-4C96-A7DF-5B1984B327B5}" name="PivotTable2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1">
  <location ref="K3:L13" firstHeaderRow="1" firstDataRow="1" firstDataCol="1"/>
  <pivotFields count="29">
    <pivotField showAll="0"/>
    <pivotField showAll="0"/>
    <pivotField showAll="0"/>
    <pivotField axis="axisRow" showAll="0">
      <items count="10">
        <item x="8"/>
        <item x="1"/>
        <item x="3"/>
        <item x="0"/>
        <item x="7"/>
        <item x="5"/>
        <item x="6"/>
        <item x="4"/>
        <item x="2"/>
        <item t="default"/>
      </items>
    </pivotField>
    <pivotField showAll="0">
      <items count="9">
        <item x="5"/>
        <item x="4"/>
        <item x="3"/>
        <item x="1"/>
        <item x="2"/>
        <item x="7"/>
        <item x="0"/>
        <item x="6"/>
        <item t="default"/>
      </items>
    </pivotField>
    <pivotField showAll="0"/>
    <pivotField showAll="0"/>
    <pivotField showAll="0"/>
    <pivotField showAll="0"/>
    <pivotField showAll="0">
      <items count="13">
        <item x="0"/>
        <item x="2"/>
        <item x="1"/>
        <item x="7"/>
        <item x="11"/>
        <item x="6"/>
        <item x="9"/>
        <item x="5"/>
        <item x="4"/>
        <item x="3"/>
        <item x="8"/>
        <item x="10"/>
        <item t="default"/>
      </items>
    </pivotField>
    <pivotField showAll="0">
      <items count="13">
        <item x="0"/>
        <item x="10"/>
        <item x="2"/>
        <item x="1"/>
        <item x="8"/>
        <item x="11"/>
        <item x="9"/>
        <item x="6"/>
        <item x="7"/>
        <item x="4"/>
        <item x="3"/>
        <item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10">
    <i>
      <x/>
    </i>
    <i>
      <x v="1"/>
    </i>
    <i>
      <x v="2"/>
    </i>
    <i>
      <x v="3"/>
    </i>
    <i>
      <x v="4"/>
    </i>
    <i>
      <x v="5"/>
    </i>
    <i>
      <x v="6"/>
    </i>
    <i>
      <x v="7"/>
    </i>
    <i>
      <x v="8"/>
    </i>
    <i t="grand">
      <x/>
    </i>
  </rowItems>
  <colItems count="1">
    <i/>
  </colItems>
  <dataFields count="1">
    <dataField name="Sum of سعر البيع " fld="12" baseField="0" baseItem="0"/>
  </dataFields>
  <formats count="1">
    <format dxfId="113">
      <pivotArea outline="0" collapsedLevelsAreSubtotals="1" fieldPosition="0"/>
    </format>
  </formats>
  <chartFormats count="1">
    <chartFormat chart="2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8A8324B-8FA9-48A5-B211-ADBD51FC5957}"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5:B18" firstHeaderRow="1" firstDataRow="1" firstDataCol="1"/>
  <pivotFields count="29">
    <pivotField showAll="0"/>
    <pivotField showAll="0"/>
    <pivotField showAll="0"/>
    <pivotField showAll="0">
      <items count="10">
        <item x="8"/>
        <item x="1"/>
        <item x="3"/>
        <item x="0"/>
        <item x="7"/>
        <item x="5"/>
        <item x="6"/>
        <item x="4"/>
        <item x="2"/>
        <item t="default"/>
      </items>
    </pivotField>
    <pivotField showAll="0">
      <items count="9">
        <item x="5"/>
        <item x="4"/>
        <item x="3"/>
        <item x="1"/>
        <item x="2"/>
        <item x="7"/>
        <item x="0"/>
        <item x="6"/>
        <item t="default"/>
      </items>
    </pivotField>
    <pivotField showAll="0"/>
    <pivotField showAll="0"/>
    <pivotField showAll="0"/>
    <pivotField showAll="0"/>
    <pivotField showAll="0">
      <items count="13">
        <item x="0"/>
        <item x="2"/>
        <item x="1"/>
        <item x="7"/>
        <item x="11"/>
        <item x="6"/>
        <item x="9"/>
        <item x="5"/>
        <item x="4"/>
        <item x="3"/>
        <item x="8"/>
        <item x="10"/>
        <item t="default"/>
      </items>
    </pivotField>
    <pivotField showAll="0">
      <items count="13">
        <item x="0"/>
        <item x="10"/>
        <item x="2"/>
        <item x="1"/>
        <item x="8"/>
        <item x="11"/>
        <item x="9"/>
        <item x="6"/>
        <item x="7"/>
        <item x="4"/>
        <item x="3"/>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1"/>
        <item x="0"/>
        <item t="default"/>
      </items>
    </pivotField>
  </pivotFields>
  <rowFields count="1">
    <field x="28"/>
  </rowFields>
  <rowItems count="3">
    <i>
      <x/>
    </i>
    <i>
      <x v="1"/>
    </i>
    <i t="grand">
      <x/>
    </i>
  </rowItems>
  <colItems count="1">
    <i/>
  </colItems>
  <dataFields count="1">
    <dataField name="Count of حالة التسليم" fld="28" subtotal="count" baseField="0" baseItem="0"/>
  </dataFields>
  <formats count="1">
    <format dxfId="1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977B306-EF3B-4D50-9502-F41A301E89E2}" name="PivotTable2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Z3:AA8" firstHeaderRow="1" firstDataRow="1" firstDataCol="1"/>
  <pivotFields count="29">
    <pivotField showAll="0"/>
    <pivotField showAll="0"/>
    <pivotField showAll="0"/>
    <pivotField showAll="0">
      <items count="10">
        <item x="8"/>
        <item x="1"/>
        <item x="3"/>
        <item x="0"/>
        <item x="7"/>
        <item x="5"/>
        <item x="6"/>
        <item x="4"/>
        <item x="2"/>
        <item t="default"/>
      </items>
    </pivotField>
    <pivotField showAll="0">
      <items count="9">
        <item x="5"/>
        <item x="4"/>
        <item x="3"/>
        <item x="1"/>
        <item x="2"/>
        <item x="7"/>
        <item x="0"/>
        <item x="6"/>
        <item t="default"/>
      </items>
    </pivotField>
    <pivotField showAll="0"/>
    <pivotField showAll="0"/>
    <pivotField showAll="0"/>
    <pivotField showAll="0"/>
    <pivotField showAll="0">
      <items count="13">
        <item x="0"/>
        <item x="2"/>
        <item x="1"/>
        <item x="7"/>
        <item x="11"/>
        <item x="6"/>
        <item x="9"/>
        <item x="5"/>
        <item x="4"/>
        <item x="3"/>
        <item x="8"/>
        <item x="10"/>
        <item t="default"/>
      </items>
    </pivotField>
    <pivotField showAll="0">
      <items count="13">
        <item x="0"/>
        <item x="10"/>
        <item x="2"/>
        <item x="1"/>
        <item x="8"/>
        <item x="11"/>
        <item x="9"/>
        <item x="6"/>
        <item x="7"/>
        <item x="4"/>
        <item x="3"/>
        <item x="5"/>
        <item t="default"/>
      </items>
    </pivotField>
    <pivotField showAll="0"/>
    <pivotField dataField="1" showAll="0"/>
    <pivotField showAll="0"/>
    <pivotField axis="axisRow" showAll="0">
      <items count="5">
        <item x="2"/>
        <item x="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4"/>
  </rowFields>
  <rowItems count="5">
    <i>
      <x/>
    </i>
    <i>
      <x v="1"/>
    </i>
    <i>
      <x v="2"/>
    </i>
    <i>
      <x v="3"/>
    </i>
    <i t="grand">
      <x/>
    </i>
  </rowItems>
  <colItems count="1">
    <i/>
  </colItems>
  <dataFields count="1">
    <dataField name="Sum of سعر البيع " fld="12" baseField="0" baseItem="0" numFmtId="1"/>
  </dataFields>
  <formats count="1">
    <format dxfId="115">
      <pivotArea outline="0" collapsedLevelsAreSubtotals="1" fieldPosition="0"/>
    </format>
  </formats>
  <chartFormats count="5">
    <chartFormat chart="12" format="20" series="1">
      <pivotArea type="data" outline="0" fieldPosition="0">
        <references count="1">
          <reference field="4294967294" count="1" selected="0">
            <x v="0"/>
          </reference>
        </references>
      </pivotArea>
    </chartFormat>
    <chartFormat chart="12" format="21">
      <pivotArea type="data" outline="0" fieldPosition="0">
        <references count="2">
          <reference field="4294967294" count="1" selected="0">
            <x v="0"/>
          </reference>
          <reference field="14" count="1" selected="0">
            <x v="0"/>
          </reference>
        </references>
      </pivotArea>
    </chartFormat>
    <chartFormat chart="12" format="22">
      <pivotArea type="data" outline="0" fieldPosition="0">
        <references count="2">
          <reference field="4294967294" count="1" selected="0">
            <x v="0"/>
          </reference>
          <reference field="14" count="1" selected="0">
            <x v="1"/>
          </reference>
        </references>
      </pivotArea>
    </chartFormat>
    <chartFormat chart="12" format="23">
      <pivotArea type="data" outline="0" fieldPosition="0">
        <references count="2">
          <reference field="4294967294" count="1" selected="0">
            <x v="0"/>
          </reference>
          <reference field="14" count="1" selected="0">
            <x v="2"/>
          </reference>
        </references>
      </pivotArea>
    </chartFormat>
    <chartFormat chart="12" format="24">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4BB2F32-E9FD-4B30-9829-0FA206D820D7}"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3:A24" firstHeaderRow="1" firstDataRow="1" firstDataCol="0"/>
  <pivotFields count="29">
    <pivotField showAll="0"/>
    <pivotField showAll="0"/>
    <pivotField showAll="0"/>
    <pivotField showAll="0">
      <items count="10">
        <item x="8"/>
        <item x="1"/>
        <item x="3"/>
        <item x="0"/>
        <item x="7"/>
        <item x="5"/>
        <item x="6"/>
        <item x="4"/>
        <item x="2"/>
        <item t="default"/>
      </items>
    </pivotField>
    <pivotField showAll="0">
      <items count="9">
        <item x="5"/>
        <item x="4"/>
        <item x="3"/>
        <item x="1"/>
        <item x="2"/>
        <item x="7"/>
        <item x="0"/>
        <item x="6"/>
        <item t="default"/>
      </items>
    </pivotField>
    <pivotField showAll="0"/>
    <pivotField showAll="0"/>
    <pivotField showAll="0"/>
    <pivotField showAll="0"/>
    <pivotField showAll="0">
      <items count="13">
        <item x="0"/>
        <item x="2"/>
        <item x="1"/>
        <item x="7"/>
        <item x="11"/>
        <item x="6"/>
        <item x="9"/>
        <item x="5"/>
        <item x="4"/>
        <item x="3"/>
        <item x="8"/>
        <item x="10"/>
        <item t="default"/>
      </items>
    </pivotField>
    <pivotField showAll="0">
      <items count="13">
        <item x="0"/>
        <item x="10"/>
        <item x="2"/>
        <item x="1"/>
        <item x="8"/>
        <item x="11"/>
        <item x="9"/>
        <item x="6"/>
        <item x="7"/>
        <item x="4"/>
        <item x="3"/>
        <item x="5"/>
        <item t="default"/>
      </items>
    </pivotField>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Average of مدة التسليم الفعلي" fld="15" subtotal="average" baseField="0" baseItem="0" numFmtId="1"/>
  </dataFields>
  <formats count="2">
    <format dxfId="117">
      <pivotArea grandRow="1" outline="0" collapsedLevelsAreSubtotals="1" fieldPosition="0"/>
    </format>
    <format dxfId="1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93A2E4B-06BF-46AA-AA71-2794B053BCB3}" name="PivotTable2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7">
  <location ref="U3:V13" firstHeaderRow="1" firstDataRow="1" firstDataCol="1"/>
  <pivotFields count="29">
    <pivotField showAll="0"/>
    <pivotField showAll="0"/>
    <pivotField showAll="0"/>
    <pivotField axis="axisRow" showAll="0">
      <items count="10">
        <item x="8"/>
        <item x="1"/>
        <item x="3"/>
        <item x="0"/>
        <item x="7"/>
        <item x="5"/>
        <item x="6"/>
        <item x="4"/>
        <item x="2"/>
        <item t="default"/>
      </items>
    </pivotField>
    <pivotField showAll="0">
      <items count="9">
        <item x="5"/>
        <item x="4"/>
        <item x="3"/>
        <item x="1"/>
        <item x="2"/>
        <item x="7"/>
        <item x="0"/>
        <item x="6"/>
        <item t="default"/>
      </items>
    </pivotField>
    <pivotField showAll="0"/>
    <pivotField showAll="0"/>
    <pivotField showAll="0"/>
    <pivotField showAll="0"/>
    <pivotField showAll="0">
      <items count="13">
        <item x="0"/>
        <item x="2"/>
        <item x="1"/>
        <item x="7"/>
        <item x="11"/>
        <item x="6"/>
        <item x="9"/>
        <item x="5"/>
        <item x="4"/>
        <item x="3"/>
        <item x="8"/>
        <item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s>
  <rowFields count="1">
    <field x="3"/>
  </rowFields>
  <rowItems count="10">
    <i>
      <x/>
    </i>
    <i>
      <x v="1"/>
    </i>
    <i>
      <x v="2"/>
    </i>
    <i>
      <x v="3"/>
    </i>
    <i>
      <x v="4"/>
    </i>
    <i>
      <x v="5"/>
    </i>
    <i>
      <x v="6"/>
    </i>
    <i>
      <x v="7"/>
    </i>
    <i>
      <x v="8"/>
    </i>
    <i t="grand">
      <x/>
    </i>
  </rowItems>
  <colItems count="1">
    <i/>
  </colItems>
  <dataFields count="1">
    <dataField name="Count of الحالة" fld="22" subtotal="count" baseField="0" baseItem="0"/>
  </dataFields>
  <formats count="1">
    <format dxfId="118">
      <pivotArea outline="0" collapsedLevelsAreSubtotals="1" fieldPosition="0"/>
    </format>
  </formats>
  <chartFormats count="10">
    <chartFormat chart="16" format="62" series="1">
      <pivotArea type="data" outline="0" fieldPosition="0">
        <references count="1">
          <reference field="4294967294" count="1" selected="0">
            <x v="0"/>
          </reference>
        </references>
      </pivotArea>
    </chartFormat>
    <chartFormat chart="16" format="63">
      <pivotArea type="data" outline="0" fieldPosition="0">
        <references count="2">
          <reference field="4294967294" count="1" selected="0">
            <x v="0"/>
          </reference>
          <reference field="3" count="1" selected="0">
            <x v="0"/>
          </reference>
        </references>
      </pivotArea>
    </chartFormat>
    <chartFormat chart="16" format="64">
      <pivotArea type="data" outline="0" fieldPosition="0">
        <references count="2">
          <reference field="4294967294" count="1" selected="0">
            <x v="0"/>
          </reference>
          <reference field="3" count="1" selected="0">
            <x v="1"/>
          </reference>
        </references>
      </pivotArea>
    </chartFormat>
    <chartFormat chart="16" format="65">
      <pivotArea type="data" outline="0" fieldPosition="0">
        <references count="2">
          <reference field="4294967294" count="1" selected="0">
            <x v="0"/>
          </reference>
          <reference field="3" count="1" selected="0">
            <x v="2"/>
          </reference>
        </references>
      </pivotArea>
    </chartFormat>
    <chartFormat chart="16" format="66">
      <pivotArea type="data" outline="0" fieldPosition="0">
        <references count="2">
          <reference field="4294967294" count="1" selected="0">
            <x v="0"/>
          </reference>
          <reference field="3" count="1" selected="0">
            <x v="3"/>
          </reference>
        </references>
      </pivotArea>
    </chartFormat>
    <chartFormat chart="16" format="67">
      <pivotArea type="data" outline="0" fieldPosition="0">
        <references count="2">
          <reference field="4294967294" count="1" selected="0">
            <x v="0"/>
          </reference>
          <reference field="3" count="1" selected="0">
            <x v="4"/>
          </reference>
        </references>
      </pivotArea>
    </chartFormat>
    <chartFormat chart="16" format="68">
      <pivotArea type="data" outline="0" fieldPosition="0">
        <references count="2">
          <reference field="4294967294" count="1" selected="0">
            <x v="0"/>
          </reference>
          <reference field="3" count="1" selected="0">
            <x v="5"/>
          </reference>
        </references>
      </pivotArea>
    </chartFormat>
    <chartFormat chart="16" format="69">
      <pivotArea type="data" outline="0" fieldPosition="0">
        <references count="2">
          <reference field="4294967294" count="1" selected="0">
            <x v="0"/>
          </reference>
          <reference field="3" count="1" selected="0">
            <x v="6"/>
          </reference>
        </references>
      </pivotArea>
    </chartFormat>
    <chartFormat chart="16" format="70">
      <pivotArea type="data" outline="0" fieldPosition="0">
        <references count="2">
          <reference field="4294967294" count="1" selected="0">
            <x v="0"/>
          </reference>
          <reference field="3" count="1" selected="0">
            <x v="7"/>
          </reference>
        </references>
      </pivotArea>
    </chartFormat>
    <chartFormat chart="16" format="71">
      <pivotArea type="data" outline="0" fieldPosition="0">
        <references count="2">
          <reference field="4294967294" count="1" selected="0">
            <x v="0"/>
          </reference>
          <reference field="3"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A869A58-22E5-453A-A3B3-F7D01B6D77F9}" name="PivotTable29"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location ref="AT3:AU9" firstHeaderRow="1" firstDataRow="1" firstDataCol="1"/>
  <pivotFields count="29">
    <pivotField showAll="0"/>
    <pivotField showAll="0"/>
    <pivotField showAll="0"/>
    <pivotField showAll="0">
      <items count="10">
        <item x="8"/>
        <item x="1"/>
        <item x="3"/>
        <item x="0"/>
        <item x="7"/>
        <item x="5"/>
        <item x="6"/>
        <item x="4"/>
        <item x="2"/>
        <item t="default"/>
      </items>
    </pivotField>
    <pivotField showAll="0">
      <items count="9">
        <item x="5"/>
        <item x="4"/>
        <item x="3"/>
        <item x="1"/>
        <item x="2"/>
        <item x="7"/>
        <item x="0"/>
        <item x="6"/>
        <item t="default"/>
      </items>
    </pivotField>
    <pivotField showAll="0"/>
    <pivotField showAll="0"/>
    <pivotField showAll="0"/>
    <pivotField showAll="0"/>
    <pivotField showAll="0">
      <items count="13">
        <item x="0"/>
        <item x="2"/>
        <item x="1"/>
        <item x="7"/>
        <item x="11"/>
        <item x="6"/>
        <item x="9"/>
        <item x="5"/>
        <item x="4"/>
        <item x="3"/>
        <item x="8"/>
        <item x="10"/>
        <item t="default"/>
      </items>
    </pivotField>
    <pivotField showAll="0">
      <items count="13">
        <item x="0"/>
        <item x="10"/>
        <item x="2"/>
        <item x="1"/>
        <item x="8"/>
        <item x="11"/>
        <item x="9"/>
        <item x="6"/>
        <item x="7"/>
        <item x="4"/>
        <item x="3"/>
        <item x="5"/>
        <item t="default"/>
      </items>
    </pivotField>
    <pivotField dataField="1" showAll="0"/>
    <pivotField showAll="0"/>
    <pivotField showAll="0"/>
    <pivotField showAll="0"/>
    <pivotField showAll="0"/>
    <pivotField showAll="0"/>
    <pivotField showAll="0"/>
    <pivotField showAll="0"/>
    <pivotField showAll="0"/>
    <pivotField showAll="0"/>
    <pivotField showAll="0"/>
    <pivotField axis="axisRow" showAll="0">
      <items count="6">
        <item x="0"/>
        <item x="4"/>
        <item x="1"/>
        <item x="2"/>
        <item x="3"/>
        <item t="default"/>
      </items>
    </pivotField>
    <pivotField showAll="0"/>
    <pivotField showAll="0"/>
    <pivotField showAll="0"/>
    <pivotField showAll="0"/>
    <pivotField showAll="0"/>
    <pivotField showAll="0"/>
  </pivotFields>
  <rowFields count="1">
    <field x="22"/>
  </rowFields>
  <rowItems count="6">
    <i>
      <x/>
    </i>
    <i>
      <x v="1"/>
    </i>
    <i>
      <x v="2"/>
    </i>
    <i>
      <x v="3"/>
    </i>
    <i>
      <x v="4"/>
    </i>
    <i t="grand">
      <x/>
    </i>
  </rowItems>
  <colItems count="1">
    <i/>
  </colItems>
  <dataFields count="1">
    <dataField name="Count of المنتج" fld="11" subtotal="count" showDataAs="percentOfCol" baseField="0" baseItem="0" numFmtId="9"/>
  </dataFields>
  <formats count="2">
    <format dxfId="120">
      <pivotArea outline="0" fieldPosition="0">
        <references count="1">
          <reference field="4294967294" count="1">
            <x v="0"/>
          </reference>
        </references>
      </pivotArea>
    </format>
    <format dxfId="119">
      <pivotArea outline="0" collapsedLevelsAreSubtotals="1" fieldPosition="0"/>
    </format>
  </formats>
  <chartFormats count="12">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22" count="1" selected="0">
            <x v="0"/>
          </reference>
        </references>
      </pivotArea>
    </chartFormat>
    <chartFormat chart="5" format="2">
      <pivotArea type="data" outline="0" fieldPosition="0">
        <references count="2">
          <reference field="4294967294" count="1" selected="0">
            <x v="0"/>
          </reference>
          <reference field="22" count="1" selected="0">
            <x v="1"/>
          </reference>
        </references>
      </pivotArea>
    </chartFormat>
    <chartFormat chart="5" format="3">
      <pivotArea type="data" outline="0" fieldPosition="0">
        <references count="2">
          <reference field="4294967294" count="1" selected="0">
            <x v="0"/>
          </reference>
          <reference field="22" count="1" selected="0">
            <x v="2"/>
          </reference>
        </references>
      </pivotArea>
    </chartFormat>
    <chartFormat chart="5" format="4">
      <pivotArea type="data" outline="0" fieldPosition="0">
        <references count="2">
          <reference field="4294967294" count="1" selected="0">
            <x v="0"/>
          </reference>
          <reference field="22" count="1" selected="0">
            <x v="3"/>
          </reference>
        </references>
      </pivotArea>
    </chartFormat>
    <chartFormat chart="5" format="5">
      <pivotArea type="data" outline="0" fieldPosition="0">
        <references count="2">
          <reference field="4294967294" count="1" selected="0">
            <x v="0"/>
          </reference>
          <reference field="22" count="1" selected="0">
            <x v="4"/>
          </reference>
        </references>
      </pivotArea>
    </chartFormat>
    <chartFormat chart="8" format="12" series="1">
      <pivotArea type="data" outline="0" fieldPosition="0">
        <references count="1">
          <reference field="4294967294" count="1" selected="0">
            <x v="0"/>
          </reference>
        </references>
      </pivotArea>
    </chartFormat>
    <chartFormat chart="8" format="13">
      <pivotArea type="data" outline="0" fieldPosition="0">
        <references count="2">
          <reference field="4294967294" count="1" selected="0">
            <x v="0"/>
          </reference>
          <reference field="22" count="1" selected="0">
            <x v="0"/>
          </reference>
        </references>
      </pivotArea>
    </chartFormat>
    <chartFormat chart="8" format="14">
      <pivotArea type="data" outline="0" fieldPosition="0">
        <references count="2">
          <reference field="4294967294" count="1" selected="0">
            <x v="0"/>
          </reference>
          <reference field="22" count="1" selected="0">
            <x v="1"/>
          </reference>
        </references>
      </pivotArea>
    </chartFormat>
    <chartFormat chart="8" format="15">
      <pivotArea type="data" outline="0" fieldPosition="0">
        <references count="2">
          <reference field="4294967294" count="1" selected="0">
            <x v="0"/>
          </reference>
          <reference field="22" count="1" selected="0">
            <x v="2"/>
          </reference>
        </references>
      </pivotArea>
    </chartFormat>
    <chartFormat chart="8" format="16">
      <pivotArea type="data" outline="0" fieldPosition="0">
        <references count="2">
          <reference field="4294967294" count="1" selected="0">
            <x v="0"/>
          </reference>
          <reference field="22" count="1" selected="0">
            <x v="3"/>
          </reference>
        </references>
      </pivotArea>
    </chartFormat>
    <chartFormat chart="8" format="17">
      <pivotArea type="data" outline="0" fieldPosition="0">
        <references count="2">
          <reference field="4294967294" count="1" selected="0">
            <x v="0"/>
          </reference>
          <reference field="2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BCFA11E-8346-4C82-824E-89595F7DC1F7}" name="PivotTable28"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AO3:AP6" firstHeaderRow="1" firstDataRow="1" firstDataCol="1"/>
  <pivotFields count="29">
    <pivotField showAll="0"/>
    <pivotField axis="axisRow" showAll="0">
      <items count="3">
        <item x="1"/>
        <item x="0"/>
        <item t="default"/>
      </items>
    </pivotField>
    <pivotField showAll="0"/>
    <pivotField showAll="0">
      <items count="10">
        <item x="8"/>
        <item x="1"/>
        <item x="3"/>
        <item x="0"/>
        <item x="7"/>
        <item x="5"/>
        <item x="6"/>
        <item x="4"/>
        <item x="2"/>
        <item t="default"/>
      </items>
    </pivotField>
    <pivotField showAll="0">
      <items count="9">
        <item x="5"/>
        <item x="4"/>
        <item x="3"/>
        <item x="1"/>
        <item x="2"/>
        <item x="7"/>
        <item x="0"/>
        <item x="6"/>
        <item t="default"/>
      </items>
    </pivotField>
    <pivotField showAll="0"/>
    <pivotField showAll="0"/>
    <pivotField showAll="0"/>
    <pivotField showAll="0"/>
    <pivotField showAll="0">
      <items count="13">
        <item x="0"/>
        <item x="2"/>
        <item x="1"/>
        <item x="7"/>
        <item x="11"/>
        <item x="6"/>
        <item x="9"/>
        <item x="5"/>
        <item x="4"/>
        <item x="3"/>
        <item x="8"/>
        <item x="10"/>
        <item t="default"/>
      </items>
    </pivotField>
    <pivotField showAll="0">
      <items count="13">
        <item x="0"/>
        <item x="10"/>
        <item x="2"/>
        <item x="1"/>
        <item x="8"/>
        <item x="11"/>
        <item x="9"/>
        <item x="6"/>
        <item x="7"/>
        <item x="4"/>
        <item x="3"/>
        <item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3">
    <i>
      <x/>
    </i>
    <i>
      <x v="1"/>
    </i>
    <i t="grand">
      <x/>
    </i>
  </rowItems>
  <colItems count="1">
    <i/>
  </colItems>
  <dataFields count="1">
    <dataField name="Sum of سعر البيع " fld="12" baseField="0" baseItem="0" numFmtId="1"/>
  </dataFields>
  <formats count="1">
    <format dxfId="121">
      <pivotArea outline="0" collapsedLevelsAreSubtotals="1" fieldPosition="0"/>
    </format>
  </formats>
  <chartFormats count="4">
    <chartFormat chart="10" format="12" series="1">
      <pivotArea type="data" outline="0" fieldPosition="0">
        <references count="1">
          <reference field="4294967294" count="1" selected="0">
            <x v="0"/>
          </reference>
        </references>
      </pivotArea>
    </chartFormat>
    <chartFormat chart="10" format="13">
      <pivotArea type="data" outline="0" fieldPosition="0">
        <references count="2">
          <reference field="4294967294" count="1" selected="0">
            <x v="0"/>
          </reference>
          <reference field="1" count="1" selected="0">
            <x v="0"/>
          </reference>
        </references>
      </pivotArea>
    </chartFormat>
    <chartFormat chart="10" format="14">
      <pivotArea type="data" outline="0" fieldPosition="0">
        <references count="2">
          <reference field="4294967294" count="1" selected="0">
            <x v="0"/>
          </reference>
          <reference field="1" count="1" selected="0">
            <x v="1"/>
          </reference>
        </references>
      </pivotArea>
    </chartFormat>
    <chartFormat chart="10" format="15">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ABC8E1B-0DC2-42B0-8817-EAD46C3228BB}" name="PivotTable2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1">
  <location ref="F3:H10" firstHeaderRow="0" firstDataRow="1" firstDataCol="1"/>
  <pivotFields count="29">
    <pivotField showAll="0"/>
    <pivotField showAll="0"/>
    <pivotField showAll="0"/>
    <pivotField showAll="0">
      <items count="10">
        <item x="8"/>
        <item x="1"/>
        <item x="3"/>
        <item x="0"/>
        <item x="7"/>
        <item x="5"/>
        <item x="6"/>
        <item x="4"/>
        <item x="2"/>
        <item t="default"/>
      </items>
    </pivotField>
    <pivotField showAll="0">
      <items count="9">
        <item x="5"/>
        <item x="4"/>
        <item x="3"/>
        <item x="1"/>
        <item x="2"/>
        <item x="7"/>
        <item x="0"/>
        <item x="6"/>
        <item t="default"/>
      </items>
    </pivotField>
    <pivotField axis="axisRow" dataField="1" showAll="0">
      <items count="7">
        <item x="1"/>
        <item x="3"/>
        <item x="0"/>
        <item x="5"/>
        <item x="4"/>
        <item x="2"/>
        <item t="default"/>
      </items>
    </pivotField>
    <pivotField showAll="0"/>
    <pivotField showAll="0"/>
    <pivotField showAll="0"/>
    <pivotField showAll="0">
      <items count="13">
        <item x="0"/>
        <item x="2"/>
        <item x="1"/>
        <item x="7"/>
        <item x="11"/>
        <item x="6"/>
        <item x="9"/>
        <item x="5"/>
        <item x="4"/>
        <item x="3"/>
        <item x="8"/>
        <item x="10"/>
        <item t="default"/>
      </items>
    </pivotField>
    <pivotField showAll="0">
      <items count="13">
        <item x="0"/>
        <item x="10"/>
        <item x="2"/>
        <item x="1"/>
        <item x="8"/>
        <item x="11"/>
        <item x="9"/>
        <item x="6"/>
        <item x="7"/>
        <item x="4"/>
        <item x="3"/>
        <item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5"/>
  </rowFields>
  <rowItems count="7">
    <i>
      <x/>
    </i>
    <i>
      <x v="1"/>
    </i>
    <i>
      <x v="2"/>
    </i>
    <i>
      <x v="3"/>
    </i>
    <i>
      <x v="4"/>
    </i>
    <i>
      <x v="5"/>
    </i>
    <i t="grand">
      <x/>
    </i>
  </rowItems>
  <colFields count="1">
    <field x="-2"/>
  </colFields>
  <colItems count="2">
    <i>
      <x/>
    </i>
    <i i="1">
      <x v="1"/>
    </i>
  </colItems>
  <dataFields count="2">
    <dataField name="Sum of سعر البيع " fld="12" baseField="0" baseItem="0"/>
    <dataField name="Count of نوع القطعة" fld="5" subtotal="count" baseField="0" baseItem="0"/>
  </dataFields>
  <formats count="1">
    <format dxfId="122">
      <pivotArea outline="0" collapsedLevelsAreSubtotals="1" fieldPosition="0"/>
    </format>
  </formats>
  <chartFormats count="19">
    <chartFormat chart="19" format="0" series="1">
      <pivotArea type="data" outline="0" fieldPosition="0">
        <references count="1">
          <reference field="4294967294" count="1" selected="0">
            <x v="0"/>
          </reference>
        </references>
      </pivotArea>
    </chartFormat>
    <chartFormat chart="22" format="4" series="1">
      <pivotArea type="data" outline="0" fieldPosition="0">
        <references count="1">
          <reference field="4294967294" count="1" selected="0">
            <x v="0"/>
          </reference>
        </references>
      </pivotArea>
    </chartFormat>
    <chartFormat chart="23" format="0" series="1">
      <pivotArea type="data" outline="0" fieldPosition="0">
        <references count="1">
          <reference field="4294967294" count="1" selected="0">
            <x v="0"/>
          </reference>
        </references>
      </pivotArea>
    </chartFormat>
    <chartFormat chart="24" format="2" series="1">
      <pivotArea type="data" outline="0" fieldPosition="0">
        <references count="1">
          <reference field="4294967294" count="1" selected="0">
            <x v="0"/>
          </reference>
        </references>
      </pivotArea>
    </chartFormat>
    <chartFormat chart="25" format="4" series="1">
      <pivotArea type="data" outline="0" fieldPosition="0">
        <references count="1">
          <reference field="4294967294" count="1" selected="0">
            <x v="0"/>
          </reference>
        </references>
      </pivotArea>
    </chartFormat>
    <chartFormat chart="26" format="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 chart="28" format="4" series="1">
      <pivotArea type="data" outline="0" fieldPosition="0">
        <references count="1">
          <reference field="4294967294" count="1" selected="0">
            <x v="0"/>
          </reference>
        </references>
      </pivotArea>
    </chartFormat>
    <chartFormat chart="29" format="6" series="1">
      <pivotArea type="data" outline="0" fieldPosition="0">
        <references count="1">
          <reference field="4294967294" count="1" selected="0">
            <x v="0"/>
          </reference>
        </references>
      </pivotArea>
    </chartFormat>
    <chartFormat chart="36" format="2" series="1">
      <pivotArea type="data" outline="0" fieldPosition="0">
        <references count="1">
          <reference field="4294967294" count="1" selected="0">
            <x v="0"/>
          </reference>
        </references>
      </pivotArea>
    </chartFormat>
    <chartFormat chart="37" format="4" series="1">
      <pivotArea type="data" outline="0" fieldPosition="0">
        <references count="1">
          <reference field="4294967294" count="1" selected="0">
            <x v="0"/>
          </reference>
        </references>
      </pivotArea>
    </chartFormat>
    <chartFormat chart="70" format="20" series="1">
      <pivotArea type="data" outline="0" fieldPosition="0">
        <references count="1">
          <reference field="4294967294" count="1" selected="0">
            <x v="0"/>
          </reference>
        </references>
      </pivotArea>
    </chartFormat>
    <chartFormat chart="70" format="21" series="1">
      <pivotArea type="data" outline="0" fieldPosition="0">
        <references count="1">
          <reference field="4294967294" count="1" selected="0">
            <x v="1"/>
          </reference>
        </references>
      </pivotArea>
    </chartFormat>
    <chartFormat chart="70" format="22">
      <pivotArea type="data" outline="0" fieldPosition="0">
        <references count="2">
          <reference field="4294967294" count="1" selected="0">
            <x v="1"/>
          </reference>
          <reference field="5" count="1" selected="0">
            <x v="0"/>
          </reference>
        </references>
      </pivotArea>
    </chartFormat>
    <chartFormat chart="70" format="23">
      <pivotArea type="data" outline="0" fieldPosition="0">
        <references count="2">
          <reference field="4294967294" count="1" selected="0">
            <x v="1"/>
          </reference>
          <reference field="5" count="1" selected="0">
            <x v="1"/>
          </reference>
        </references>
      </pivotArea>
    </chartFormat>
    <chartFormat chart="70" format="24">
      <pivotArea type="data" outline="0" fieldPosition="0">
        <references count="2">
          <reference field="4294967294" count="1" selected="0">
            <x v="1"/>
          </reference>
          <reference field="5" count="1" selected="0">
            <x v="2"/>
          </reference>
        </references>
      </pivotArea>
    </chartFormat>
    <chartFormat chart="70" format="25">
      <pivotArea type="data" outline="0" fieldPosition="0">
        <references count="2">
          <reference field="4294967294" count="1" selected="0">
            <x v="1"/>
          </reference>
          <reference field="5" count="1" selected="0">
            <x v="3"/>
          </reference>
        </references>
      </pivotArea>
    </chartFormat>
    <chartFormat chart="70" format="26">
      <pivotArea type="data" outline="0" fieldPosition="0">
        <references count="2">
          <reference field="4294967294" count="1" selected="0">
            <x v="1"/>
          </reference>
          <reference field="5" count="1" selected="0">
            <x v="4"/>
          </reference>
        </references>
      </pivotArea>
    </chartFormat>
    <chartFormat chart="70" format="27">
      <pivotArea type="data" outline="0" fieldPosition="0">
        <references count="2">
          <reference field="4294967294" count="1" selected="0">
            <x v="1"/>
          </reference>
          <reference field="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63707DE-B71C-4800-8B9E-645682BD05CF}" name="PivotTable3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BI3:BJ8" firstHeaderRow="1" firstDataRow="1" firstDataCol="1"/>
  <pivotFields count="29">
    <pivotField showAll="0"/>
    <pivotField showAll="0"/>
    <pivotField showAll="0"/>
    <pivotField showAll="0">
      <items count="10">
        <item x="8"/>
        <item x="1"/>
        <item x="3"/>
        <item x="0"/>
        <item x="7"/>
        <item x="5"/>
        <item x="6"/>
        <item x="4"/>
        <item x="2"/>
        <item t="default"/>
      </items>
    </pivotField>
    <pivotField showAll="0">
      <items count="9">
        <item x="5"/>
        <item x="4"/>
        <item x="3"/>
        <item x="1"/>
        <item x="2"/>
        <item x="7"/>
        <item x="0"/>
        <item x="6"/>
        <item t="default"/>
      </items>
    </pivotField>
    <pivotField showAll="0"/>
    <pivotField showAll="0"/>
    <pivotField showAll="0"/>
    <pivotField showAll="0"/>
    <pivotField showAll="0">
      <items count="13">
        <item x="0"/>
        <item x="2"/>
        <item x="1"/>
        <item x="7"/>
        <item x="11"/>
        <item x="6"/>
        <item x="9"/>
        <item x="5"/>
        <item x="4"/>
        <item x="3"/>
        <item x="8"/>
        <item x="10"/>
        <item t="default"/>
      </items>
    </pivotField>
    <pivotField showAll="0">
      <items count="13">
        <item x="0"/>
        <item x="10"/>
        <item x="2"/>
        <item x="1"/>
        <item x="8"/>
        <item x="11"/>
        <item x="9"/>
        <item x="6"/>
        <item x="7"/>
        <item x="4"/>
        <item x="3"/>
        <item x="5"/>
        <item t="default"/>
      </items>
    </pivotField>
    <pivotField showAll="0"/>
    <pivotField showAll="0"/>
    <pivotField showAll="0"/>
    <pivotField axis="axisRow" dataField="1" showAll="0">
      <items count="5">
        <item x="2"/>
        <item x="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4"/>
  </rowFields>
  <rowItems count="5">
    <i>
      <x/>
    </i>
    <i>
      <x v="1"/>
    </i>
    <i>
      <x v="2"/>
    </i>
    <i>
      <x v="3"/>
    </i>
    <i t="grand">
      <x/>
    </i>
  </rowItems>
  <colItems count="1">
    <i/>
  </colItems>
  <dataFields count="1">
    <dataField name="Count of طريقة الدفع 2" fld="14" subtotal="count" baseField="0" baseItem="0"/>
  </dataFields>
  <formats count="1">
    <format dxfId="123">
      <pivotArea outline="0" collapsedLevelsAreSubtotals="1" fieldPosition="0"/>
    </format>
  </formats>
  <chartFormats count="1">
    <chartFormat chart="4"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E74B5DE-3CFE-435C-A584-3DDB53588052}" name="PivotTable3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BN3:BO12" firstHeaderRow="1" firstDataRow="1" firstDataCol="1"/>
  <pivotFields count="29">
    <pivotField showAll="0"/>
    <pivotField showAll="0"/>
    <pivotField showAll="0"/>
    <pivotField showAll="0">
      <items count="10">
        <item x="8"/>
        <item x="1"/>
        <item x="3"/>
        <item x="0"/>
        <item x="7"/>
        <item x="5"/>
        <item x="6"/>
        <item x="4"/>
        <item x="2"/>
        <item t="default"/>
      </items>
    </pivotField>
    <pivotField axis="axisRow" showAll="0">
      <items count="9">
        <item x="5"/>
        <item x="4"/>
        <item x="3"/>
        <item x="1"/>
        <item x="2"/>
        <item x="7"/>
        <item x="0"/>
        <item x="6"/>
        <item t="default"/>
      </items>
    </pivotField>
    <pivotField showAll="0"/>
    <pivotField showAll="0"/>
    <pivotField showAll="0"/>
    <pivotField showAll="0"/>
    <pivotField showAll="0">
      <items count="13">
        <item x="0"/>
        <item x="2"/>
        <item x="1"/>
        <item x="7"/>
        <item x="11"/>
        <item x="6"/>
        <item x="9"/>
        <item x="5"/>
        <item x="4"/>
        <item x="3"/>
        <item x="8"/>
        <item x="10"/>
        <item t="default"/>
      </items>
    </pivotField>
    <pivotField showAll="0">
      <items count="13">
        <item x="0"/>
        <item x="10"/>
        <item x="2"/>
        <item x="1"/>
        <item x="8"/>
        <item x="11"/>
        <item x="9"/>
        <item x="6"/>
        <item x="7"/>
        <item x="4"/>
        <item x="3"/>
        <item x="5"/>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9">
    <i>
      <x/>
    </i>
    <i>
      <x v="1"/>
    </i>
    <i>
      <x v="2"/>
    </i>
    <i>
      <x v="3"/>
    </i>
    <i>
      <x v="4"/>
    </i>
    <i>
      <x v="5"/>
    </i>
    <i>
      <x v="6"/>
    </i>
    <i>
      <x v="7"/>
    </i>
    <i t="grand">
      <x/>
    </i>
  </rowItems>
  <colItems count="1">
    <i/>
  </colItems>
  <dataFields count="1">
    <dataField name="Count of المنتج" fld="11" subtotal="count" baseField="0" baseItem="0"/>
  </dataFields>
  <formats count="1">
    <format dxfId="124">
      <pivotArea outline="0" collapsedLevelsAreSubtotals="1" fieldPosition="0"/>
    </format>
  </formats>
  <chartFormats count="4">
    <chartFormat chart="3"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2747EFA-9B50-42F4-BBD4-14857566F910}" name="PivotTable2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0">
  <location ref="AJ3:AK11" firstHeaderRow="1" firstDataRow="1" firstDataCol="1"/>
  <pivotFields count="29">
    <pivotField showAll="0"/>
    <pivotField showAll="0"/>
    <pivotField showAll="0"/>
    <pivotField showAll="0">
      <items count="10">
        <item x="8"/>
        <item x="1"/>
        <item x="3"/>
        <item x="0"/>
        <item x="7"/>
        <item x="5"/>
        <item x="6"/>
        <item x="4"/>
        <item x="2"/>
        <item t="default"/>
      </items>
    </pivotField>
    <pivotField showAll="0">
      <items count="9">
        <item x="5"/>
        <item x="4"/>
        <item x="3"/>
        <item x="1"/>
        <item x="2"/>
        <item x="7"/>
        <item x="0"/>
        <item x="6"/>
        <item t="default"/>
      </items>
    </pivotField>
    <pivotField showAll="0"/>
    <pivotField showAll="0"/>
    <pivotField showAll="0"/>
    <pivotField showAll="0"/>
    <pivotField showAll="0">
      <items count="13">
        <item x="0"/>
        <item x="2"/>
        <item x="1"/>
        <item x="7"/>
        <item x="11"/>
        <item x="6"/>
        <item x="9"/>
        <item x="5"/>
        <item x="4"/>
        <item x="3"/>
        <item x="8"/>
        <item x="10"/>
        <item t="default"/>
      </items>
    </pivotField>
    <pivotField showAll="0">
      <items count="13">
        <item x="0"/>
        <item x="10"/>
        <item x="2"/>
        <item x="1"/>
        <item x="8"/>
        <item x="11"/>
        <item x="9"/>
        <item x="6"/>
        <item x="7"/>
        <item x="4"/>
        <item x="3"/>
        <item x="5"/>
        <item t="default"/>
      </items>
    </pivotField>
    <pivotField showAll="0"/>
    <pivotField dataField="1"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17"/>
  </rowFields>
  <rowItems count="8">
    <i>
      <x/>
    </i>
    <i>
      <x v="7"/>
    </i>
    <i>
      <x v="8"/>
    </i>
    <i>
      <x v="9"/>
    </i>
    <i>
      <x v="10"/>
    </i>
    <i>
      <x v="11"/>
    </i>
    <i>
      <x v="12"/>
    </i>
    <i t="grand">
      <x/>
    </i>
  </rowItems>
  <colItems count="1">
    <i/>
  </colItems>
  <dataFields count="1">
    <dataField name="Sum of سعر البيع " fld="12" baseField="0" baseItem="0" numFmtId="1"/>
  </dataFields>
  <formats count="1">
    <format dxfId="125">
      <pivotArea outline="0" collapsedLevelsAreSubtotals="1" fieldPosition="0"/>
    </format>
  </formats>
  <chartFormats count="8">
    <chartFormat chart="19" format="18" series="1">
      <pivotArea type="data" outline="0" fieldPosition="0">
        <references count="1">
          <reference field="4294967294" count="1" selected="0">
            <x v="0"/>
          </reference>
        </references>
      </pivotArea>
    </chartFormat>
    <chartFormat chart="19" format="19">
      <pivotArea type="data" outline="0" fieldPosition="0">
        <references count="2">
          <reference field="4294967294" count="1" selected="0">
            <x v="0"/>
          </reference>
          <reference field="17" count="1" selected="0">
            <x v="0"/>
          </reference>
        </references>
      </pivotArea>
    </chartFormat>
    <chartFormat chart="19" format="20">
      <pivotArea type="data" outline="0" fieldPosition="0">
        <references count="2">
          <reference field="4294967294" count="1" selected="0">
            <x v="0"/>
          </reference>
          <reference field="17" count="1" selected="0">
            <x v="7"/>
          </reference>
        </references>
      </pivotArea>
    </chartFormat>
    <chartFormat chart="19" format="21">
      <pivotArea type="data" outline="0" fieldPosition="0">
        <references count="2">
          <reference field="4294967294" count="1" selected="0">
            <x v="0"/>
          </reference>
          <reference field="17" count="1" selected="0">
            <x v="8"/>
          </reference>
        </references>
      </pivotArea>
    </chartFormat>
    <chartFormat chart="19" format="22">
      <pivotArea type="data" outline="0" fieldPosition="0">
        <references count="2">
          <reference field="4294967294" count="1" selected="0">
            <x v="0"/>
          </reference>
          <reference field="17" count="1" selected="0">
            <x v="9"/>
          </reference>
        </references>
      </pivotArea>
    </chartFormat>
    <chartFormat chart="19" format="23">
      <pivotArea type="data" outline="0" fieldPosition="0">
        <references count="2">
          <reference field="4294967294" count="1" selected="0">
            <x v="0"/>
          </reference>
          <reference field="17" count="1" selected="0">
            <x v="10"/>
          </reference>
        </references>
      </pivotArea>
    </chartFormat>
    <chartFormat chart="19" format="24">
      <pivotArea type="data" outline="0" fieldPosition="0">
        <references count="2">
          <reference field="4294967294" count="1" selected="0">
            <x v="0"/>
          </reference>
          <reference field="17" count="1" selected="0">
            <x v="11"/>
          </reference>
        </references>
      </pivotArea>
    </chartFormat>
    <chartFormat chart="19" format="25">
      <pivotArea type="data" outline="0" fieldPosition="0">
        <references count="2">
          <reference field="4294967294" count="1" selected="0">
            <x v="0"/>
          </reference>
          <reference field="17"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C00D1E3-E135-4DA1-952D-8B968A574D38}" name="PivotTable3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4">
  <location ref="BD3:BE12" firstHeaderRow="1" firstDataRow="1" firstDataCol="1"/>
  <pivotFields count="29">
    <pivotField showAll="0"/>
    <pivotField showAll="0"/>
    <pivotField showAll="0"/>
    <pivotField showAll="0">
      <items count="10">
        <item x="8"/>
        <item x="1"/>
        <item x="3"/>
        <item x="0"/>
        <item x="7"/>
        <item x="5"/>
        <item x="6"/>
        <item x="4"/>
        <item x="2"/>
        <item t="default"/>
      </items>
    </pivotField>
    <pivotField showAll="0">
      <items count="9">
        <item x="5"/>
        <item x="4"/>
        <item x="3"/>
        <item x="1"/>
        <item x="2"/>
        <item x="7"/>
        <item x="0"/>
        <item x="6"/>
        <item t="default"/>
      </items>
    </pivotField>
    <pivotField showAll="0"/>
    <pivotField showAll="0"/>
    <pivotField showAll="0"/>
    <pivotField showAll="0"/>
    <pivotField showAll="0">
      <items count="13">
        <item x="0"/>
        <item x="2"/>
        <item x="1"/>
        <item x="7"/>
        <item x="11"/>
        <item x="6"/>
        <item x="9"/>
        <item x="5"/>
        <item x="4"/>
        <item x="3"/>
        <item x="8"/>
        <item x="10"/>
        <item t="default"/>
      </items>
    </pivotField>
    <pivotField showAll="0">
      <items count="13">
        <item x="0"/>
        <item x="10"/>
        <item x="2"/>
        <item x="1"/>
        <item x="8"/>
        <item x="11"/>
        <item x="9"/>
        <item x="6"/>
        <item x="7"/>
        <item x="4"/>
        <item x="3"/>
        <item x="5"/>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9">
        <item x="0"/>
        <item x="2"/>
        <item x="1"/>
        <item x="7"/>
        <item x="6"/>
        <item x="4"/>
        <item x="5"/>
        <item x="3"/>
        <item t="default"/>
      </items>
    </pivotField>
    <pivotField showAll="0"/>
    <pivotField showAll="0"/>
    <pivotField showAll="0"/>
    <pivotField showAll="0"/>
  </pivotFields>
  <rowFields count="1">
    <field x="24"/>
  </rowFields>
  <rowItems count="9">
    <i>
      <x/>
    </i>
    <i>
      <x v="1"/>
    </i>
    <i>
      <x v="2"/>
    </i>
    <i>
      <x v="3"/>
    </i>
    <i>
      <x v="4"/>
    </i>
    <i>
      <x v="5"/>
    </i>
    <i>
      <x v="6"/>
    </i>
    <i>
      <x v="7"/>
    </i>
    <i t="grand">
      <x/>
    </i>
  </rowItems>
  <colItems count="1">
    <i/>
  </colItems>
  <dataFields count="1">
    <dataField name="Count of المنتج" fld="11" subtotal="count" baseField="0" baseItem="0"/>
  </dataFields>
  <formats count="1">
    <format dxfId="126">
      <pivotArea outline="0" collapsedLevelsAreSubtotals="1" fieldPosition="0"/>
    </format>
  </formats>
  <chartFormats count="1">
    <chartFormat chart="13"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76722781-0334-4477-B19B-5C4EDE594D93}" name="PivotTable20"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4" firstHeaderRow="1" firstDataRow="1" firstDataCol="0"/>
  <pivotFields count="29">
    <pivotField showAll="0"/>
    <pivotField showAll="0"/>
    <pivotField showAll="0"/>
    <pivotField showAll="0">
      <items count="10">
        <item x="8"/>
        <item x="1"/>
        <item x="3"/>
        <item x="0"/>
        <item x="7"/>
        <item x="5"/>
        <item x="6"/>
        <item x="4"/>
        <item x="2"/>
        <item t="default"/>
      </items>
    </pivotField>
    <pivotField showAll="0">
      <items count="9">
        <item x="5"/>
        <item x="4"/>
        <item x="3"/>
        <item x="1"/>
        <item x="2"/>
        <item x="7"/>
        <item x="0"/>
        <item x="6"/>
        <item t="default"/>
      </items>
    </pivotField>
    <pivotField showAll="0"/>
    <pivotField showAll="0"/>
    <pivotField showAll="0"/>
    <pivotField showAll="0"/>
    <pivotField showAll="0">
      <items count="13">
        <item x="0"/>
        <item x="2"/>
        <item x="1"/>
        <item x="7"/>
        <item x="11"/>
        <item x="6"/>
        <item x="9"/>
        <item x="5"/>
        <item x="4"/>
        <item x="3"/>
        <item x="8"/>
        <item x="10"/>
        <item t="default"/>
      </items>
    </pivotField>
    <pivotField showAll="0">
      <items count="13">
        <item x="0"/>
        <item x="10"/>
        <item x="2"/>
        <item x="1"/>
        <item x="8"/>
        <item x="11"/>
        <item x="9"/>
        <item x="6"/>
        <item x="7"/>
        <item x="4"/>
        <item x="3"/>
        <item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Sum of سعر البيع " fld="12" baseField="0" baseItem="0" numFmtId="1"/>
  </dataFields>
  <formats count="1">
    <format dxfId="12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CE3D1A88-10B8-4F86-AE2A-B7D3C1D7A840}" name="PivotTable3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location ref="BS3:BU23" firstHeaderRow="0" firstDataRow="1" firstDataCol="1"/>
  <pivotFields count="29">
    <pivotField showAll="0"/>
    <pivotField showAll="0"/>
    <pivotField showAll="0"/>
    <pivotField showAll="0">
      <items count="10">
        <item x="8"/>
        <item x="1"/>
        <item x="3"/>
        <item x="0"/>
        <item x="7"/>
        <item x="5"/>
        <item x="6"/>
        <item x="4"/>
        <item x="2"/>
        <item t="default"/>
      </items>
    </pivotField>
    <pivotField showAll="0">
      <items count="9">
        <item x="5"/>
        <item x="4"/>
        <item x="3"/>
        <item x="1"/>
        <item x="2"/>
        <item x="7"/>
        <item x="0"/>
        <item x="6"/>
        <item t="default"/>
      </items>
    </pivotField>
    <pivotField axis="axisRow" showAll="0">
      <items count="7">
        <item x="1"/>
        <item x="3"/>
        <item x="0"/>
        <item x="5"/>
        <item x="4"/>
        <item x="2"/>
        <item t="default"/>
      </items>
    </pivotField>
    <pivotField showAll="0"/>
    <pivotField showAll="0"/>
    <pivotField axis="axisRow" showAll="0">
      <items count="9">
        <item x="3"/>
        <item x="1"/>
        <item x="2"/>
        <item x="4"/>
        <item x="5"/>
        <item x="7"/>
        <item x="6"/>
        <item x="0"/>
        <item t="default"/>
      </items>
    </pivotField>
    <pivotField showAll="0">
      <items count="13">
        <item x="0"/>
        <item x="2"/>
        <item x="1"/>
        <item x="7"/>
        <item x="11"/>
        <item x="6"/>
        <item x="9"/>
        <item x="5"/>
        <item x="4"/>
        <item x="3"/>
        <item x="8"/>
        <item x="10"/>
        <item t="default"/>
      </items>
    </pivotField>
    <pivotField showAll="0">
      <items count="13">
        <item x="0"/>
        <item x="10"/>
        <item x="2"/>
        <item x="1"/>
        <item x="8"/>
        <item x="11"/>
        <item x="9"/>
        <item x="6"/>
        <item x="7"/>
        <item x="4"/>
        <item x="3"/>
        <item x="5"/>
        <item t="default"/>
      </items>
    </pivotField>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5"/>
    <field x="8"/>
  </rowFields>
  <rowItems count="20">
    <i>
      <x/>
    </i>
    <i r="1">
      <x v="7"/>
    </i>
    <i>
      <x v="1"/>
    </i>
    <i r="1">
      <x v="7"/>
    </i>
    <i>
      <x v="2"/>
    </i>
    <i r="1">
      <x/>
    </i>
    <i r="1">
      <x v="1"/>
    </i>
    <i r="1">
      <x v="2"/>
    </i>
    <i r="1">
      <x v="3"/>
    </i>
    <i r="1">
      <x v="4"/>
    </i>
    <i r="1">
      <x v="5"/>
    </i>
    <i r="1">
      <x v="6"/>
    </i>
    <i r="1">
      <x v="7"/>
    </i>
    <i>
      <x v="3"/>
    </i>
    <i r="1">
      <x v="7"/>
    </i>
    <i>
      <x v="4"/>
    </i>
    <i r="1">
      <x v="7"/>
    </i>
    <i>
      <x v="5"/>
    </i>
    <i r="1">
      <x v="7"/>
    </i>
    <i t="grand">
      <x/>
    </i>
  </rowItems>
  <colFields count="1">
    <field x="-2"/>
  </colFields>
  <colItems count="2">
    <i>
      <x/>
    </i>
    <i i="1">
      <x v="1"/>
    </i>
  </colItems>
  <dataFields count="2">
    <dataField name="Count of المنتج" fld="11" subtotal="count" baseField="0" baseItem="0"/>
    <dataField name="Sum of سعر البيع " fld="12" baseField="0" baseItem="0"/>
  </dataFields>
  <formats count="1">
    <format dxfId="128">
      <pivotArea outline="0" collapsedLevelsAreSubtotals="1" fieldPosition="0"/>
    </format>
  </formats>
  <chartFormats count="2">
    <chartFormat chart="8" format="4"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99527870-E6B5-40A7-993E-A5617F671012}"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F19:G26" firstHeaderRow="1" firstDataRow="1" firstDataCol="1"/>
  <pivotFields count="29">
    <pivotField showAll="0"/>
    <pivotField showAll="0"/>
    <pivotField showAll="0"/>
    <pivotField showAll="0">
      <items count="10">
        <item x="8"/>
        <item x="1"/>
        <item x="3"/>
        <item x="0"/>
        <item x="7"/>
        <item x="5"/>
        <item x="6"/>
        <item x="4"/>
        <item x="2"/>
        <item t="default"/>
      </items>
    </pivotField>
    <pivotField showAll="0">
      <items count="9">
        <item x="5"/>
        <item x="4"/>
        <item x="3"/>
        <item x="1"/>
        <item x="2"/>
        <item x="7"/>
        <item x="0"/>
        <item x="6"/>
        <item t="default"/>
      </items>
    </pivotField>
    <pivotField axis="axisRow" dataField="1" showAll="0">
      <items count="7">
        <item x="1"/>
        <item x="3"/>
        <item x="0"/>
        <item x="5"/>
        <item x="4"/>
        <item x="2"/>
        <item t="default"/>
      </items>
    </pivotField>
    <pivotField showAll="0"/>
    <pivotField showAll="0"/>
    <pivotField showAll="0"/>
    <pivotField showAll="0">
      <items count="13">
        <item x="0"/>
        <item x="2"/>
        <item x="1"/>
        <item x="7"/>
        <item x="11"/>
        <item x="6"/>
        <item x="9"/>
        <item x="5"/>
        <item x="4"/>
        <item x="3"/>
        <item x="8"/>
        <item x="10"/>
        <item t="default"/>
      </items>
    </pivotField>
    <pivotField showAll="0">
      <items count="13">
        <item x="0"/>
        <item x="10"/>
        <item x="2"/>
        <item x="1"/>
        <item x="8"/>
        <item x="11"/>
        <item x="9"/>
        <item x="6"/>
        <item x="7"/>
        <item x="4"/>
        <item x="3"/>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5"/>
  </rowFields>
  <rowItems count="7">
    <i>
      <x/>
    </i>
    <i>
      <x v="1"/>
    </i>
    <i>
      <x v="2"/>
    </i>
    <i>
      <x v="3"/>
    </i>
    <i>
      <x v="4"/>
    </i>
    <i>
      <x v="5"/>
    </i>
    <i t="grand">
      <x/>
    </i>
  </rowItems>
  <colItems count="1">
    <i/>
  </colItems>
  <dataFields count="1">
    <dataField name="Count of نوع القطعة" fld="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D442B96B-6845-4829-AFF3-3A83FA0DE3A7}"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F13:F14" firstHeaderRow="1" firstDataRow="1" firstDataCol="0"/>
  <pivotFields count="29">
    <pivotField showAll="0"/>
    <pivotField showAll="0"/>
    <pivotField showAll="0"/>
    <pivotField showAll="0">
      <items count="10">
        <item x="8"/>
        <item x="1"/>
        <item x="3"/>
        <item x="0"/>
        <item x="7"/>
        <item x="5"/>
        <item x="6"/>
        <item x="4"/>
        <item x="2"/>
        <item t="default"/>
      </items>
    </pivotField>
    <pivotField showAll="0">
      <items count="9">
        <item x="5"/>
        <item x="4"/>
        <item x="3"/>
        <item x="1"/>
        <item x="2"/>
        <item x="7"/>
        <item x="0"/>
        <item x="6"/>
        <item t="default"/>
      </items>
    </pivotField>
    <pivotField showAll="0"/>
    <pivotField showAll="0"/>
    <pivotField showAll="0"/>
    <pivotField showAll="0"/>
    <pivotField showAll="0">
      <items count="13">
        <item x="0"/>
        <item x="2"/>
        <item x="1"/>
        <item x="7"/>
        <item x="11"/>
        <item x="6"/>
        <item x="9"/>
        <item x="5"/>
        <item x="4"/>
        <item x="3"/>
        <item x="8"/>
        <item x="10"/>
        <item t="default"/>
      </items>
    </pivotField>
    <pivotField showAll="0">
      <items count="13">
        <item x="0"/>
        <item x="10"/>
        <item x="2"/>
        <item x="1"/>
        <item x="8"/>
        <item x="11"/>
        <item x="9"/>
        <item x="6"/>
        <item x="7"/>
        <item x="4"/>
        <item x="3"/>
        <item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Average of سعر البيع " fld="12" subtotal="average" baseField="0" baseItem="0" numFmtId="1"/>
  </dataFields>
  <formats count="1">
    <format dxfId="12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26F34539-583F-4641-AF12-652506D4F770}" name="PivotTable2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7">
  <location ref="P3:Q9" firstHeaderRow="1" firstDataRow="1" firstDataCol="1"/>
  <pivotFields count="29">
    <pivotField showAll="0"/>
    <pivotField showAll="0"/>
    <pivotField showAll="0"/>
    <pivotField showAll="0">
      <items count="10">
        <item x="8"/>
        <item x="1"/>
        <item x="3"/>
        <item x="0"/>
        <item x="7"/>
        <item x="5"/>
        <item x="6"/>
        <item x="4"/>
        <item x="2"/>
        <item t="default"/>
      </items>
    </pivotField>
    <pivotField showAll="0">
      <items count="9">
        <item x="5"/>
        <item x="4"/>
        <item x="3"/>
        <item x="1"/>
        <item x="2"/>
        <item x="7"/>
        <item x="0"/>
        <item x="6"/>
        <item t="default"/>
      </items>
    </pivotField>
    <pivotField showAll="0"/>
    <pivotField dataField="1" showAll="0"/>
    <pivotField showAll="0"/>
    <pivotField showAll="0"/>
    <pivotField showAll="0">
      <items count="13">
        <item x="0"/>
        <item x="2"/>
        <item x="1"/>
        <item x="7"/>
        <item x="11"/>
        <item x="6"/>
        <item x="9"/>
        <item x="5"/>
        <item x="4"/>
        <item x="3"/>
        <item x="8"/>
        <item x="10"/>
        <item t="default"/>
      </items>
    </pivotField>
    <pivotField showAll="0">
      <items count="13">
        <item x="0"/>
        <item x="10"/>
        <item x="2"/>
        <item x="1"/>
        <item x="8"/>
        <item x="11"/>
        <item x="9"/>
        <item x="6"/>
        <item x="7"/>
        <item x="4"/>
        <item x="3"/>
        <item x="5"/>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items count="6">
        <item x="0"/>
        <item x="4"/>
        <item x="1"/>
        <item x="2"/>
        <item x="3"/>
        <item t="default"/>
      </items>
    </pivotField>
    <pivotField showAll="0"/>
    <pivotField showAll="0"/>
    <pivotField showAll="0"/>
    <pivotField showAll="0"/>
    <pivotField showAll="0"/>
    <pivotField showAll="0"/>
  </pivotFields>
  <rowFields count="1">
    <field x="22"/>
  </rowFields>
  <rowItems count="6">
    <i>
      <x/>
    </i>
    <i>
      <x v="1"/>
    </i>
    <i>
      <x v="2"/>
    </i>
    <i>
      <x v="3"/>
    </i>
    <i>
      <x v="4"/>
    </i>
    <i t="grand">
      <x/>
    </i>
  </rowItems>
  <colItems count="1">
    <i/>
  </colItems>
  <dataFields count="1">
    <dataField name="Count of نوع المنتج" fld="6" subtotal="count" baseField="0" baseItem="0"/>
  </dataFields>
  <formats count="1">
    <format dxfId="130">
      <pivotArea outline="0" collapsedLevelsAreSubtotals="1" fieldPosition="0"/>
    </format>
  </formats>
  <chartFormats count="1">
    <chartFormat chart="1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لون_القماش" xr10:uid="{35EEF09D-4703-4CDA-BA48-69358F3DF83F}" sourceName="لون القماش">
  <pivotTables>
    <pivotTable tabId="3" name="PivotTable22"/>
    <pivotTable tabId="3" name="PivotTable1"/>
    <pivotTable tabId="3" name="PivotTable2"/>
    <pivotTable tabId="3" name="PivotTable20"/>
    <pivotTable tabId="3" name="PivotTable21"/>
    <pivotTable tabId="3" name="PivotTable23"/>
    <pivotTable tabId="3" name="PivotTable25"/>
    <pivotTable tabId="3" name="PivotTable27"/>
    <pivotTable tabId="3" name="PivotTable28"/>
    <pivotTable tabId="3" name="PivotTable29"/>
    <pivotTable tabId="3" name="PivotTable3"/>
    <pivotTable tabId="3" name="PivotTable30"/>
    <pivotTable tabId="3" name="PivotTable31"/>
    <pivotTable tabId="3" name="PivotTable33"/>
    <pivotTable tabId="3" name="PivotTable34"/>
    <pivotTable tabId="3" name="PivotTable35"/>
    <pivotTable tabId="3" name="PivotTable4"/>
  </pivotTables>
  <data>
    <tabular pivotCacheId="1343863560">
      <items count="12">
        <i x="0" s="1"/>
        <i x="10" s="1"/>
        <i x="2" s="1"/>
        <i x="1" s="1"/>
        <i x="8" s="1"/>
        <i x="11" s="1"/>
        <i x="9" s="1"/>
        <i x="6" s="1"/>
        <i x="7" s="1"/>
        <i x="4" s="1"/>
        <i x="3" s="1"/>
        <i x="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المحافظة" xr10:uid="{FD90FF5E-DCBC-49CC-92DE-6DCC80FFF2B7}" sourceName="المحافظة">
  <pivotTables>
    <pivotTable tabId="3" name="PivotTable21"/>
    <pivotTable tabId="3" name="PivotTable1"/>
    <pivotTable tabId="3" name="PivotTable2"/>
    <pivotTable tabId="3" name="PivotTable20"/>
    <pivotTable tabId="3" name="PivotTable22"/>
    <pivotTable tabId="3" name="PivotTable23"/>
    <pivotTable tabId="3" name="PivotTable24"/>
    <pivotTable tabId="3" name="PivotTable25"/>
    <pivotTable tabId="3" name="PivotTable27"/>
    <pivotTable tabId="3" name="PivotTable28"/>
    <pivotTable tabId="3" name="PivotTable29"/>
    <pivotTable tabId="3" name="PivotTable3"/>
    <pivotTable tabId="3" name="PivotTable30"/>
    <pivotTable tabId="3" name="PivotTable31"/>
    <pivotTable tabId="3" name="PivotTable33"/>
    <pivotTable tabId="3" name="PivotTable34"/>
    <pivotTable tabId="3" name="PivotTable35"/>
    <pivotTable tabId="3" name="PivotTable4"/>
  </pivotTables>
  <data>
    <tabular pivotCacheId="1343863560">
      <items count="9">
        <i x="8" s="1"/>
        <i x="1" s="1"/>
        <i x="3" s="1"/>
        <i x="0" s="1"/>
        <i x="7" s="1"/>
        <i x="5" s="1"/>
        <i x="6" s="1"/>
        <i x="4"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منصة_البيع" xr10:uid="{CC6708C4-A4BA-4726-BD86-9819E44B7279}" sourceName="منصة البيع ">
  <pivotTables>
    <pivotTable tabId="3" name="PivotTable22"/>
    <pivotTable tabId="3" name="PivotTable1"/>
    <pivotTable tabId="3" name="PivotTable2"/>
    <pivotTable tabId="3" name="PivotTable20"/>
    <pivotTable tabId="3" name="PivotTable21"/>
    <pivotTable tabId="3" name="PivotTable23"/>
    <pivotTable tabId="3" name="PivotTable24"/>
    <pivotTable tabId="3" name="PivotTable25"/>
    <pivotTable tabId="3" name="PivotTable27"/>
    <pivotTable tabId="3" name="PivotTable28"/>
    <pivotTable tabId="3" name="PivotTable29"/>
    <pivotTable tabId="3" name="PivotTable3"/>
    <pivotTable tabId="3" name="PivotTable30"/>
    <pivotTable tabId="3" name="PivotTable31"/>
    <pivotTable tabId="3" name="PivotTable33"/>
    <pivotTable tabId="3" name="PivotTable34"/>
    <pivotTable tabId="3" name="PivotTable35"/>
    <pivotTable tabId="3" name="PivotTable4"/>
    <pivotTable tabId="3" name="PivotTable7"/>
  </pivotTables>
  <data>
    <tabular pivotCacheId="1343863560">
      <items count="8">
        <i x="5" s="1"/>
        <i x="4" s="1"/>
        <i x="3" s="1"/>
        <i x="1" s="1"/>
        <i x="2" s="1"/>
        <i x="7" s="1"/>
        <i x="0" s="1"/>
        <i x="6"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اللون_المعدن" xr10:uid="{090BD3B6-B032-48EF-80CA-B10F6DC22E0A}" sourceName="اللون المعدن">
  <pivotTables>
    <pivotTable tabId="3" name="PivotTable22"/>
    <pivotTable tabId="3" name="PivotTable1"/>
    <pivotTable tabId="3" name="PivotTable2"/>
    <pivotTable tabId="3" name="PivotTable20"/>
    <pivotTable tabId="3" name="PivotTable21"/>
    <pivotTable tabId="3" name="PivotTable23"/>
    <pivotTable tabId="3" name="PivotTable24"/>
    <pivotTable tabId="3" name="PivotTable25"/>
    <pivotTable tabId="3" name="PivotTable27"/>
    <pivotTable tabId="3" name="PivotTable28"/>
    <pivotTable tabId="3" name="PivotTable29"/>
    <pivotTable tabId="3" name="PivotTable3"/>
    <pivotTable tabId="3" name="PivotTable30"/>
    <pivotTable tabId="3" name="PivotTable31"/>
    <pivotTable tabId="3" name="PivotTable33"/>
    <pivotTable tabId="3" name="PivotTable34"/>
    <pivotTable tabId="3" name="PivotTable35"/>
    <pivotTable tabId="3" name="PivotTable4"/>
    <pivotTable tabId="3" name="PivotTable7"/>
  </pivotTables>
  <data>
    <tabular pivotCacheId="1343863560">
      <items count="12">
        <i x="0" s="1"/>
        <i x="2" s="1"/>
        <i x="1" s="1"/>
        <i x="7" s="1"/>
        <i x="11" s="1"/>
        <i x="6" s="1"/>
        <i x="9" s="1"/>
        <i x="5" s="1"/>
        <i x="4" s="1"/>
        <i x="3" s="1"/>
        <i x="8" s="1"/>
        <i x="1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لون القماش" xr10:uid="{5B1053D4-3E03-4D8B-AEC3-FE2C0274D880}" cache="Slicer_لون_القماش" caption="لون القماش" style="Slicer Style 2" rowHeight="234950"/>
  <slicer name="المحافظة" xr10:uid="{AB971AF7-7107-4D7E-BC69-DFDD0267CEB2}" cache="Slicer_المحافظة" caption="المحافظة" style="Slicer Style 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منصة البيع " xr10:uid="{90BE8431-34BC-4E0B-BEB9-D2EE91A93FB0}" cache="Slicer_منصة_البيع" caption="منصة البيع " style="Slicer Style 2" rowHeight="234950"/>
  <slicer name="اللون المعدن" xr10:uid="{020D39B9-B88B-42E8-8217-969C95914B7D}" cache="Slicer_اللون_المعدن" caption="اللون المعدن" style="Slicer Style 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0CA7DD2-71C5-414A-8ACA-FD565C5A8C4F}" name="Table" displayName="Table" ref="A1:AC128" totalsRowCount="1">
  <autoFilter ref="A1:AC127" xr:uid="{6B161531-5717-483E-A1C5-C8D13D02C851}"/>
  <tableColumns count="29">
    <tableColumn id="1" xr3:uid="{A90F2223-0606-43AD-B2EE-5874C7342E12}" name="أسم العميل" dataDxfId="175" totalsRowDxfId="174"/>
    <tableColumn id="2" xr3:uid="{885794F2-27E6-439E-A352-1E39ABAA4814}" name="نوع العميل" dataDxfId="173" totalsRowDxfId="172"/>
    <tableColumn id="3" xr3:uid="{A0EE40B2-D81C-403F-A9F0-708250D878B8}" name="المنطقة" dataDxfId="171" totalsRowDxfId="170"/>
    <tableColumn id="4" xr3:uid="{16F00929-79C0-4497-97C9-89BA4A7C64DB}" name="المحافظة" dataDxfId="169" totalsRowDxfId="168"/>
    <tableColumn id="5" xr3:uid="{9B71771E-827A-4ED6-8728-008127E67CF9}" name="منصة البيع " dataDxfId="167" totalsRowDxfId="166"/>
    <tableColumn id="6" xr3:uid="{26172B89-6B5C-44D2-B6DB-F6BAD8E3F287}" name="نوع القطعة" dataDxfId="165" totalsRowDxfId="164"/>
    <tableColumn id="7" xr3:uid="{F8FE20DE-AF56-43EE-A7B8-A6472EBBCE4C}" name="نوع المنتج" dataDxfId="163" totalsRowDxfId="162"/>
    <tableColumn id="8" xr3:uid="{51E688CA-D923-4C41-9FFD-BD0EB51CDBDA}" name="الاسم" dataDxfId="161" totalsRowDxfId="160"/>
    <tableColumn id="9" xr3:uid="{07A2D30B-7953-4254-8477-3C7350F30C56}" name="مقاس المنتج"/>
    <tableColumn id="10" xr3:uid="{7EACF842-9A9F-474E-AE88-C5D1D1F1F353}" name="اللون المعدن" dataDxfId="159" totalsRowDxfId="158"/>
    <tableColumn id="11" xr3:uid="{20D80C28-CBD0-4FC3-B45C-F87B63D5B882}" name="لون القماش" dataDxfId="157" totalsRowDxfId="156"/>
    <tableColumn id="12" xr3:uid="{4CEE48CF-D2C6-4B11-8A92-BC5F45CB3545}" name="المنتج" dataDxfId="155" totalsRowDxfId="154"/>
    <tableColumn id="13" xr3:uid="{D4B2E5BF-9016-4DAB-BAF6-D7BC5DB4B955}" name="سعر البيع "/>
    <tableColumn id="14" xr3:uid="{31574993-AC33-4C54-AC89-9EBD649BE988}" name="طريقه الدفع "/>
    <tableColumn id="15" xr3:uid="{6FA62E99-A0E0-4F05-B121-1F7BB6E11D21}" name="طريقة الدفع 2" dataDxfId="153" totalsRowDxfId="152"/>
    <tableColumn id="16" xr3:uid="{D888B636-E5AD-4C3D-A5AB-ECC952E87D55}" name="مدة التسليم الفعلي" totalsRowDxfId="151"/>
    <tableColumn id="17" xr3:uid="{AA43BDDA-1142-4C9B-AB6F-071DD2B7D4AA}" name="مدة التسليم المستهدفة"/>
    <tableColumn id="18" xr3:uid="{CA27851D-54CA-4179-85A9-A17F64E9A340}" name="ميعاد الطلب" dataDxfId="150" totalsRowDxfId="149"/>
    <tableColumn id="19" xr3:uid="{96EC0A28-8015-4202-A80C-82C763985E15}" name="ميعاد التسليم" dataDxfId="148" totalsRowDxfId="147"/>
    <tableColumn id="20" xr3:uid="{60BBD231-974C-45F3-9358-088CC8299DF2}" name="تاريخ التسليم" dataDxfId="146" totalsRowDxfId="145"/>
    <tableColumn id="29" xr3:uid="{C823B47C-EC3A-4776-A243-32EDF003786D}" name="المسؤل عن التوصيل 2" dataDxfId="144" totalsRowDxfId="143">
      <calculatedColumnFormula>TRIM(Table[المسئول عن التسليم])</calculatedColumnFormula>
    </tableColumn>
    <tableColumn id="21" xr3:uid="{5D0026F8-6D0C-46D9-A011-FFBC1B366FB2}" name="المسئول عن التسليم" dataDxfId="142" totalsRowDxfId="141"/>
    <tableColumn id="22" xr3:uid="{249E20B7-7FC1-46CD-B059-B4A63C24332D}" name="الحالة" dataDxfId="140" totalsRowDxfId="139"/>
    <tableColumn id="23" xr3:uid="{530A1FCD-B3F1-4375-B033-1DFE28C335B3}" name="الصنف" dataDxfId="138" totalsRowDxfId="137"/>
    <tableColumn id="24" xr3:uid="{F231FC2B-2393-498D-932C-543E9A4266A6}" name="لون المعدن" dataDxfId="136" totalsRowDxfId="135"/>
    <tableColumn id="25" xr3:uid="{3E5841AC-AEB2-45B9-AA93-EE8DF82AC195}" name="العدد" totalsRowFunction="custom">
      <totalsRowFormula>SUM(Table[العدد])</totalsRowFormula>
    </tableColumn>
    <tableColumn id="26" xr3:uid="{A5F68998-CAB5-4A7F-9936-35A1E435DD59}" name="الخامة" dataDxfId="134" totalsRowDxfId="133"/>
    <tableColumn id="27" xr3:uid="{5E4B273F-0215-44BA-A59D-4906C26655E2}" name="عدد الادوار"/>
    <tableColumn id="28" xr3:uid="{94864309-1A31-4AF5-884F-DBE489880C6A}" name="حالة التسليم" dataDxfId="132" totalsRowDxfId="13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drawing" Target="../drawings/drawing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D138B-0EB2-4427-8416-BEC903B86769}">
  <sheetPr codeName="Sheet1"/>
  <dimension ref="A1:U128"/>
  <sheetViews>
    <sheetView workbookViewId="0"/>
  </sheetViews>
  <sheetFormatPr defaultRowHeight="14.4" x14ac:dyDescent="0.3"/>
  <sheetData>
    <row r="1" spans="1:21" ht="15.6" x14ac:dyDescent="0.3">
      <c r="A1" s="1" t="s">
        <v>0</v>
      </c>
      <c r="B1" s="1" t="s">
        <v>1</v>
      </c>
      <c r="C1" s="1" t="s">
        <v>2</v>
      </c>
      <c r="D1" s="1" t="s">
        <v>3</v>
      </c>
      <c r="E1" s="1" t="s">
        <v>4</v>
      </c>
      <c r="F1" s="1" t="s">
        <v>5</v>
      </c>
      <c r="G1" s="1" t="s">
        <v>6</v>
      </c>
      <c r="H1" s="1"/>
      <c r="I1" s="1"/>
      <c r="J1" s="1" t="s">
        <v>7</v>
      </c>
      <c r="K1" s="1" t="s">
        <v>8</v>
      </c>
      <c r="L1" s="1" t="s">
        <v>9</v>
      </c>
      <c r="M1" s="1" t="s">
        <v>10</v>
      </c>
      <c r="N1" s="2" t="s">
        <v>11</v>
      </c>
      <c r="O1" s="1" t="s">
        <v>12</v>
      </c>
      <c r="P1" s="3" t="s">
        <v>13</v>
      </c>
      <c r="Q1" s="1" t="s">
        <v>14</v>
      </c>
      <c r="R1" s="1" t="s">
        <v>15</v>
      </c>
      <c r="S1" s="1" t="s">
        <v>16</v>
      </c>
      <c r="T1" s="1" t="s">
        <v>17</v>
      </c>
      <c r="U1" s="4" t="s">
        <v>18</v>
      </c>
    </row>
    <row r="2" spans="1:21" x14ac:dyDescent="0.3">
      <c r="A2" s="5">
        <v>1</v>
      </c>
      <c r="B2" s="5"/>
      <c r="C2" s="5"/>
      <c r="D2" s="5" t="s">
        <v>19</v>
      </c>
      <c r="E2" s="5" t="s">
        <v>20</v>
      </c>
      <c r="F2" s="5"/>
      <c r="G2" s="5" t="s">
        <v>21</v>
      </c>
      <c r="H2" s="5" t="s">
        <v>22</v>
      </c>
      <c r="I2" s="5" t="s">
        <v>23</v>
      </c>
      <c r="J2" s="5"/>
      <c r="K2" s="5"/>
      <c r="L2" s="5"/>
      <c r="M2" s="5"/>
      <c r="N2" s="6" t="s">
        <v>24</v>
      </c>
      <c r="O2" s="5">
        <v>10160</v>
      </c>
      <c r="P2" s="7" t="s">
        <v>25</v>
      </c>
      <c r="Q2" s="5" t="s">
        <v>26</v>
      </c>
      <c r="R2" s="5" t="s">
        <v>27</v>
      </c>
      <c r="S2" s="8">
        <v>45514</v>
      </c>
      <c r="T2" s="5" t="s">
        <v>28</v>
      </c>
      <c r="U2" s="5" t="s">
        <v>29</v>
      </c>
    </row>
    <row r="3" spans="1:21" x14ac:dyDescent="0.3">
      <c r="A3" s="6">
        <v>2</v>
      </c>
      <c r="B3" s="6"/>
      <c r="C3" s="6"/>
      <c r="D3" s="6" t="s">
        <v>27</v>
      </c>
      <c r="E3" s="6" t="s">
        <v>30</v>
      </c>
      <c r="F3" s="6"/>
      <c r="G3" s="6" t="s">
        <v>21</v>
      </c>
      <c r="H3" s="6" t="s">
        <v>22</v>
      </c>
      <c r="I3" s="6" t="s">
        <v>23</v>
      </c>
      <c r="J3" s="6"/>
      <c r="K3" s="6"/>
      <c r="L3" s="6"/>
      <c r="M3" s="6"/>
      <c r="N3" s="6" t="s">
        <v>31</v>
      </c>
      <c r="O3" s="6">
        <v>10160</v>
      </c>
      <c r="P3" s="9">
        <v>9749</v>
      </c>
      <c r="Q3" s="6" t="s">
        <v>32</v>
      </c>
      <c r="R3" s="6" t="s">
        <v>27</v>
      </c>
      <c r="S3" s="10">
        <v>45515</v>
      </c>
      <c r="T3" s="6" t="s">
        <v>28</v>
      </c>
      <c r="U3" s="6" t="s">
        <v>29</v>
      </c>
    </row>
    <row r="4" spans="1:21" x14ac:dyDescent="0.3">
      <c r="A4" s="11">
        <v>3</v>
      </c>
      <c r="B4" s="11"/>
      <c r="C4" s="11"/>
      <c r="D4" s="11" t="s">
        <v>33</v>
      </c>
      <c r="E4" s="11" t="s">
        <v>34</v>
      </c>
      <c r="F4" s="11"/>
      <c r="G4" s="11" t="s">
        <v>21</v>
      </c>
      <c r="H4" s="11" t="s">
        <v>22</v>
      </c>
      <c r="I4" s="11" t="s">
        <v>35</v>
      </c>
      <c r="J4" s="12" t="s">
        <v>36</v>
      </c>
      <c r="K4" s="11">
        <v>90</v>
      </c>
      <c r="L4" s="11" t="s">
        <v>37</v>
      </c>
      <c r="M4" s="11"/>
      <c r="N4" s="11" t="s">
        <v>38</v>
      </c>
      <c r="O4" s="11">
        <v>11455</v>
      </c>
      <c r="P4" s="13">
        <v>10067.68</v>
      </c>
      <c r="Q4" s="11" t="s">
        <v>26</v>
      </c>
      <c r="R4" s="11" t="s">
        <v>39</v>
      </c>
      <c r="S4" s="11"/>
      <c r="T4" s="11" t="s">
        <v>40</v>
      </c>
      <c r="U4" s="11" t="s">
        <v>41</v>
      </c>
    </row>
    <row r="5" spans="1:21" x14ac:dyDescent="0.3">
      <c r="A5" s="6">
        <v>4</v>
      </c>
      <c r="B5" s="6"/>
      <c r="C5" s="6"/>
      <c r="D5" s="6" t="s">
        <v>42</v>
      </c>
      <c r="E5" s="6" t="s">
        <v>39</v>
      </c>
      <c r="F5" s="6"/>
      <c r="G5" s="6" t="s">
        <v>21</v>
      </c>
      <c r="H5" s="6" t="s">
        <v>43</v>
      </c>
      <c r="I5" s="6"/>
      <c r="J5" s="6"/>
      <c r="K5" s="6"/>
      <c r="L5" s="6"/>
      <c r="M5" s="6"/>
      <c r="N5" s="6" t="s">
        <v>44</v>
      </c>
      <c r="O5" s="6">
        <v>8642</v>
      </c>
      <c r="P5" s="9" t="s">
        <v>25</v>
      </c>
      <c r="Q5" s="14">
        <v>45529</v>
      </c>
      <c r="R5" s="14">
        <v>45542</v>
      </c>
      <c r="S5" s="14">
        <v>45531</v>
      </c>
      <c r="T5" s="6" t="s">
        <v>28</v>
      </c>
      <c r="U5" s="6" t="s">
        <v>29</v>
      </c>
    </row>
    <row r="6" spans="1:21" x14ac:dyDescent="0.3">
      <c r="A6" s="11">
        <v>5</v>
      </c>
      <c r="B6" s="11"/>
      <c r="C6" s="11"/>
      <c r="D6" s="11" t="s">
        <v>45</v>
      </c>
      <c r="E6" s="11" t="s">
        <v>34</v>
      </c>
      <c r="F6" s="11"/>
      <c r="G6" s="11" t="s">
        <v>21</v>
      </c>
      <c r="H6" s="11" t="s">
        <v>22</v>
      </c>
      <c r="I6" s="11" t="s">
        <v>35</v>
      </c>
      <c r="J6" s="11" t="s">
        <v>46</v>
      </c>
      <c r="K6" s="11">
        <v>100</v>
      </c>
      <c r="L6" s="11" t="s">
        <v>47</v>
      </c>
      <c r="M6" s="11"/>
      <c r="N6" s="11" t="s">
        <v>48</v>
      </c>
      <c r="O6" s="11">
        <v>12833</v>
      </c>
      <c r="P6" s="13">
        <v>12974.22</v>
      </c>
      <c r="Q6" s="15">
        <v>45520</v>
      </c>
      <c r="R6" s="15">
        <v>45535</v>
      </c>
      <c r="S6" s="15"/>
      <c r="T6" s="11" t="s">
        <v>40</v>
      </c>
      <c r="U6" s="11" t="s">
        <v>41</v>
      </c>
    </row>
    <row r="7" spans="1:21" x14ac:dyDescent="0.3">
      <c r="A7" s="6">
        <v>6</v>
      </c>
      <c r="B7" s="6"/>
      <c r="C7" s="6"/>
      <c r="D7" s="6" t="s">
        <v>49</v>
      </c>
      <c r="E7" s="6"/>
      <c r="F7" s="6"/>
      <c r="G7" s="6" t="s">
        <v>49</v>
      </c>
      <c r="H7" s="6" t="s">
        <v>50</v>
      </c>
      <c r="I7" s="6" t="s">
        <v>51</v>
      </c>
      <c r="J7" s="6"/>
      <c r="K7" s="6"/>
      <c r="L7" s="6"/>
      <c r="M7" s="6"/>
      <c r="N7" s="6" t="s">
        <v>52</v>
      </c>
      <c r="O7" s="6">
        <v>14550</v>
      </c>
      <c r="P7" s="9" t="s">
        <v>25</v>
      </c>
      <c r="Q7" s="14">
        <v>45518</v>
      </c>
      <c r="R7" s="14">
        <v>45538</v>
      </c>
      <c r="S7" s="14">
        <v>45540</v>
      </c>
      <c r="T7" s="6" t="s">
        <v>28</v>
      </c>
      <c r="U7" s="6" t="s">
        <v>29</v>
      </c>
    </row>
    <row r="8" spans="1:21" x14ac:dyDescent="0.3">
      <c r="A8" s="6">
        <v>7</v>
      </c>
      <c r="B8" s="6"/>
      <c r="C8" s="6"/>
      <c r="D8" s="6" t="s">
        <v>53</v>
      </c>
      <c r="E8" s="6" t="s">
        <v>54</v>
      </c>
      <c r="F8" s="6"/>
      <c r="G8" s="6" t="s">
        <v>55</v>
      </c>
      <c r="H8" s="6" t="s">
        <v>50</v>
      </c>
      <c r="I8" s="6" t="s">
        <v>51</v>
      </c>
      <c r="J8" s="6"/>
      <c r="K8" s="6"/>
      <c r="L8" s="6"/>
      <c r="M8" s="6"/>
      <c r="N8" s="6" t="s">
        <v>52</v>
      </c>
      <c r="O8" s="6">
        <v>12000</v>
      </c>
      <c r="P8" s="9">
        <v>12000</v>
      </c>
      <c r="Q8" s="14">
        <v>45521</v>
      </c>
      <c r="R8" s="14">
        <v>45524</v>
      </c>
      <c r="S8" s="14">
        <v>45523</v>
      </c>
      <c r="T8" s="6" t="s">
        <v>56</v>
      </c>
      <c r="U8" s="6" t="s">
        <v>29</v>
      </c>
    </row>
    <row r="9" spans="1:21" x14ac:dyDescent="0.3">
      <c r="A9" s="6">
        <v>8</v>
      </c>
      <c r="B9" s="6"/>
      <c r="C9" s="6"/>
      <c r="D9" s="6" t="s">
        <v>57</v>
      </c>
      <c r="E9" s="6" t="s">
        <v>58</v>
      </c>
      <c r="F9" s="6"/>
      <c r="G9" s="6" t="s">
        <v>21</v>
      </c>
      <c r="H9" s="6" t="s">
        <v>22</v>
      </c>
      <c r="I9" s="6" t="s">
        <v>59</v>
      </c>
      <c r="J9" s="6"/>
      <c r="K9" s="6"/>
      <c r="L9" s="6"/>
      <c r="M9" s="6"/>
      <c r="N9" s="6" t="s">
        <v>60</v>
      </c>
      <c r="O9" s="6">
        <v>7228</v>
      </c>
      <c r="P9" s="9" t="s">
        <v>25</v>
      </c>
      <c r="Q9" s="14">
        <v>45529</v>
      </c>
      <c r="R9" s="14">
        <v>45538</v>
      </c>
      <c r="S9" s="14">
        <v>45545</v>
      </c>
      <c r="T9" s="6" t="s">
        <v>28</v>
      </c>
      <c r="U9" s="6" t="s">
        <v>29</v>
      </c>
    </row>
    <row r="10" spans="1:21" x14ac:dyDescent="0.3">
      <c r="A10" s="6">
        <v>9</v>
      </c>
      <c r="B10" s="6"/>
      <c r="C10" s="6"/>
      <c r="D10" s="6" t="s">
        <v>61</v>
      </c>
      <c r="E10" s="6" t="s">
        <v>62</v>
      </c>
      <c r="F10" s="6"/>
      <c r="G10" s="6" t="s">
        <v>63</v>
      </c>
      <c r="H10" s="6" t="s">
        <v>64</v>
      </c>
      <c r="I10" s="6" t="s">
        <v>65</v>
      </c>
      <c r="J10" s="6"/>
      <c r="K10" s="6"/>
      <c r="L10" s="6"/>
      <c r="M10" s="6"/>
      <c r="N10" s="6" t="s">
        <v>66</v>
      </c>
      <c r="O10" s="6">
        <v>22000</v>
      </c>
      <c r="P10" s="9">
        <v>22000</v>
      </c>
      <c r="Q10" s="14">
        <v>45523</v>
      </c>
      <c r="R10" s="14">
        <v>45536</v>
      </c>
      <c r="S10" s="16">
        <v>45552</v>
      </c>
      <c r="T10" s="6"/>
      <c r="U10" s="6" t="s">
        <v>29</v>
      </c>
    </row>
    <row r="11" spans="1:21" x14ac:dyDescent="0.3">
      <c r="A11" s="17">
        <v>10</v>
      </c>
      <c r="B11" s="17"/>
      <c r="C11" s="17"/>
      <c r="D11" s="17" t="s">
        <v>61</v>
      </c>
      <c r="E11" s="17" t="s">
        <v>62</v>
      </c>
      <c r="F11" s="17"/>
      <c r="G11" s="17" t="s">
        <v>61</v>
      </c>
      <c r="H11" s="17" t="s">
        <v>67</v>
      </c>
      <c r="I11" s="17" t="s">
        <v>68</v>
      </c>
      <c r="J11" s="17"/>
      <c r="K11" s="17"/>
      <c r="L11" s="17"/>
      <c r="M11" s="17"/>
      <c r="N11" s="17" t="s">
        <v>69</v>
      </c>
      <c r="O11" s="17">
        <v>16000</v>
      </c>
      <c r="P11" s="18">
        <v>16000</v>
      </c>
      <c r="Q11" s="19"/>
      <c r="R11" s="19"/>
      <c r="S11" s="19"/>
      <c r="T11" s="17" t="s">
        <v>70</v>
      </c>
      <c r="U11" s="17" t="s">
        <v>71</v>
      </c>
    </row>
    <row r="12" spans="1:21" x14ac:dyDescent="0.3">
      <c r="A12" s="6">
        <v>11</v>
      </c>
      <c r="B12" s="6"/>
      <c r="C12" s="6"/>
      <c r="D12" s="6" t="s">
        <v>61</v>
      </c>
      <c r="E12" s="6" t="s">
        <v>72</v>
      </c>
      <c r="F12" s="6"/>
      <c r="G12" s="6" t="s">
        <v>63</v>
      </c>
      <c r="H12" s="6" t="s">
        <v>67</v>
      </c>
      <c r="I12" s="6" t="s">
        <v>68</v>
      </c>
      <c r="J12" s="6"/>
      <c r="K12" s="6"/>
      <c r="L12" s="6"/>
      <c r="M12" s="6"/>
      <c r="N12" s="6" t="s">
        <v>73</v>
      </c>
      <c r="O12" s="6">
        <v>6000</v>
      </c>
      <c r="P12" s="9">
        <v>12000</v>
      </c>
      <c r="Q12" s="14">
        <v>45529</v>
      </c>
      <c r="R12" s="14">
        <v>45550</v>
      </c>
      <c r="S12" s="16">
        <v>45552</v>
      </c>
      <c r="T12" s="20" t="s">
        <v>74</v>
      </c>
      <c r="U12" s="6" t="s">
        <v>29</v>
      </c>
    </row>
    <row r="13" spans="1:21" x14ac:dyDescent="0.3">
      <c r="A13" s="6">
        <v>12</v>
      </c>
      <c r="B13" s="6"/>
      <c r="C13" s="6"/>
      <c r="D13" s="6" t="s">
        <v>61</v>
      </c>
      <c r="E13" s="6" t="s">
        <v>72</v>
      </c>
      <c r="F13" s="6"/>
      <c r="G13" s="6" t="s">
        <v>63</v>
      </c>
      <c r="H13" s="6" t="s">
        <v>67</v>
      </c>
      <c r="I13" s="6" t="s">
        <v>68</v>
      </c>
      <c r="J13" s="6"/>
      <c r="K13" s="6"/>
      <c r="L13" s="6"/>
      <c r="M13" s="6"/>
      <c r="N13" s="6" t="s">
        <v>73</v>
      </c>
      <c r="O13" s="6">
        <v>6000</v>
      </c>
      <c r="P13" s="9">
        <v>12000</v>
      </c>
      <c r="Q13" s="14">
        <v>45529</v>
      </c>
      <c r="R13" s="14">
        <v>45550</v>
      </c>
      <c r="S13" s="16">
        <v>45552</v>
      </c>
      <c r="T13" s="20" t="s">
        <v>74</v>
      </c>
      <c r="U13" s="6" t="s">
        <v>29</v>
      </c>
    </row>
    <row r="14" spans="1:21" x14ac:dyDescent="0.3">
      <c r="A14" s="6">
        <v>13</v>
      </c>
      <c r="B14" s="6"/>
      <c r="C14" s="6"/>
      <c r="D14" s="6" t="s">
        <v>75</v>
      </c>
      <c r="E14" s="6" t="s">
        <v>76</v>
      </c>
      <c r="F14" s="6"/>
      <c r="G14" s="6" t="s">
        <v>21</v>
      </c>
      <c r="H14" s="6" t="s">
        <v>22</v>
      </c>
      <c r="I14" s="6" t="s">
        <v>35</v>
      </c>
      <c r="J14" s="6" t="s">
        <v>46</v>
      </c>
      <c r="K14" s="6">
        <v>80</v>
      </c>
      <c r="L14" s="6" t="s">
        <v>77</v>
      </c>
      <c r="M14" s="6"/>
      <c r="N14" s="6" t="s">
        <v>78</v>
      </c>
      <c r="O14" s="6">
        <v>10499</v>
      </c>
      <c r="P14" s="9">
        <v>8924</v>
      </c>
      <c r="Q14" s="14">
        <v>45536</v>
      </c>
      <c r="R14" s="14">
        <v>45551</v>
      </c>
      <c r="S14" s="14">
        <v>45543</v>
      </c>
      <c r="T14" s="6" t="s">
        <v>28</v>
      </c>
      <c r="U14" s="6" t="s">
        <v>29</v>
      </c>
    </row>
    <row r="15" spans="1:21" x14ac:dyDescent="0.3">
      <c r="A15" s="21">
        <v>14</v>
      </c>
      <c r="B15" s="22">
        <v>1404561</v>
      </c>
      <c r="C15" s="22">
        <v>1199284</v>
      </c>
      <c r="D15" s="21" t="s">
        <v>79</v>
      </c>
      <c r="E15" s="21" t="s">
        <v>58</v>
      </c>
      <c r="F15" s="21"/>
      <c r="G15" s="21" t="s">
        <v>21</v>
      </c>
      <c r="H15" s="21" t="s">
        <v>22</v>
      </c>
      <c r="I15" s="21" t="s">
        <v>59</v>
      </c>
      <c r="J15" s="21" t="s">
        <v>46</v>
      </c>
      <c r="K15" s="21">
        <v>80</v>
      </c>
      <c r="L15" s="21" t="s">
        <v>77</v>
      </c>
      <c r="M15" s="21"/>
      <c r="N15" s="23" t="s">
        <v>80</v>
      </c>
      <c r="O15" s="21">
        <v>7295</v>
      </c>
      <c r="P15" s="24">
        <v>5895</v>
      </c>
      <c r="Q15" s="25">
        <v>45540</v>
      </c>
      <c r="R15" s="25">
        <v>45549</v>
      </c>
      <c r="S15" s="25"/>
      <c r="T15" s="21"/>
      <c r="U15" s="21" t="s">
        <v>71</v>
      </c>
    </row>
    <row r="16" spans="1:21" x14ac:dyDescent="0.3">
      <c r="A16" s="12">
        <v>15</v>
      </c>
      <c r="B16" s="26">
        <v>1401137</v>
      </c>
      <c r="C16" s="26">
        <v>1197500</v>
      </c>
      <c r="D16" s="12" t="s">
        <v>81</v>
      </c>
      <c r="E16" s="12" t="s">
        <v>82</v>
      </c>
      <c r="F16" s="12"/>
      <c r="G16" s="12" t="s">
        <v>21</v>
      </c>
      <c r="H16" s="12" t="s">
        <v>43</v>
      </c>
      <c r="I16" s="12" t="s">
        <v>83</v>
      </c>
      <c r="J16" s="12"/>
      <c r="K16" s="12"/>
      <c r="L16" s="12"/>
      <c r="M16" s="12"/>
      <c r="N16" s="27" t="s">
        <v>84</v>
      </c>
      <c r="O16" s="12">
        <v>7849</v>
      </c>
      <c r="P16" s="28" t="s">
        <v>25</v>
      </c>
      <c r="Q16" s="29">
        <v>45539</v>
      </c>
      <c r="R16" s="29">
        <v>45551</v>
      </c>
      <c r="S16" s="29">
        <v>45560</v>
      </c>
      <c r="T16" s="12" t="s">
        <v>28</v>
      </c>
      <c r="U16" s="12" t="s">
        <v>85</v>
      </c>
    </row>
    <row r="17" spans="1:21" x14ac:dyDescent="0.3">
      <c r="A17" s="5">
        <v>16</v>
      </c>
      <c r="B17" s="5"/>
      <c r="C17" s="5"/>
      <c r="D17" s="5" t="s">
        <v>86</v>
      </c>
      <c r="E17" s="5" t="s">
        <v>87</v>
      </c>
      <c r="F17" s="5"/>
      <c r="G17" s="5" t="s">
        <v>88</v>
      </c>
      <c r="H17" s="30" t="s">
        <v>22</v>
      </c>
      <c r="I17" s="5" t="s">
        <v>35</v>
      </c>
      <c r="J17" s="6" t="s">
        <v>36</v>
      </c>
      <c r="K17" s="6">
        <v>120</v>
      </c>
      <c r="L17" s="6" t="s">
        <v>89</v>
      </c>
      <c r="M17" s="6"/>
      <c r="N17" s="6" t="s">
        <v>90</v>
      </c>
      <c r="O17" s="6">
        <v>6180</v>
      </c>
      <c r="P17" s="7">
        <v>9700</v>
      </c>
      <c r="Q17" s="16">
        <v>45538</v>
      </c>
      <c r="R17" s="16">
        <v>45551</v>
      </c>
      <c r="S17" s="16">
        <v>45550</v>
      </c>
      <c r="T17" s="20" t="s">
        <v>74</v>
      </c>
      <c r="U17" s="5" t="s">
        <v>29</v>
      </c>
    </row>
    <row r="18" spans="1:21" x14ac:dyDescent="0.3">
      <c r="A18" s="6">
        <v>17</v>
      </c>
      <c r="B18" s="30"/>
      <c r="C18" s="30"/>
      <c r="D18" s="6" t="s">
        <v>86</v>
      </c>
      <c r="E18" s="6" t="s">
        <v>87</v>
      </c>
      <c r="F18" s="6"/>
      <c r="G18" s="6" t="s">
        <v>88</v>
      </c>
      <c r="H18" s="30" t="s">
        <v>22</v>
      </c>
      <c r="I18" s="6" t="s">
        <v>35</v>
      </c>
      <c r="J18" s="20" t="s">
        <v>36</v>
      </c>
      <c r="K18" s="6">
        <v>120</v>
      </c>
      <c r="L18" s="6" t="s">
        <v>89</v>
      </c>
      <c r="M18" s="6"/>
      <c r="N18" s="6" t="s">
        <v>90</v>
      </c>
      <c r="O18" s="6">
        <v>6180</v>
      </c>
      <c r="P18" s="9">
        <v>9700</v>
      </c>
      <c r="Q18" s="14">
        <v>45538</v>
      </c>
      <c r="R18" s="14">
        <v>45551</v>
      </c>
      <c r="S18" s="16">
        <v>45550</v>
      </c>
      <c r="T18" s="20" t="s">
        <v>74</v>
      </c>
      <c r="U18" s="6" t="s">
        <v>29</v>
      </c>
    </row>
    <row r="19" spans="1:21" x14ac:dyDescent="0.3">
      <c r="A19" s="17">
        <v>18</v>
      </c>
      <c r="B19" s="31">
        <v>1400149</v>
      </c>
      <c r="C19" s="31">
        <v>1196947</v>
      </c>
      <c r="D19" s="17" t="s">
        <v>91</v>
      </c>
      <c r="E19" s="17" t="s">
        <v>92</v>
      </c>
      <c r="F19" s="17"/>
      <c r="G19" s="17" t="s">
        <v>21</v>
      </c>
      <c r="H19" s="17" t="s">
        <v>22</v>
      </c>
      <c r="I19" s="17" t="s">
        <v>35</v>
      </c>
      <c r="J19" s="17" t="s">
        <v>93</v>
      </c>
      <c r="K19" s="17">
        <v>80</v>
      </c>
      <c r="L19" s="17" t="s">
        <v>77</v>
      </c>
      <c r="M19" s="17"/>
      <c r="N19" s="17" t="s">
        <v>94</v>
      </c>
      <c r="O19" s="17">
        <v>11199</v>
      </c>
      <c r="P19" s="18">
        <v>11310</v>
      </c>
      <c r="Q19" s="19">
        <v>45539</v>
      </c>
      <c r="R19" s="19">
        <v>45553</v>
      </c>
      <c r="S19" s="19"/>
      <c r="T19" s="17"/>
      <c r="U19" s="17" t="s">
        <v>71</v>
      </c>
    </row>
    <row r="20" spans="1:21" x14ac:dyDescent="0.3">
      <c r="A20" s="20">
        <v>19</v>
      </c>
      <c r="B20" s="32">
        <v>1408099</v>
      </c>
      <c r="C20" s="32">
        <v>1201057</v>
      </c>
      <c r="D20" s="20" t="s">
        <v>53</v>
      </c>
      <c r="E20" s="20" t="s">
        <v>95</v>
      </c>
      <c r="F20" s="20"/>
      <c r="G20" s="20" t="s">
        <v>21</v>
      </c>
      <c r="H20" s="20" t="s">
        <v>22</v>
      </c>
      <c r="I20" s="20" t="s">
        <v>59</v>
      </c>
      <c r="J20" s="20" t="s">
        <v>96</v>
      </c>
      <c r="K20" s="20">
        <v>80</v>
      </c>
      <c r="L20" s="20" t="s">
        <v>77</v>
      </c>
      <c r="M20" s="20"/>
      <c r="N20" s="33" t="s">
        <v>97</v>
      </c>
      <c r="O20" s="20">
        <v>7987</v>
      </c>
      <c r="P20" s="34" t="s">
        <v>25</v>
      </c>
      <c r="Q20" s="35">
        <v>45541</v>
      </c>
      <c r="R20" s="35">
        <v>45551</v>
      </c>
      <c r="S20" s="35">
        <v>45556</v>
      </c>
      <c r="T20" s="20" t="s">
        <v>74</v>
      </c>
      <c r="U20" s="20" t="s">
        <v>98</v>
      </c>
    </row>
    <row r="21" spans="1:21" x14ac:dyDescent="0.3">
      <c r="A21" s="5">
        <v>20</v>
      </c>
      <c r="B21" s="5"/>
      <c r="C21" s="5"/>
      <c r="D21" s="5" t="s">
        <v>63</v>
      </c>
      <c r="E21" s="5" t="s">
        <v>62</v>
      </c>
      <c r="F21" s="5"/>
      <c r="G21" s="5" t="s">
        <v>63</v>
      </c>
      <c r="H21" s="5" t="s">
        <v>99</v>
      </c>
      <c r="I21" s="5" t="s">
        <v>100</v>
      </c>
      <c r="J21" s="5"/>
      <c r="K21" s="5"/>
      <c r="L21" s="5"/>
      <c r="M21" s="5"/>
      <c r="N21" s="6" t="s">
        <v>101</v>
      </c>
      <c r="O21" s="5">
        <v>9300</v>
      </c>
      <c r="P21" s="7">
        <v>9300</v>
      </c>
      <c r="Q21" s="16">
        <v>45539</v>
      </c>
      <c r="R21" s="16">
        <v>45550</v>
      </c>
      <c r="S21" s="16">
        <v>45552</v>
      </c>
      <c r="T21" s="20" t="s">
        <v>74</v>
      </c>
      <c r="U21" s="5" t="s">
        <v>29</v>
      </c>
    </row>
    <row r="22" spans="1:21" x14ac:dyDescent="0.3">
      <c r="A22" s="20">
        <v>21</v>
      </c>
      <c r="B22" s="32">
        <v>1408098</v>
      </c>
      <c r="C22" s="32">
        <v>1201057</v>
      </c>
      <c r="D22" s="20" t="s">
        <v>53</v>
      </c>
      <c r="E22" s="20" t="s">
        <v>95</v>
      </c>
      <c r="F22" s="20"/>
      <c r="G22" s="20" t="s">
        <v>21</v>
      </c>
      <c r="H22" s="20" t="s">
        <v>22</v>
      </c>
      <c r="I22" s="20" t="s">
        <v>59</v>
      </c>
      <c r="J22" s="20" t="s">
        <v>96</v>
      </c>
      <c r="K22" s="20">
        <v>80</v>
      </c>
      <c r="L22" s="20" t="s">
        <v>77</v>
      </c>
      <c r="M22" s="20"/>
      <c r="N22" s="33" t="s">
        <v>97</v>
      </c>
      <c r="O22" s="20">
        <v>7987</v>
      </c>
      <c r="P22" s="34" t="s">
        <v>25</v>
      </c>
      <c r="Q22" s="35">
        <v>45541</v>
      </c>
      <c r="R22" s="35">
        <v>45551</v>
      </c>
      <c r="S22" s="35">
        <v>45556</v>
      </c>
      <c r="T22" s="20" t="s">
        <v>74</v>
      </c>
      <c r="U22" s="20" t="s">
        <v>98</v>
      </c>
    </row>
    <row r="23" spans="1:21" x14ac:dyDescent="0.3">
      <c r="A23" s="20">
        <v>22</v>
      </c>
      <c r="B23" s="32">
        <v>1408100</v>
      </c>
      <c r="C23" s="32">
        <v>1201057</v>
      </c>
      <c r="D23" s="20" t="s">
        <v>53</v>
      </c>
      <c r="E23" s="20" t="s">
        <v>95</v>
      </c>
      <c r="F23" s="20"/>
      <c r="G23" s="20" t="s">
        <v>21</v>
      </c>
      <c r="H23" s="20" t="s">
        <v>22</v>
      </c>
      <c r="I23" s="20" t="s">
        <v>59</v>
      </c>
      <c r="J23" s="20" t="s">
        <v>96</v>
      </c>
      <c r="K23" s="20">
        <v>80</v>
      </c>
      <c r="L23" s="20" t="s">
        <v>77</v>
      </c>
      <c r="M23" s="20"/>
      <c r="N23" s="33" t="s">
        <v>97</v>
      </c>
      <c r="O23" s="20">
        <v>7987</v>
      </c>
      <c r="P23" s="34" t="s">
        <v>25</v>
      </c>
      <c r="Q23" s="35">
        <v>45541</v>
      </c>
      <c r="R23" s="35">
        <v>45551</v>
      </c>
      <c r="S23" s="35">
        <v>45556</v>
      </c>
      <c r="T23" s="20" t="s">
        <v>74</v>
      </c>
      <c r="U23" s="20" t="s">
        <v>98</v>
      </c>
    </row>
    <row r="24" spans="1:21" x14ac:dyDescent="0.3">
      <c r="A24" s="20">
        <v>23</v>
      </c>
      <c r="B24" s="32">
        <v>1408101</v>
      </c>
      <c r="C24" s="32">
        <v>1201057</v>
      </c>
      <c r="D24" s="20" t="s">
        <v>53</v>
      </c>
      <c r="E24" s="20" t="s">
        <v>95</v>
      </c>
      <c r="F24" s="20"/>
      <c r="G24" s="20" t="s">
        <v>21</v>
      </c>
      <c r="H24" s="20" t="s">
        <v>22</v>
      </c>
      <c r="I24" s="20" t="s">
        <v>59</v>
      </c>
      <c r="J24" s="20" t="s">
        <v>96</v>
      </c>
      <c r="K24" s="20">
        <v>80</v>
      </c>
      <c r="L24" s="20" t="s">
        <v>77</v>
      </c>
      <c r="M24" s="20"/>
      <c r="N24" s="33" t="s">
        <v>97</v>
      </c>
      <c r="O24" s="20">
        <v>7987</v>
      </c>
      <c r="P24" s="34" t="s">
        <v>25</v>
      </c>
      <c r="Q24" s="35">
        <v>45541</v>
      </c>
      <c r="R24" s="35">
        <v>45551</v>
      </c>
      <c r="S24" s="35">
        <v>45556</v>
      </c>
      <c r="T24" s="20" t="s">
        <v>74</v>
      </c>
      <c r="U24" s="20" t="s">
        <v>98</v>
      </c>
    </row>
    <row r="25" spans="1:21" x14ac:dyDescent="0.3">
      <c r="A25" s="21">
        <v>24</v>
      </c>
      <c r="B25" s="22">
        <v>1513856</v>
      </c>
      <c r="C25" s="22">
        <v>1231946</v>
      </c>
      <c r="D25" s="36" t="s">
        <v>102</v>
      </c>
      <c r="E25" s="36" t="s">
        <v>103</v>
      </c>
      <c r="F25" s="36"/>
      <c r="G25" s="21" t="s">
        <v>21</v>
      </c>
      <c r="H25" s="21" t="s">
        <v>43</v>
      </c>
      <c r="I25" s="21" t="s">
        <v>83</v>
      </c>
      <c r="J25" s="36"/>
      <c r="K25" s="36"/>
      <c r="L25" s="36"/>
      <c r="M25" s="36"/>
      <c r="N25" s="23" t="s">
        <v>84</v>
      </c>
      <c r="O25" s="36">
        <v>8849</v>
      </c>
      <c r="P25" s="37" t="s">
        <v>25</v>
      </c>
      <c r="Q25" s="38">
        <v>45538</v>
      </c>
      <c r="R25" s="38">
        <v>45581</v>
      </c>
      <c r="S25" s="38"/>
      <c r="T25" s="36"/>
      <c r="U25" s="17" t="s">
        <v>71</v>
      </c>
    </row>
    <row r="26" spans="1:21" x14ac:dyDescent="0.3">
      <c r="A26" s="20">
        <v>25</v>
      </c>
      <c r="B26" s="32">
        <v>1411691</v>
      </c>
      <c r="C26" s="32">
        <v>1202775</v>
      </c>
      <c r="D26" s="20" t="s">
        <v>104</v>
      </c>
      <c r="E26" s="20" t="s">
        <v>58</v>
      </c>
      <c r="F26" s="20"/>
      <c r="G26" s="20" t="s">
        <v>21</v>
      </c>
      <c r="H26" s="20" t="s">
        <v>22</v>
      </c>
      <c r="I26" s="20" t="s">
        <v>59</v>
      </c>
      <c r="J26" s="20" t="s">
        <v>105</v>
      </c>
      <c r="K26" s="20">
        <v>120</v>
      </c>
      <c r="L26" s="20" t="s">
        <v>77</v>
      </c>
      <c r="M26" s="20"/>
      <c r="N26" s="33" t="s">
        <v>106</v>
      </c>
      <c r="O26" s="20">
        <v>10987</v>
      </c>
      <c r="P26" s="34" t="s">
        <v>25</v>
      </c>
      <c r="Q26" s="35">
        <v>45544</v>
      </c>
      <c r="R26" s="35">
        <v>45552</v>
      </c>
      <c r="S26" s="35">
        <v>45556</v>
      </c>
      <c r="T26" s="20" t="s">
        <v>74</v>
      </c>
      <c r="U26" s="20" t="s">
        <v>29</v>
      </c>
    </row>
    <row r="27" spans="1:21" x14ac:dyDescent="0.3">
      <c r="A27" s="20">
        <v>26</v>
      </c>
      <c r="B27" s="20"/>
      <c r="C27" s="20"/>
      <c r="D27" s="20" t="s">
        <v>49</v>
      </c>
      <c r="E27" s="20"/>
      <c r="F27" s="20"/>
      <c r="G27" s="20" t="s">
        <v>49</v>
      </c>
      <c r="H27" s="20" t="s">
        <v>22</v>
      </c>
      <c r="I27" s="20" t="s">
        <v>35</v>
      </c>
      <c r="J27" s="20" t="s">
        <v>93</v>
      </c>
      <c r="K27" s="20">
        <v>100</v>
      </c>
      <c r="L27" s="20" t="s">
        <v>77</v>
      </c>
      <c r="M27" s="20"/>
      <c r="N27" s="33" t="s">
        <v>107</v>
      </c>
      <c r="O27" s="20">
        <v>9208</v>
      </c>
      <c r="P27" s="34">
        <v>5781.75</v>
      </c>
      <c r="Q27" s="35">
        <v>45536</v>
      </c>
      <c r="R27" s="35">
        <v>45554</v>
      </c>
      <c r="S27" s="35">
        <v>45556</v>
      </c>
      <c r="T27" s="20" t="s">
        <v>74</v>
      </c>
      <c r="U27" s="20" t="s">
        <v>98</v>
      </c>
    </row>
    <row r="28" spans="1:21" x14ac:dyDescent="0.3">
      <c r="A28" s="20">
        <v>27</v>
      </c>
      <c r="B28" s="20"/>
      <c r="C28" s="20"/>
      <c r="D28" s="20" t="s">
        <v>49</v>
      </c>
      <c r="E28" s="20"/>
      <c r="F28" s="20"/>
      <c r="G28" s="20" t="s">
        <v>108</v>
      </c>
      <c r="H28" s="20" t="s">
        <v>22</v>
      </c>
      <c r="I28" s="20" t="s">
        <v>35</v>
      </c>
      <c r="J28" s="20" t="s">
        <v>93</v>
      </c>
      <c r="K28" s="20">
        <v>100</v>
      </c>
      <c r="L28" s="20" t="s">
        <v>89</v>
      </c>
      <c r="M28" s="20"/>
      <c r="N28" s="33" t="s">
        <v>109</v>
      </c>
      <c r="O28" s="20">
        <v>9208</v>
      </c>
      <c r="P28" s="34">
        <v>1278.53</v>
      </c>
      <c r="Q28" s="35">
        <v>45536</v>
      </c>
      <c r="R28" s="35">
        <v>45554</v>
      </c>
      <c r="S28" s="35">
        <v>45556</v>
      </c>
      <c r="T28" s="20" t="s">
        <v>74</v>
      </c>
      <c r="U28" s="20" t="s">
        <v>98</v>
      </c>
    </row>
    <row r="29" spans="1:21" x14ac:dyDescent="0.3">
      <c r="A29" s="20">
        <v>28</v>
      </c>
      <c r="B29" s="20"/>
      <c r="C29" s="20"/>
      <c r="D29" s="20" t="s">
        <v>110</v>
      </c>
      <c r="E29" s="20" t="s">
        <v>111</v>
      </c>
      <c r="F29" s="20"/>
      <c r="G29" s="20" t="s">
        <v>88</v>
      </c>
      <c r="H29" s="20" t="s">
        <v>22</v>
      </c>
      <c r="I29" s="20" t="s">
        <v>59</v>
      </c>
      <c r="J29" s="20" t="s">
        <v>96</v>
      </c>
      <c r="K29" s="20">
        <v>120</v>
      </c>
      <c r="L29" s="20" t="s">
        <v>77</v>
      </c>
      <c r="M29" s="20"/>
      <c r="N29" s="39" t="s">
        <v>112</v>
      </c>
      <c r="O29" s="20">
        <v>4020</v>
      </c>
      <c r="P29" s="34" t="s">
        <v>113</v>
      </c>
      <c r="Q29" s="35">
        <v>45547</v>
      </c>
      <c r="R29" s="35">
        <v>45556</v>
      </c>
      <c r="S29" s="35">
        <v>45557</v>
      </c>
      <c r="T29" s="20" t="s">
        <v>74</v>
      </c>
      <c r="U29" s="20" t="s">
        <v>29</v>
      </c>
    </row>
    <row r="30" spans="1:21" x14ac:dyDescent="0.3">
      <c r="A30" s="20">
        <v>29</v>
      </c>
      <c r="B30" s="20"/>
      <c r="C30" s="20"/>
      <c r="D30" s="20" t="s">
        <v>110</v>
      </c>
      <c r="E30" s="20" t="s">
        <v>111</v>
      </c>
      <c r="F30" s="20"/>
      <c r="G30" s="20" t="s">
        <v>88</v>
      </c>
      <c r="H30" s="20" t="s">
        <v>22</v>
      </c>
      <c r="I30" s="20" t="s">
        <v>59</v>
      </c>
      <c r="J30" s="20" t="s">
        <v>96</v>
      </c>
      <c r="K30" s="20">
        <v>120</v>
      </c>
      <c r="L30" s="20" t="s">
        <v>77</v>
      </c>
      <c r="M30" s="20"/>
      <c r="N30" s="39" t="s">
        <v>112</v>
      </c>
      <c r="O30" s="20">
        <v>4020</v>
      </c>
      <c r="P30" s="34" t="s">
        <v>113</v>
      </c>
      <c r="Q30" s="35">
        <v>45547</v>
      </c>
      <c r="R30" s="35">
        <v>45556</v>
      </c>
      <c r="S30" s="35">
        <v>45557</v>
      </c>
      <c r="T30" s="20" t="s">
        <v>74</v>
      </c>
      <c r="U30" s="20" t="s">
        <v>29</v>
      </c>
    </row>
    <row r="31" spans="1:21" x14ac:dyDescent="0.3">
      <c r="A31" s="20">
        <v>30</v>
      </c>
      <c r="B31" s="20"/>
      <c r="C31" s="20"/>
      <c r="D31" s="20" t="s">
        <v>110</v>
      </c>
      <c r="E31" s="20" t="s">
        <v>111</v>
      </c>
      <c r="F31" s="20"/>
      <c r="G31" s="20" t="s">
        <v>88</v>
      </c>
      <c r="H31" s="20" t="s">
        <v>22</v>
      </c>
      <c r="I31" s="20" t="s">
        <v>59</v>
      </c>
      <c r="J31" s="20" t="s">
        <v>114</v>
      </c>
      <c r="K31" s="20">
        <v>120</v>
      </c>
      <c r="L31" s="20" t="s">
        <v>89</v>
      </c>
      <c r="M31" s="20"/>
      <c r="N31" s="39" t="s">
        <v>115</v>
      </c>
      <c r="O31" s="20">
        <v>4020</v>
      </c>
      <c r="P31" s="34" t="s">
        <v>116</v>
      </c>
      <c r="Q31" s="35">
        <v>45547</v>
      </c>
      <c r="R31" s="35">
        <v>45556</v>
      </c>
      <c r="S31" s="35">
        <v>45557</v>
      </c>
      <c r="T31" s="20" t="s">
        <v>74</v>
      </c>
      <c r="U31" s="20" t="s">
        <v>29</v>
      </c>
    </row>
    <row r="32" spans="1:21" x14ac:dyDescent="0.3">
      <c r="A32" s="20">
        <v>31</v>
      </c>
      <c r="B32" s="20"/>
      <c r="C32" s="20"/>
      <c r="D32" s="20" t="s">
        <v>110</v>
      </c>
      <c r="E32" s="20" t="s">
        <v>111</v>
      </c>
      <c r="F32" s="20"/>
      <c r="G32" s="20" t="s">
        <v>88</v>
      </c>
      <c r="H32" s="20" t="s">
        <v>22</v>
      </c>
      <c r="I32" s="20" t="s">
        <v>59</v>
      </c>
      <c r="J32" s="20" t="s">
        <v>114</v>
      </c>
      <c r="K32" s="20">
        <v>120</v>
      </c>
      <c r="L32" s="20" t="s">
        <v>89</v>
      </c>
      <c r="M32" s="20"/>
      <c r="N32" s="39" t="s">
        <v>115</v>
      </c>
      <c r="O32" s="20">
        <v>4020</v>
      </c>
      <c r="P32" s="34" t="s">
        <v>116</v>
      </c>
      <c r="Q32" s="35">
        <v>45547</v>
      </c>
      <c r="R32" s="35">
        <v>45556</v>
      </c>
      <c r="S32" s="35">
        <v>45557</v>
      </c>
      <c r="T32" s="20" t="s">
        <v>74</v>
      </c>
      <c r="U32" s="20" t="s">
        <v>29</v>
      </c>
    </row>
    <row r="33" spans="1:21" x14ac:dyDescent="0.3">
      <c r="A33" s="12">
        <v>32</v>
      </c>
      <c r="B33" s="26">
        <v>1509211</v>
      </c>
      <c r="C33" s="26">
        <v>1230837</v>
      </c>
      <c r="D33" s="12" t="s">
        <v>117</v>
      </c>
      <c r="E33" s="12" t="s">
        <v>118</v>
      </c>
      <c r="F33" s="12"/>
      <c r="G33" s="12" t="s">
        <v>21</v>
      </c>
      <c r="H33" s="12" t="s">
        <v>22</v>
      </c>
      <c r="I33" s="12" t="s">
        <v>23</v>
      </c>
      <c r="J33" s="12"/>
      <c r="K33" s="12"/>
      <c r="L33" s="12" t="s">
        <v>89</v>
      </c>
      <c r="M33" s="12" t="s">
        <v>89</v>
      </c>
      <c r="N33" s="27" t="s">
        <v>119</v>
      </c>
      <c r="O33" s="12">
        <v>9399</v>
      </c>
      <c r="P33" s="34" t="s">
        <v>116</v>
      </c>
      <c r="Q33" s="12" t="s">
        <v>120</v>
      </c>
      <c r="R33" s="29">
        <v>45557</v>
      </c>
      <c r="S33" s="12" t="s">
        <v>41</v>
      </c>
      <c r="T33" s="12" t="s">
        <v>40</v>
      </c>
      <c r="U33" s="12" t="s">
        <v>41</v>
      </c>
    </row>
    <row r="34" spans="1:21" x14ac:dyDescent="0.3">
      <c r="A34" s="20">
        <v>33</v>
      </c>
      <c r="B34" s="32">
        <v>1536687</v>
      </c>
      <c r="C34" s="32">
        <v>1237682</v>
      </c>
      <c r="D34" s="20" t="s">
        <v>121</v>
      </c>
      <c r="E34" s="20" t="s">
        <v>122</v>
      </c>
      <c r="F34" s="20"/>
      <c r="G34" s="20" t="s">
        <v>21</v>
      </c>
      <c r="H34" s="20" t="s">
        <v>43</v>
      </c>
      <c r="I34" s="20" t="s">
        <v>123</v>
      </c>
      <c r="J34" s="20"/>
      <c r="K34" s="20"/>
      <c r="L34" s="20"/>
      <c r="M34" s="20"/>
      <c r="N34" s="33" t="s">
        <v>124</v>
      </c>
      <c r="O34" s="20">
        <v>8349</v>
      </c>
      <c r="P34" s="34" t="s">
        <v>116</v>
      </c>
      <c r="Q34" s="35">
        <v>45549</v>
      </c>
      <c r="R34" s="35">
        <v>45557</v>
      </c>
      <c r="S34" s="35">
        <v>45559</v>
      </c>
      <c r="T34" s="6" t="s">
        <v>28</v>
      </c>
      <c r="U34" s="20" t="s">
        <v>29</v>
      </c>
    </row>
    <row r="35" spans="1:21" x14ac:dyDescent="0.3">
      <c r="A35" s="20">
        <v>34</v>
      </c>
      <c r="B35" s="32">
        <v>1520537</v>
      </c>
      <c r="C35" s="32">
        <v>1233624</v>
      </c>
      <c r="D35" s="40" t="s">
        <v>125</v>
      </c>
      <c r="E35" s="40" t="s">
        <v>58</v>
      </c>
      <c r="F35" s="40"/>
      <c r="G35" s="20" t="s">
        <v>21</v>
      </c>
      <c r="H35" s="40" t="s">
        <v>22</v>
      </c>
      <c r="I35" s="40" t="s">
        <v>23</v>
      </c>
      <c r="J35" s="40"/>
      <c r="K35" s="40"/>
      <c r="L35" s="20" t="s">
        <v>89</v>
      </c>
      <c r="M35" s="20" t="s">
        <v>89</v>
      </c>
      <c r="N35" s="41" t="s">
        <v>126</v>
      </c>
      <c r="O35" s="40">
        <v>9399</v>
      </c>
      <c r="P35" s="42" t="s">
        <v>25</v>
      </c>
      <c r="Q35" s="43">
        <v>45548</v>
      </c>
      <c r="R35" s="43">
        <v>45559</v>
      </c>
      <c r="S35" s="43" t="s">
        <v>127</v>
      </c>
      <c r="T35" s="40" t="s">
        <v>28</v>
      </c>
      <c r="U35" s="20" t="s">
        <v>98</v>
      </c>
    </row>
    <row r="36" spans="1:21" x14ac:dyDescent="0.3">
      <c r="A36" s="20">
        <v>35</v>
      </c>
      <c r="B36" s="32">
        <v>1422998</v>
      </c>
      <c r="C36" s="32">
        <v>1207350</v>
      </c>
      <c r="D36" s="20" t="s">
        <v>128</v>
      </c>
      <c r="E36" s="20" t="s">
        <v>129</v>
      </c>
      <c r="F36" s="20"/>
      <c r="G36" s="20" t="s">
        <v>21</v>
      </c>
      <c r="H36" s="20" t="s">
        <v>43</v>
      </c>
      <c r="I36" s="20" t="s">
        <v>83</v>
      </c>
      <c r="J36" s="20"/>
      <c r="K36" s="20"/>
      <c r="L36" s="20"/>
      <c r="M36" s="20"/>
      <c r="N36" s="33" t="s">
        <v>84</v>
      </c>
      <c r="O36" s="20">
        <v>7849</v>
      </c>
      <c r="P36" s="34">
        <v>7928</v>
      </c>
      <c r="Q36" s="35">
        <v>45547</v>
      </c>
      <c r="R36" s="35">
        <v>45561</v>
      </c>
      <c r="S36" s="6" t="s">
        <v>28</v>
      </c>
      <c r="T36" s="6" t="s">
        <v>28</v>
      </c>
      <c r="U36" s="20" t="s">
        <v>130</v>
      </c>
    </row>
    <row r="37" spans="1:21" x14ac:dyDescent="0.3">
      <c r="A37" s="44">
        <v>36</v>
      </c>
      <c r="B37" s="44"/>
      <c r="C37" s="44"/>
      <c r="D37" s="44" t="s">
        <v>131</v>
      </c>
      <c r="E37" s="44" t="s">
        <v>132</v>
      </c>
      <c r="F37" s="44" t="s">
        <v>133</v>
      </c>
      <c r="G37" s="44" t="s">
        <v>55</v>
      </c>
      <c r="H37" s="44" t="s">
        <v>22</v>
      </c>
      <c r="I37" s="44" t="s">
        <v>134</v>
      </c>
      <c r="J37" s="44" t="s">
        <v>36</v>
      </c>
      <c r="K37" s="44">
        <v>100</v>
      </c>
      <c r="L37" s="44" t="s">
        <v>89</v>
      </c>
      <c r="M37" s="44"/>
      <c r="N37" s="45" t="s">
        <v>135</v>
      </c>
      <c r="O37" s="44">
        <v>9450</v>
      </c>
      <c r="P37" s="46">
        <v>9450</v>
      </c>
      <c r="Q37" s="47">
        <v>45547</v>
      </c>
      <c r="R37" s="47">
        <v>45561</v>
      </c>
      <c r="S37" s="47"/>
      <c r="T37" s="44"/>
      <c r="U37" s="44" t="s">
        <v>136</v>
      </c>
    </row>
    <row r="38" spans="1:21" x14ac:dyDescent="0.3">
      <c r="A38" s="20">
        <v>37</v>
      </c>
      <c r="B38" s="32">
        <v>1459790</v>
      </c>
      <c r="C38" s="32">
        <v>1218257</v>
      </c>
      <c r="D38" s="40" t="s">
        <v>137</v>
      </c>
      <c r="E38" s="40" t="s">
        <v>95</v>
      </c>
      <c r="F38" s="40"/>
      <c r="G38" s="20" t="s">
        <v>21</v>
      </c>
      <c r="H38" s="40" t="s">
        <v>22</v>
      </c>
      <c r="I38" s="20" t="s">
        <v>59</v>
      </c>
      <c r="J38" s="20" t="s">
        <v>105</v>
      </c>
      <c r="K38" s="40">
        <v>120</v>
      </c>
      <c r="L38" s="40" t="s">
        <v>89</v>
      </c>
      <c r="M38" s="40"/>
      <c r="N38" s="41" t="s">
        <v>138</v>
      </c>
      <c r="O38" s="40">
        <v>7460</v>
      </c>
      <c r="P38" s="42" t="s">
        <v>25</v>
      </c>
      <c r="Q38" s="43">
        <v>45548</v>
      </c>
      <c r="R38" s="43">
        <v>45561</v>
      </c>
      <c r="S38" s="43">
        <v>45568</v>
      </c>
      <c r="T38" s="20" t="s">
        <v>74</v>
      </c>
      <c r="U38" s="20" t="s">
        <v>98</v>
      </c>
    </row>
    <row r="39" spans="1:21" x14ac:dyDescent="0.3">
      <c r="A39" s="20">
        <v>38</v>
      </c>
      <c r="B39" s="32">
        <v>1455486</v>
      </c>
      <c r="C39" s="32">
        <v>1217163</v>
      </c>
      <c r="D39" s="40" t="s">
        <v>139</v>
      </c>
      <c r="E39" s="20" t="s">
        <v>95</v>
      </c>
      <c r="F39" s="40"/>
      <c r="G39" s="20" t="s">
        <v>21</v>
      </c>
      <c r="H39" s="40" t="s">
        <v>22</v>
      </c>
      <c r="I39" s="20" t="s">
        <v>59</v>
      </c>
      <c r="J39" s="40" t="s">
        <v>140</v>
      </c>
      <c r="K39" s="40">
        <v>140</v>
      </c>
      <c r="L39" s="40" t="s">
        <v>141</v>
      </c>
      <c r="M39" s="40" t="s">
        <v>47</v>
      </c>
      <c r="N39" s="41" t="s">
        <v>142</v>
      </c>
      <c r="O39" s="40">
        <v>9528</v>
      </c>
      <c r="P39" s="42" t="s">
        <v>25</v>
      </c>
      <c r="Q39" s="43">
        <v>45548</v>
      </c>
      <c r="R39" s="43">
        <v>45561</v>
      </c>
      <c r="S39" s="43">
        <v>45568</v>
      </c>
      <c r="T39" s="20" t="s">
        <v>74</v>
      </c>
      <c r="U39" s="20" t="s">
        <v>98</v>
      </c>
    </row>
    <row r="40" spans="1:21" x14ac:dyDescent="0.3">
      <c r="A40" s="20">
        <v>39</v>
      </c>
      <c r="B40" s="32">
        <v>1504407</v>
      </c>
      <c r="C40" s="32">
        <v>1229760</v>
      </c>
      <c r="D40" s="20" t="s">
        <v>143</v>
      </c>
      <c r="E40" s="20" t="s">
        <v>58</v>
      </c>
      <c r="F40" s="20"/>
      <c r="G40" s="20" t="s">
        <v>21</v>
      </c>
      <c r="H40" s="20" t="s">
        <v>22</v>
      </c>
      <c r="I40" s="20" t="s">
        <v>35</v>
      </c>
      <c r="J40" s="20" t="s">
        <v>36</v>
      </c>
      <c r="K40" s="20">
        <v>120</v>
      </c>
      <c r="L40" s="20" t="s">
        <v>47</v>
      </c>
      <c r="M40" s="20"/>
      <c r="N40" s="33" t="s">
        <v>144</v>
      </c>
      <c r="O40" s="20">
        <v>12999</v>
      </c>
      <c r="P40" s="34" t="s">
        <v>25</v>
      </c>
      <c r="Q40" s="35">
        <v>45549</v>
      </c>
      <c r="R40" s="35">
        <v>45562</v>
      </c>
      <c r="S40" s="35">
        <v>45567</v>
      </c>
      <c r="T40" s="20" t="s">
        <v>74</v>
      </c>
      <c r="U40" s="20" t="s">
        <v>98</v>
      </c>
    </row>
    <row r="41" spans="1:21" x14ac:dyDescent="0.3">
      <c r="A41" s="21">
        <v>40</v>
      </c>
      <c r="B41" s="22">
        <v>1423361</v>
      </c>
      <c r="C41" s="22">
        <v>1207484</v>
      </c>
      <c r="D41" s="21" t="s">
        <v>145</v>
      </c>
      <c r="E41" s="21" t="s">
        <v>146</v>
      </c>
      <c r="F41" s="21"/>
      <c r="G41" s="21" t="s">
        <v>21</v>
      </c>
      <c r="H41" s="21" t="s">
        <v>22</v>
      </c>
      <c r="I41" s="21" t="s">
        <v>35</v>
      </c>
      <c r="J41" s="21" t="s">
        <v>46</v>
      </c>
      <c r="K41" s="21">
        <v>90</v>
      </c>
      <c r="L41" s="21" t="s">
        <v>89</v>
      </c>
      <c r="M41" s="21"/>
      <c r="N41" s="23" t="s">
        <v>147</v>
      </c>
      <c r="O41" s="21">
        <v>5999</v>
      </c>
      <c r="P41" s="24" t="s">
        <v>25</v>
      </c>
      <c r="Q41" s="25">
        <v>45547</v>
      </c>
      <c r="R41" s="25">
        <v>45564</v>
      </c>
      <c r="S41" s="25"/>
      <c r="T41" s="21"/>
      <c r="U41" s="21"/>
    </row>
    <row r="42" spans="1:21" x14ac:dyDescent="0.3">
      <c r="A42" s="20">
        <v>41</v>
      </c>
      <c r="B42" s="32">
        <v>1415725</v>
      </c>
      <c r="C42" s="32">
        <v>1204732</v>
      </c>
      <c r="D42" s="20" t="s">
        <v>148</v>
      </c>
      <c r="E42" s="20" t="s">
        <v>149</v>
      </c>
      <c r="F42" s="20"/>
      <c r="G42" s="20" t="s">
        <v>21</v>
      </c>
      <c r="H42" s="20" t="s">
        <v>22</v>
      </c>
      <c r="I42" s="20" t="s">
        <v>35</v>
      </c>
      <c r="J42" s="20" t="s">
        <v>36</v>
      </c>
      <c r="K42" s="20">
        <v>100</v>
      </c>
      <c r="L42" s="20" t="s">
        <v>89</v>
      </c>
      <c r="M42" s="20"/>
      <c r="N42" s="33" t="s">
        <v>150</v>
      </c>
      <c r="O42" s="20">
        <v>11949</v>
      </c>
      <c r="P42" s="34">
        <v>10749</v>
      </c>
      <c r="Q42" s="35">
        <v>45547</v>
      </c>
      <c r="R42" s="35">
        <v>45564</v>
      </c>
      <c r="S42" s="35">
        <v>45567</v>
      </c>
      <c r="T42" s="20" t="s">
        <v>74</v>
      </c>
      <c r="U42" s="20" t="s">
        <v>98</v>
      </c>
    </row>
    <row r="43" spans="1:21" x14ac:dyDescent="0.3">
      <c r="A43" s="20">
        <v>42</v>
      </c>
      <c r="B43" s="32">
        <v>1415726</v>
      </c>
      <c r="C43" s="32">
        <v>1204732</v>
      </c>
      <c r="D43" s="20" t="s">
        <v>148</v>
      </c>
      <c r="E43" s="20" t="s">
        <v>149</v>
      </c>
      <c r="F43" s="20"/>
      <c r="G43" s="20" t="s">
        <v>21</v>
      </c>
      <c r="H43" s="20" t="s">
        <v>22</v>
      </c>
      <c r="I43" s="20" t="s">
        <v>35</v>
      </c>
      <c r="J43" s="20" t="s">
        <v>36</v>
      </c>
      <c r="K43" s="20">
        <v>100</v>
      </c>
      <c r="L43" s="20" t="s">
        <v>89</v>
      </c>
      <c r="M43" s="20"/>
      <c r="N43" s="33" t="s">
        <v>150</v>
      </c>
      <c r="O43" s="20">
        <v>11949</v>
      </c>
      <c r="P43" s="34">
        <v>10749</v>
      </c>
      <c r="Q43" s="35">
        <v>45547</v>
      </c>
      <c r="R43" s="35">
        <v>45564</v>
      </c>
      <c r="S43" s="35">
        <v>45567</v>
      </c>
      <c r="T43" s="20" t="s">
        <v>74</v>
      </c>
      <c r="U43" s="20" t="s">
        <v>98</v>
      </c>
    </row>
    <row r="44" spans="1:21" x14ac:dyDescent="0.3">
      <c r="A44" s="20">
        <v>43</v>
      </c>
      <c r="B44" s="32">
        <v>1499397</v>
      </c>
      <c r="C44" s="32">
        <v>1228586</v>
      </c>
      <c r="D44" s="40" t="s">
        <v>53</v>
      </c>
      <c r="E44" s="40" t="s">
        <v>151</v>
      </c>
      <c r="F44" s="40"/>
      <c r="G44" s="20" t="s">
        <v>21</v>
      </c>
      <c r="H44" s="40" t="s">
        <v>22</v>
      </c>
      <c r="I44" s="20" t="s">
        <v>134</v>
      </c>
      <c r="J44" s="20" t="s">
        <v>36</v>
      </c>
      <c r="K44" s="40">
        <v>80</v>
      </c>
      <c r="L44" s="40" t="s">
        <v>77</v>
      </c>
      <c r="M44" s="40"/>
      <c r="N44" s="41" t="s">
        <v>152</v>
      </c>
      <c r="O44" s="40">
        <v>16599</v>
      </c>
      <c r="P44" s="42" t="s">
        <v>25</v>
      </c>
      <c r="Q44" s="43">
        <v>45548</v>
      </c>
      <c r="R44" s="43">
        <v>45565</v>
      </c>
      <c r="S44" s="43">
        <v>45568</v>
      </c>
      <c r="T44" s="20" t="s">
        <v>74</v>
      </c>
      <c r="U44" s="20" t="s">
        <v>98</v>
      </c>
    </row>
    <row r="45" spans="1:21" x14ac:dyDescent="0.3">
      <c r="A45" s="20">
        <v>44</v>
      </c>
      <c r="B45" s="32">
        <v>1458696</v>
      </c>
      <c r="C45" s="32">
        <v>1217982</v>
      </c>
      <c r="D45" s="40" t="s">
        <v>153</v>
      </c>
      <c r="E45" s="40" t="s">
        <v>39</v>
      </c>
      <c r="F45" s="40"/>
      <c r="G45" s="20" t="s">
        <v>21</v>
      </c>
      <c r="H45" s="40" t="s">
        <v>22</v>
      </c>
      <c r="I45" s="20" t="s">
        <v>35</v>
      </c>
      <c r="J45" s="20" t="s">
        <v>36</v>
      </c>
      <c r="K45" s="20">
        <v>80</v>
      </c>
      <c r="L45" s="20" t="s">
        <v>77</v>
      </c>
      <c r="M45" s="20"/>
      <c r="N45" s="41" t="s">
        <v>154</v>
      </c>
      <c r="O45" s="40">
        <v>10999</v>
      </c>
      <c r="P45" s="42" t="s">
        <v>25</v>
      </c>
      <c r="Q45" s="43">
        <v>45548</v>
      </c>
      <c r="R45" s="43">
        <v>45565</v>
      </c>
      <c r="S45" s="43">
        <v>45581</v>
      </c>
      <c r="T45" s="40" t="s">
        <v>28</v>
      </c>
      <c r="U45" s="20" t="s">
        <v>98</v>
      </c>
    </row>
    <row r="46" spans="1:21" x14ac:dyDescent="0.3">
      <c r="A46" s="20">
        <v>45</v>
      </c>
      <c r="B46" s="32">
        <v>1480814</v>
      </c>
      <c r="C46" s="32">
        <v>1223964</v>
      </c>
      <c r="D46" s="40" t="s">
        <v>155</v>
      </c>
      <c r="E46" s="40" t="s">
        <v>156</v>
      </c>
      <c r="F46" s="40"/>
      <c r="G46" s="20" t="s">
        <v>21</v>
      </c>
      <c r="H46" s="40" t="s">
        <v>22</v>
      </c>
      <c r="I46" s="20" t="s">
        <v>35</v>
      </c>
      <c r="J46" s="20" t="s">
        <v>36</v>
      </c>
      <c r="K46" s="40">
        <v>140</v>
      </c>
      <c r="L46" s="40" t="s">
        <v>37</v>
      </c>
      <c r="M46" s="40"/>
      <c r="N46" s="41" t="s">
        <v>157</v>
      </c>
      <c r="O46" s="40">
        <v>13099</v>
      </c>
      <c r="P46" s="42" t="s">
        <v>25</v>
      </c>
      <c r="Q46" s="43">
        <v>45548</v>
      </c>
      <c r="R46" s="43">
        <v>45565</v>
      </c>
      <c r="S46" s="43">
        <v>45568</v>
      </c>
      <c r="T46" s="40" t="s">
        <v>28</v>
      </c>
      <c r="U46" s="20" t="s">
        <v>98</v>
      </c>
    </row>
    <row r="47" spans="1:21" x14ac:dyDescent="0.3">
      <c r="A47" s="20">
        <v>46</v>
      </c>
      <c r="B47" s="32">
        <v>1492471</v>
      </c>
      <c r="C47" s="32">
        <v>1227052</v>
      </c>
      <c r="D47" s="40" t="s">
        <v>158</v>
      </c>
      <c r="E47" s="20" t="s">
        <v>58</v>
      </c>
      <c r="F47" s="40"/>
      <c r="G47" s="20" t="s">
        <v>21</v>
      </c>
      <c r="H47" s="40" t="s">
        <v>22</v>
      </c>
      <c r="I47" s="20" t="s">
        <v>35</v>
      </c>
      <c r="J47" s="20" t="s">
        <v>93</v>
      </c>
      <c r="K47" s="20">
        <v>120</v>
      </c>
      <c r="L47" s="20" t="s">
        <v>159</v>
      </c>
      <c r="M47" s="20"/>
      <c r="N47" s="41" t="s">
        <v>160</v>
      </c>
      <c r="O47" s="40">
        <v>13849</v>
      </c>
      <c r="P47" s="42" t="s">
        <v>25</v>
      </c>
      <c r="Q47" s="43">
        <v>45548</v>
      </c>
      <c r="R47" s="43">
        <v>45565</v>
      </c>
      <c r="S47" s="35">
        <v>45585</v>
      </c>
      <c r="T47" s="20" t="s">
        <v>74</v>
      </c>
      <c r="U47" s="20" t="s">
        <v>98</v>
      </c>
    </row>
    <row r="48" spans="1:21" x14ac:dyDescent="0.3">
      <c r="A48" s="40">
        <v>47</v>
      </c>
      <c r="B48" s="48">
        <v>1507912</v>
      </c>
      <c r="C48" s="48">
        <v>1230527</v>
      </c>
      <c r="D48" s="40" t="s">
        <v>161</v>
      </c>
      <c r="E48" s="40" t="s">
        <v>162</v>
      </c>
      <c r="F48" s="40"/>
      <c r="G48" s="40" t="s">
        <v>21</v>
      </c>
      <c r="H48" s="40" t="s">
        <v>67</v>
      </c>
      <c r="I48" s="40" t="s">
        <v>51</v>
      </c>
      <c r="J48" s="40"/>
      <c r="K48" s="40"/>
      <c r="L48" s="40" t="s">
        <v>89</v>
      </c>
      <c r="M48" s="40" t="s">
        <v>47</v>
      </c>
      <c r="N48" s="41" t="s">
        <v>163</v>
      </c>
      <c r="O48" s="40">
        <v>21999</v>
      </c>
      <c r="P48" s="42" t="s">
        <v>25</v>
      </c>
      <c r="Q48" s="43">
        <v>45548</v>
      </c>
      <c r="R48" s="43">
        <v>45565</v>
      </c>
      <c r="S48" s="6" t="s">
        <v>28</v>
      </c>
      <c r="T48" s="20" t="s">
        <v>74</v>
      </c>
      <c r="U48" s="40" t="s">
        <v>98</v>
      </c>
    </row>
    <row r="49" spans="1:21" x14ac:dyDescent="0.3">
      <c r="A49" s="20">
        <v>48</v>
      </c>
      <c r="B49" s="32">
        <v>1525747</v>
      </c>
      <c r="C49" s="32">
        <v>1234936</v>
      </c>
      <c r="D49" s="40" t="s">
        <v>164</v>
      </c>
      <c r="E49" s="40" t="s">
        <v>58</v>
      </c>
      <c r="F49" s="40"/>
      <c r="G49" s="20" t="s">
        <v>21</v>
      </c>
      <c r="H49" s="40" t="s">
        <v>22</v>
      </c>
      <c r="I49" s="20" t="s">
        <v>35</v>
      </c>
      <c r="J49" s="20" t="s">
        <v>36</v>
      </c>
      <c r="K49" s="20">
        <v>80</v>
      </c>
      <c r="L49" s="20" t="s">
        <v>77</v>
      </c>
      <c r="M49" s="20"/>
      <c r="N49" s="41" t="s">
        <v>154</v>
      </c>
      <c r="O49" s="40">
        <v>10999</v>
      </c>
      <c r="P49" s="42" t="s">
        <v>25</v>
      </c>
      <c r="Q49" s="43">
        <v>45548</v>
      </c>
      <c r="R49" s="43">
        <v>45565</v>
      </c>
      <c r="S49" s="43">
        <v>45580</v>
      </c>
      <c r="T49" s="20" t="s">
        <v>74</v>
      </c>
      <c r="U49" s="20" t="s">
        <v>98</v>
      </c>
    </row>
    <row r="50" spans="1:21" x14ac:dyDescent="0.3">
      <c r="A50" s="20">
        <v>49</v>
      </c>
      <c r="B50" s="32">
        <v>1536313</v>
      </c>
      <c r="C50" s="32">
        <v>1237601</v>
      </c>
      <c r="D50" s="40" t="s">
        <v>165</v>
      </c>
      <c r="E50" s="40" t="s">
        <v>103</v>
      </c>
      <c r="F50" s="40"/>
      <c r="G50" s="20" t="s">
        <v>21</v>
      </c>
      <c r="H50" s="40" t="s">
        <v>22</v>
      </c>
      <c r="I50" s="20" t="s">
        <v>134</v>
      </c>
      <c r="J50" s="20" t="s">
        <v>36</v>
      </c>
      <c r="K50" s="40">
        <v>90</v>
      </c>
      <c r="L50" s="40" t="s">
        <v>89</v>
      </c>
      <c r="M50" s="40"/>
      <c r="N50" s="41" t="s">
        <v>166</v>
      </c>
      <c r="O50" s="40">
        <v>17249</v>
      </c>
      <c r="P50" s="42" t="s">
        <v>25</v>
      </c>
      <c r="Q50" s="43">
        <v>45548</v>
      </c>
      <c r="R50" s="43">
        <v>45565</v>
      </c>
      <c r="S50" s="43">
        <v>45569</v>
      </c>
      <c r="T50" s="20" t="s">
        <v>74</v>
      </c>
      <c r="U50" s="20" t="s">
        <v>98</v>
      </c>
    </row>
    <row r="51" spans="1:21" x14ac:dyDescent="0.3">
      <c r="A51" s="20">
        <v>50</v>
      </c>
      <c r="B51" s="32">
        <v>1505609</v>
      </c>
      <c r="C51" s="32">
        <v>1230031</v>
      </c>
      <c r="D51" s="20" t="s">
        <v>167</v>
      </c>
      <c r="E51" s="20" t="s">
        <v>168</v>
      </c>
      <c r="F51" s="20"/>
      <c r="G51" s="20" t="s">
        <v>21</v>
      </c>
      <c r="H51" s="20" t="s">
        <v>43</v>
      </c>
      <c r="I51" s="20" t="s">
        <v>83</v>
      </c>
      <c r="J51" s="20"/>
      <c r="K51" s="20"/>
      <c r="L51" s="20"/>
      <c r="M51" s="20"/>
      <c r="N51" s="33" t="s">
        <v>169</v>
      </c>
      <c r="O51" s="20">
        <v>8349</v>
      </c>
      <c r="P51" s="34" t="s">
        <v>25</v>
      </c>
      <c r="Q51" s="35">
        <v>45549</v>
      </c>
      <c r="R51" s="35">
        <v>45581</v>
      </c>
      <c r="S51" s="35">
        <v>45586</v>
      </c>
      <c r="T51" s="20" t="s">
        <v>74</v>
      </c>
      <c r="U51" s="20" t="s">
        <v>98</v>
      </c>
    </row>
    <row r="52" spans="1:21" x14ac:dyDescent="0.3">
      <c r="A52" s="20">
        <v>51</v>
      </c>
      <c r="B52" s="32">
        <v>1612229</v>
      </c>
      <c r="C52" s="32">
        <v>1254076</v>
      </c>
      <c r="D52" s="20" t="s">
        <v>170</v>
      </c>
      <c r="E52" s="20" t="s">
        <v>82</v>
      </c>
      <c r="F52" s="20"/>
      <c r="G52" s="20" t="s">
        <v>21</v>
      </c>
      <c r="H52" s="20" t="s">
        <v>43</v>
      </c>
      <c r="I52" s="40" t="s">
        <v>171</v>
      </c>
      <c r="J52" s="40"/>
      <c r="K52" s="40"/>
      <c r="L52" s="40"/>
      <c r="M52" s="40"/>
      <c r="N52" s="33" t="s">
        <v>44</v>
      </c>
      <c r="O52" s="40">
        <v>7849</v>
      </c>
      <c r="P52" s="42" t="s">
        <v>25</v>
      </c>
      <c r="Q52" s="43">
        <v>45549</v>
      </c>
      <c r="R52" s="43">
        <v>45594</v>
      </c>
      <c r="S52" s="43">
        <v>45595</v>
      </c>
      <c r="T52" s="20" t="s">
        <v>74</v>
      </c>
      <c r="U52" s="20" t="s">
        <v>98</v>
      </c>
    </row>
    <row r="53" spans="1:21" x14ac:dyDescent="0.3">
      <c r="A53" s="20">
        <v>52</v>
      </c>
      <c r="B53" s="32">
        <v>1673771</v>
      </c>
      <c r="C53" s="32">
        <v>1269559</v>
      </c>
      <c r="D53" s="20" t="s">
        <v>172</v>
      </c>
      <c r="E53" s="40" t="s">
        <v>58</v>
      </c>
      <c r="F53" s="20"/>
      <c r="G53" s="20" t="s">
        <v>21</v>
      </c>
      <c r="H53" s="40" t="s">
        <v>22</v>
      </c>
      <c r="I53" s="40" t="s">
        <v>23</v>
      </c>
      <c r="J53" s="40"/>
      <c r="K53" s="40"/>
      <c r="L53" s="20" t="s">
        <v>89</v>
      </c>
      <c r="M53" s="20" t="s">
        <v>89</v>
      </c>
      <c r="N53" s="41" t="s">
        <v>173</v>
      </c>
      <c r="O53" s="40">
        <v>9399</v>
      </c>
      <c r="P53" s="42" t="s">
        <v>116</v>
      </c>
      <c r="Q53" s="43">
        <v>45549</v>
      </c>
      <c r="R53" s="43">
        <v>45594</v>
      </c>
      <c r="S53" s="43">
        <v>45580</v>
      </c>
      <c r="T53" s="20" t="s">
        <v>74</v>
      </c>
      <c r="U53" s="20" t="s">
        <v>98</v>
      </c>
    </row>
    <row r="54" spans="1:21" x14ac:dyDescent="0.3">
      <c r="A54" s="20">
        <v>53</v>
      </c>
      <c r="B54" s="32">
        <v>1667352</v>
      </c>
      <c r="C54" s="32">
        <v>1267819</v>
      </c>
      <c r="D54" s="20" t="s">
        <v>174</v>
      </c>
      <c r="E54" s="20" t="s">
        <v>175</v>
      </c>
      <c r="F54" s="20"/>
      <c r="G54" s="20" t="s">
        <v>21</v>
      </c>
      <c r="H54" s="40" t="s">
        <v>22</v>
      </c>
      <c r="I54" s="20" t="s">
        <v>59</v>
      </c>
      <c r="J54" s="20" t="s">
        <v>105</v>
      </c>
      <c r="K54" s="40">
        <v>140</v>
      </c>
      <c r="L54" s="40" t="s">
        <v>89</v>
      </c>
      <c r="M54" s="40"/>
      <c r="N54" s="33" t="s">
        <v>176</v>
      </c>
      <c r="O54" s="40">
        <v>11817</v>
      </c>
      <c r="P54" s="42" t="s">
        <v>116</v>
      </c>
      <c r="Q54" s="43">
        <v>45549</v>
      </c>
      <c r="R54" s="43">
        <v>45594</v>
      </c>
      <c r="S54" s="35">
        <v>45580</v>
      </c>
      <c r="T54" s="20" t="s">
        <v>74</v>
      </c>
      <c r="U54" s="20" t="s">
        <v>98</v>
      </c>
    </row>
    <row r="55" spans="1:21" x14ac:dyDescent="0.3">
      <c r="A55" s="20">
        <v>54</v>
      </c>
      <c r="B55" s="32">
        <v>1649781</v>
      </c>
      <c r="C55" s="32">
        <v>1263160</v>
      </c>
      <c r="D55" s="20" t="s">
        <v>177</v>
      </c>
      <c r="E55" s="20" t="s">
        <v>151</v>
      </c>
      <c r="F55" s="20"/>
      <c r="G55" s="20" t="s">
        <v>21</v>
      </c>
      <c r="H55" s="20" t="s">
        <v>43</v>
      </c>
      <c r="I55" s="20" t="s">
        <v>123</v>
      </c>
      <c r="J55" s="40"/>
      <c r="K55" s="40"/>
      <c r="L55" s="40"/>
      <c r="M55" s="40"/>
      <c r="N55" s="33" t="s">
        <v>178</v>
      </c>
      <c r="O55" s="40">
        <v>8349</v>
      </c>
      <c r="P55" s="42" t="s">
        <v>116</v>
      </c>
      <c r="Q55" s="43">
        <v>45549</v>
      </c>
      <c r="R55" s="43">
        <v>45594</v>
      </c>
      <c r="S55" s="35">
        <v>45584</v>
      </c>
      <c r="T55" s="20" t="s">
        <v>74</v>
      </c>
      <c r="U55" s="20" t="s">
        <v>98</v>
      </c>
    </row>
    <row r="56" spans="1:21" x14ac:dyDescent="0.3">
      <c r="A56" s="21">
        <v>55</v>
      </c>
      <c r="B56" s="22">
        <v>1681476</v>
      </c>
      <c r="C56" s="22">
        <v>1271813</v>
      </c>
      <c r="D56" s="21" t="s">
        <v>179</v>
      </c>
      <c r="E56" s="21" t="s">
        <v>180</v>
      </c>
      <c r="F56" s="21"/>
      <c r="G56" s="21" t="s">
        <v>21</v>
      </c>
      <c r="H56" s="36" t="s">
        <v>22</v>
      </c>
      <c r="I56" s="21" t="s">
        <v>59</v>
      </c>
      <c r="J56" s="21" t="s">
        <v>96</v>
      </c>
      <c r="K56" s="36">
        <v>120</v>
      </c>
      <c r="L56" s="36" t="s">
        <v>77</v>
      </c>
      <c r="M56" s="36"/>
      <c r="N56" s="49" t="s">
        <v>181</v>
      </c>
      <c r="O56" s="21">
        <v>17886</v>
      </c>
      <c r="P56" s="24" t="s">
        <v>116</v>
      </c>
      <c r="Q56" s="25">
        <v>45549</v>
      </c>
      <c r="R56" s="38">
        <v>45594</v>
      </c>
      <c r="S56" s="21"/>
      <c r="T56" s="21"/>
      <c r="U56" s="21" t="s">
        <v>71</v>
      </c>
    </row>
    <row r="57" spans="1:21" x14ac:dyDescent="0.3">
      <c r="A57" s="21">
        <v>56</v>
      </c>
      <c r="B57" s="22">
        <v>1681477</v>
      </c>
      <c r="C57" s="22">
        <v>1271813</v>
      </c>
      <c r="D57" s="21" t="s">
        <v>179</v>
      </c>
      <c r="E57" s="21" t="s">
        <v>180</v>
      </c>
      <c r="F57" s="21"/>
      <c r="G57" s="21" t="s">
        <v>21</v>
      </c>
      <c r="H57" s="36" t="s">
        <v>22</v>
      </c>
      <c r="I57" s="21" t="s">
        <v>59</v>
      </c>
      <c r="J57" s="21" t="s">
        <v>96</v>
      </c>
      <c r="K57" s="36">
        <v>120</v>
      </c>
      <c r="L57" s="36" t="s">
        <v>77</v>
      </c>
      <c r="M57" s="36"/>
      <c r="N57" s="49" t="s">
        <v>181</v>
      </c>
      <c r="O57" s="21">
        <v>17886</v>
      </c>
      <c r="P57" s="24" t="s">
        <v>116</v>
      </c>
      <c r="Q57" s="25">
        <v>45549</v>
      </c>
      <c r="R57" s="38">
        <v>45594</v>
      </c>
      <c r="S57" s="21"/>
      <c r="T57" s="21"/>
      <c r="U57" s="21" t="s">
        <v>71</v>
      </c>
    </row>
    <row r="58" spans="1:21" x14ac:dyDescent="0.3">
      <c r="A58" s="20">
        <v>57</v>
      </c>
      <c r="B58" s="32">
        <v>1677530</v>
      </c>
      <c r="C58" s="32">
        <v>1270704</v>
      </c>
      <c r="D58" s="20" t="s">
        <v>182</v>
      </c>
      <c r="E58" s="20" t="s">
        <v>95</v>
      </c>
      <c r="F58" s="20"/>
      <c r="G58" s="20" t="s">
        <v>21</v>
      </c>
      <c r="H58" s="40" t="s">
        <v>22</v>
      </c>
      <c r="I58" s="20" t="s">
        <v>59</v>
      </c>
      <c r="J58" s="20" t="s">
        <v>105</v>
      </c>
      <c r="K58" s="40">
        <v>120</v>
      </c>
      <c r="L58" s="40" t="s">
        <v>77</v>
      </c>
      <c r="M58" s="40"/>
      <c r="N58" s="33" t="s">
        <v>183</v>
      </c>
      <c r="O58" s="40">
        <v>10987</v>
      </c>
      <c r="P58" s="34" t="s">
        <v>25</v>
      </c>
      <c r="Q58" s="35">
        <v>45549</v>
      </c>
      <c r="R58" s="43">
        <v>45594</v>
      </c>
      <c r="S58" s="35">
        <v>45578</v>
      </c>
      <c r="T58" s="20" t="s">
        <v>74</v>
      </c>
      <c r="U58" s="20" t="s">
        <v>98</v>
      </c>
    </row>
    <row r="59" spans="1:21" x14ac:dyDescent="0.3">
      <c r="A59" s="20">
        <v>58</v>
      </c>
      <c r="B59" s="32">
        <v>1677528</v>
      </c>
      <c r="C59" s="32">
        <v>1270704</v>
      </c>
      <c r="D59" s="20" t="s">
        <v>182</v>
      </c>
      <c r="E59" s="20" t="s">
        <v>95</v>
      </c>
      <c r="F59" s="20"/>
      <c r="G59" s="20" t="s">
        <v>21</v>
      </c>
      <c r="H59" s="40" t="s">
        <v>22</v>
      </c>
      <c r="I59" s="20" t="s">
        <v>59</v>
      </c>
      <c r="J59" s="20" t="s">
        <v>105</v>
      </c>
      <c r="K59" s="40">
        <v>120</v>
      </c>
      <c r="L59" s="40" t="s">
        <v>77</v>
      </c>
      <c r="M59" s="40"/>
      <c r="N59" s="33" t="s">
        <v>183</v>
      </c>
      <c r="O59" s="40">
        <v>10987</v>
      </c>
      <c r="P59" s="34" t="s">
        <v>25</v>
      </c>
      <c r="Q59" s="35">
        <v>45549</v>
      </c>
      <c r="R59" s="43">
        <v>45594</v>
      </c>
      <c r="S59" s="35">
        <v>45578</v>
      </c>
      <c r="T59" s="20" t="s">
        <v>74</v>
      </c>
      <c r="U59" s="20" t="s">
        <v>98</v>
      </c>
    </row>
    <row r="60" spans="1:21" x14ac:dyDescent="0.3">
      <c r="A60" s="20">
        <v>59</v>
      </c>
      <c r="B60" s="32">
        <v>1657744</v>
      </c>
      <c r="C60" s="32">
        <v>1265268</v>
      </c>
      <c r="D60" s="20" t="s">
        <v>184</v>
      </c>
      <c r="E60" s="20" t="s">
        <v>185</v>
      </c>
      <c r="F60" s="20"/>
      <c r="G60" s="20" t="s">
        <v>21</v>
      </c>
      <c r="H60" s="20" t="s">
        <v>43</v>
      </c>
      <c r="I60" s="20" t="s">
        <v>83</v>
      </c>
      <c r="J60" s="20"/>
      <c r="K60" s="20"/>
      <c r="L60" s="20"/>
      <c r="M60" s="20"/>
      <c r="N60" s="33" t="s">
        <v>84</v>
      </c>
      <c r="O60" s="20">
        <v>10319</v>
      </c>
      <c r="P60" s="34" t="s">
        <v>25</v>
      </c>
      <c r="Q60" s="35">
        <v>45549</v>
      </c>
      <c r="R60" s="35">
        <v>45594</v>
      </c>
      <c r="S60" s="35">
        <v>45584</v>
      </c>
      <c r="T60" s="20" t="s">
        <v>74</v>
      </c>
      <c r="U60" s="20" t="s">
        <v>98</v>
      </c>
    </row>
    <row r="61" spans="1:21" x14ac:dyDescent="0.3">
      <c r="A61" s="20">
        <v>60</v>
      </c>
      <c r="B61" s="32">
        <v>1610613</v>
      </c>
      <c r="C61" s="32">
        <v>1253646</v>
      </c>
      <c r="D61" s="20" t="s">
        <v>186</v>
      </c>
      <c r="E61" s="20" t="s">
        <v>187</v>
      </c>
      <c r="F61" s="20"/>
      <c r="G61" s="20" t="s">
        <v>21</v>
      </c>
      <c r="H61" s="40" t="s">
        <v>22</v>
      </c>
      <c r="I61" s="20" t="s">
        <v>35</v>
      </c>
      <c r="J61" s="20" t="s">
        <v>36</v>
      </c>
      <c r="K61" s="20">
        <v>120</v>
      </c>
      <c r="L61" s="20" t="s">
        <v>47</v>
      </c>
      <c r="M61" s="20"/>
      <c r="N61" s="33" t="s">
        <v>188</v>
      </c>
      <c r="O61" s="40">
        <v>12999</v>
      </c>
      <c r="P61" s="42" t="s">
        <v>116</v>
      </c>
      <c r="Q61" s="43">
        <v>45549</v>
      </c>
      <c r="R61" s="43">
        <v>45616</v>
      </c>
      <c r="S61" s="43">
        <v>45582</v>
      </c>
      <c r="T61" s="20" t="s">
        <v>28</v>
      </c>
      <c r="U61" s="20" t="s">
        <v>98</v>
      </c>
    </row>
    <row r="62" spans="1:21" x14ac:dyDescent="0.3">
      <c r="A62" s="12">
        <v>61</v>
      </c>
      <c r="B62" s="26">
        <v>1608468</v>
      </c>
      <c r="C62" s="26">
        <v>1253172</v>
      </c>
      <c r="D62" s="12" t="s">
        <v>189</v>
      </c>
      <c r="E62" s="12" t="s">
        <v>190</v>
      </c>
      <c r="F62" s="12"/>
      <c r="G62" s="12" t="s">
        <v>21</v>
      </c>
      <c r="H62" s="12" t="s">
        <v>67</v>
      </c>
      <c r="I62" s="12" t="s">
        <v>51</v>
      </c>
      <c r="J62" s="12"/>
      <c r="K62" s="12"/>
      <c r="L62" s="12" t="s">
        <v>89</v>
      </c>
      <c r="M62" s="12" t="s">
        <v>47</v>
      </c>
      <c r="N62" s="49" t="s">
        <v>163</v>
      </c>
      <c r="O62" s="12">
        <v>21999</v>
      </c>
      <c r="P62" s="46" t="s">
        <v>25</v>
      </c>
      <c r="Q62" s="47">
        <v>45549</v>
      </c>
      <c r="R62" s="29">
        <v>45616</v>
      </c>
      <c r="S62" s="29"/>
      <c r="T62" s="12"/>
      <c r="U62" s="21" t="s">
        <v>71</v>
      </c>
    </row>
    <row r="63" spans="1:21" x14ac:dyDescent="0.3">
      <c r="A63" s="20">
        <v>62</v>
      </c>
      <c r="B63" s="32">
        <v>1654554</v>
      </c>
      <c r="C63" s="32">
        <v>1264469</v>
      </c>
      <c r="D63" s="20" t="s">
        <v>191</v>
      </c>
      <c r="E63" s="20" t="s">
        <v>151</v>
      </c>
      <c r="F63" s="20"/>
      <c r="G63" s="20" t="s">
        <v>21</v>
      </c>
      <c r="H63" s="40" t="s">
        <v>22</v>
      </c>
      <c r="I63" s="20" t="s">
        <v>35</v>
      </c>
      <c r="J63" s="40" t="s">
        <v>46</v>
      </c>
      <c r="K63" s="40">
        <v>100</v>
      </c>
      <c r="L63" s="40" t="s">
        <v>47</v>
      </c>
      <c r="M63" s="40"/>
      <c r="N63" s="49" t="s">
        <v>192</v>
      </c>
      <c r="O63" s="40">
        <v>12399</v>
      </c>
      <c r="P63" s="34" t="s">
        <v>25</v>
      </c>
      <c r="Q63" s="43">
        <v>45549</v>
      </c>
      <c r="R63" s="43">
        <v>45616</v>
      </c>
      <c r="S63" s="35">
        <v>45566</v>
      </c>
      <c r="T63" s="40" t="s">
        <v>28</v>
      </c>
      <c r="U63" s="20" t="s">
        <v>98</v>
      </c>
    </row>
    <row r="64" spans="1:21" x14ac:dyDescent="0.3">
      <c r="A64" s="20">
        <v>63</v>
      </c>
      <c r="B64" s="32">
        <v>1644504</v>
      </c>
      <c r="C64" s="32">
        <v>1261644</v>
      </c>
      <c r="D64" s="20" t="s">
        <v>193</v>
      </c>
      <c r="E64" s="20" t="s">
        <v>95</v>
      </c>
      <c r="F64" s="20"/>
      <c r="G64" s="20" t="s">
        <v>21</v>
      </c>
      <c r="H64" s="40" t="s">
        <v>67</v>
      </c>
      <c r="I64" s="40" t="s">
        <v>51</v>
      </c>
      <c r="J64" s="40"/>
      <c r="K64" s="40"/>
      <c r="L64" s="20" t="s">
        <v>89</v>
      </c>
      <c r="M64" s="20" t="s">
        <v>47</v>
      </c>
      <c r="N64" s="33" t="s">
        <v>163</v>
      </c>
      <c r="O64" s="40">
        <v>21999</v>
      </c>
      <c r="P64" s="34" t="s">
        <v>25</v>
      </c>
      <c r="Q64" s="35">
        <v>45549</v>
      </c>
      <c r="R64" s="35">
        <v>45616</v>
      </c>
      <c r="S64" s="35">
        <v>45574</v>
      </c>
      <c r="T64" s="20" t="s">
        <v>74</v>
      </c>
      <c r="U64" s="50" t="s">
        <v>194</v>
      </c>
    </row>
    <row r="65" spans="1:21" x14ac:dyDescent="0.3">
      <c r="A65" s="20">
        <v>64</v>
      </c>
      <c r="B65" s="32">
        <v>1655447</v>
      </c>
      <c r="C65" s="32">
        <v>1264684</v>
      </c>
      <c r="D65" s="20" t="s">
        <v>195</v>
      </c>
      <c r="E65" s="20" t="s">
        <v>82</v>
      </c>
      <c r="F65" s="20"/>
      <c r="G65" s="20" t="s">
        <v>21</v>
      </c>
      <c r="H65" s="20" t="s">
        <v>22</v>
      </c>
      <c r="I65" s="20" t="s">
        <v>35</v>
      </c>
      <c r="J65" s="20" t="s">
        <v>46</v>
      </c>
      <c r="K65" s="20">
        <v>80</v>
      </c>
      <c r="L65" s="20" t="s">
        <v>77</v>
      </c>
      <c r="M65" s="20"/>
      <c r="N65" s="33" t="s">
        <v>196</v>
      </c>
      <c r="O65" s="20">
        <v>10999</v>
      </c>
      <c r="P65" s="34" t="s">
        <v>116</v>
      </c>
      <c r="Q65" s="35">
        <v>45549</v>
      </c>
      <c r="R65" s="35">
        <v>45616</v>
      </c>
      <c r="S65" s="35">
        <v>45581</v>
      </c>
      <c r="T65" s="20" t="s">
        <v>74</v>
      </c>
      <c r="U65" s="50" t="s">
        <v>194</v>
      </c>
    </row>
    <row r="66" spans="1:21" x14ac:dyDescent="0.3">
      <c r="A66" s="20">
        <v>65</v>
      </c>
      <c r="B66" s="32">
        <v>1679731</v>
      </c>
      <c r="C66" s="32">
        <v>1271291</v>
      </c>
      <c r="D66" s="51" t="s">
        <v>197</v>
      </c>
      <c r="E66" s="51" t="s">
        <v>198</v>
      </c>
      <c r="F66" s="20"/>
      <c r="G66" s="20" t="s">
        <v>21</v>
      </c>
      <c r="H66" s="20" t="s">
        <v>22</v>
      </c>
      <c r="I66" s="20" t="s">
        <v>35</v>
      </c>
      <c r="J66" s="20" t="s">
        <v>36</v>
      </c>
      <c r="K66" s="20">
        <v>80</v>
      </c>
      <c r="L66" s="20" t="s">
        <v>77</v>
      </c>
      <c r="M66" s="20"/>
      <c r="N66" s="33"/>
      <c r="O66" s="20">
        <v>10999</v>
      </c>
      <c r="P66" s="34" t="s">
        <v>116</v>
      </c>
      <c r="Q66" s="20" t="s">
        <v>199</v>
      </c>
      <c r="R66" s="35">
        <v>45616</v>
      </c>
      <c r="S66" s="35">
        <v>45581</v>
      </c>
      <c r="T66" s="20" t="s">
        <v>74</v>
      </c>
      <c r="U66" s="50" t="s">
        <v>194</v>
      </c>
    </row>
    <row r="67" spans="1:21" x14ac:dyDescent="0.3">
      <c r="A67" s="20">
        <v>66</v>
      </c>
      <c r="B67" s="32">
        <v>1679739</v>
      </c>
      <c r="C67" s="32">
        <v>1271291</v>
      </c>
      <c r="D67" s="51" t="s">
        <v>197</v>
      </c>
      <c r="E67" s="51" t="s">
        <v>198</v>
      </c>
      <c r="F67" s="20"/>
      <c r="G67" s="20" t="s">
        <v>21</v>
      </c>
      <c r="H67" s="20" t="s">
        <v>22</v>
      </c>
      <c r="I67" s="20" t="s">
        <v>35</v>
      </c>
      <c r="J67" s="20" t="s">
        <v>36</v>
      </c>
      <c r="K67" s="20">
        <v>80</v>
      </c>
      <c r="L67" s="20" t="s">
        <v>77</v>
      </c>
      <c r="M67" s="20"/>
      <c r="N67" s="33"/>
      <c r="O67" s="20">
        <v>10999</v>
      </c>
      <c r="P67" s="34" t="s">
        <v>116</v>
      </c>
      <c r="Q67" s="20" t="s">
        <v>199</v>
      </c>
      <c r="R67" s="35">
        <v>45616</v>
      </c>
      <c r="S67" s="35">
        <v>45581</v>
      </c>
      <c r="T67" s="20" t="s">
        <v>74</v>
      </c>
      <c r="U67" s="50" t="s">
        <v>194</v>
      </c>
    </row>
    <row r="68" spans="1:21" x14ac:dyDescent="0.3">
      <c r="A68" s="20">
        <v>67</v>
      </c>
      <c r="B68" s="32">
        <v>1670668</v>
      </c>
      <c r="C68" s="32">
        <v>1268695</v>
      </c>
      <c r="D68" s="51" t="s">
        <v>200</v>
      </c>
      <c r="E68" s="51" t="s">
        <v>201</v>
      </c>
      <c r="F68" s="20"/>
      <c r="G68" s="20" t="s">
        <v>21</v>
      </c>
      <c r="H68" s="20" t="s">
        <v>67</v>
      </c>
      <c r="I68" s="20" t="s">
        <v>51</v>
      </c>
      <c r="J68" s="20"/>
      <c r="K68" s="20"/>
      <c r="L68" s="20" t="s">
        <v>89</v>
      </c>
      <c r="M68" s="20" t="s">
        <v>47</v>
      </c>
      <c r="N68" s="33"/>
      <c r="O68" s="20">
        <v>21999</v>
      </c>
      <c r="P68" s="34" t="s">
        <v>116</v>
      </c>
      <c r="Q68" s="20" t="s">
        <v>199</v>
      </c>
      <c r="R68" s="35">
        <v>45616</v>
      </c>
      <c r="S68" s="35">
        <v>45584</v>
      </c>
      <c r="T68" s="20" t="s">
        <v>74</v>
      </c>
      <c r="U68" s="20" t="s">
        <v>194</v>
      </c>
    </row>
    <row r="69" spans="1:21" x14ac:dyDescent="0.3">
      <c r="A69" s="5">
        <v>68</v>
      </c>
      <c r="B69" s="30">
        <v>1416625</v>
      </c>
      <c r="C69" s="30">
        <v>1205197</v>
      </c>
      <c r="D69" s="5" t="s">
        <v>202</v>
      </c>
      <c r="E69" s="5" t="s">
        <v>118</v>
      </c>
      <c r="F69" s="5"/>
      <c r="G69" s="20" t="s">
        <v>21</v>
      </c>
      <c r="H69" s="20" t="s">
        <v>43</v>
      </c>
      <c r="I69" s="20" t="s">
        <v>83</v>
      </c>
      <c r="J69" s="5"/>
      <c r="K69" s="5"/>
      <c r="L69" s="5"/>
      <c r="M69" s="5"/>
      <c r="N69" s="6"/>
      <c r="O69" s="5">
        <v>7849</v>
      </c>
      <c r="P69" s="7">
        <v>6306</v>
      </c>
      <c r="Q69" s="20" t="s">
        <v>203</v>
      </c>
      <c r="R69" s="35">
        <v>45595</v>
      </c>
      <c r="S69" s="16">
        <v>45610</v>
      </c>
      <c r="T69" s="20" t="s">
        <v>28</v>
      </c>
      <c r="U69" s="20" t="s">
        <v>98</v>
      </c>
    </row>
    <row r="70" spans="1:21" x14ac:dyDescent="0.3">
      <c r="A70" s="6">
        <v>69</v>
      </c>
      <c r="B70" s="6"/>
      <c r="C70" s="6"/>
      <c r="D70" s="6" t="s">
        <v>110</v>
      </c>
      <c r="E70" s="6" t="s">
        <v>204</v>
      </c>
      <c r="F70" s="6"/>
      <c r="G70" s="6" t="s">
        <v>88</v>
      </c>
      <c r="H70" s="6" t="s">
        <v>22</v>
      </c>
      <c r="I70" s="6" t="s">
        <v>35</v>
      </c>
      <c r="J70" s="6" t="s">
        <v>36</v>
      </c>
      <c r="K70" s="6">
        <v>80</v>
      </c>
      <c r="L70" s="6" t="s">
        <v>77</v>
      </c>
      <c r="M70" s="6"/>
      <c r="N70" s="6"/>
      <c r="O70" s="6">
        <v>5074</v>
      </c>
      <c r="P70" s="9" t="s">
        <v>113</v>
      </c>
      <c r="Q70" s="14">
        <v>45556</v>
      </c>
      <c r="R70" s="14">
        <v>45570</v>
      </c>
      <c r="S70" s="14">
        <v>45577</v>
      </c>
      <c r="T70" s="20" t="s">
        <v>74</v>
      </c>
      <c r="U70" s="50" t="s">
        <v>194</v>
      </c>
    </row>
    <row r="71" spans="1:21" x14ac:dyDescent="0.3">
      <c r="A71" s="6">
        <v>70</v>
      </c>
      <c r="B71" s="6">
        <v>2514</v>
      </c>
      <c r="C71" s="6">
        <v>2514</v>
      </c>
      <c r="D71" s="6" t="s">
        <v>61</v>
      </c>
      <c r="E71" s="6" t="s">
        <v>62</v>
      </c>
      <c r="F71" s="6"/>
      <c r="G71" s="6" t="s">
        <v>63</v>
      </c>
      <c r="H71" s="6" t="s">
        <v>22</v>
      </c>
      <c r="I71" s="6" t="s">
        <v>35</v>
      </c>
      <c r="J71" s="6" t="s">
        <v>93</v>
      </c>
      <c r="K71" s="52">
        <v>100</v>
      </c>
      <c r="L71" s="6" t="s">
        <v>205</v>
      </c>
      <c r="M71" s="6"/>
      <c r="N71" s="6"/>
      <c r="O71" s="6">
        <v>6250</v>
      </c>
      <c r="P71" s="9" t="s">
        <v>113</v>
      </c>
      <c r="Q71" s="14">
        <v>45558</v>
      </c>
      <c r="R71" s="14">
        <v>45573</v>
      </c>
      <c r="S71" s="14">
        <v>45582</v>
      </c>
      <c r="T71" s="20" t="s">
        <v>74</v>
      </c>
      <c r="U71" s="50" t="s">
        <v>194</v>
      </c>
    </row>
    <row r="72" spans="1:21" x14ac:dyDescent="0.3">
      <c r="A72" s="6">
        <v>71</v>
      </c>
      <c r="B72" s="6">
        <v>2514</v>
      </c>
      <c r="C72" s="6">
        <v>2514</v>
      </c>
      <c r="D72" s="6" t="s">
        <v>61</v>
      </c>
      <c r="E72" s="6" t="s">
        <v>62</v>
      </c>
      <c r="F72" s="6"/>
      <c r="G72" s="6" t="s">
        <v>63</v>
      </c>
      <c r="H72" s="6" t="s">
        <v>22</v>
      </c>
      <c r="I72" s="6" t="s">
        <v>35</v>
      </c>
      <c r="J72" s="6" t="s">
        <v>93</v>
      </c>
      <c r="K72" s="52">
        <v>100</v>
      </c>
      <c r="L72" s="6" t="s">
        <v>205</v>
      </c>
      <c r="M72" s="6"/>
      <c r="N72" s="6"/>
      <c r="O72" s="6">
        <v>6250</v>
      </c>
      <c r="P72" s="9" t="s">
        <v>113</v>
      </c>
      <c r="Q72" s="14">
        <v>45558</v>
      </c>
      <c r="R72" s="14">
        <v>45573</v>
      </c>
      <c r="S72" s="14">
        <v>45582</v>
      </c>
      <c r="T72" s="20" t="s">
        <v>74</v>
      </c>
      <c r="U72" s="50" t="s">
        <v>194</v>
      </c>
    </row>
    <row r="73" spans="1:21" x14ac:dyDescent="0.3">
      <c r="A73" s="6">
        <v>72</v>
      </c>
      <c r="B73" s="6">
        <v>1706794</v>
      </c>
      <c r="C73" s="6">
        <v>1281428</v>
      </c>
      <c r="D73" s="6" t="s">
        <v>206</v>
      </c>
      <c r="E73" s="6" t="s">
        <v>62</v>
      </c>
      <c r="F73" s="6"/>
      <c r="G73" s="6" t="s">
        <v>21</v>
      </c>
      <c r="H73" s="6" t="s">
        <v>22</v>
      </c>
      <c r="I73" s="6" t="s">
        <v>59</v>
      </c>
      <c r="J73" s="6" t="s">
        <v>96</v>
      </c>
      <c r="K73" s="6">
        <v>120</v>
      </c>
      <c r="L73" s="6" t="s">
        <v>77</v>
      </c>
      <c r="M73" s="6"/>
      <c r="N73" s="6"/>
      <c r="O73" s="6">
        <v>8943</v>
      </c>
      <c r="P73" s="9">
        <v>9033</v>
      </c>
      <c r="Q73" s="14">
        <v>45561</v>
      </c>
      <c r="R73" s="14">
        <v>45606</v>
      </c>
      <c r="S73" s="14">
        <v>45575</v>
      </c>
      <c r="T73" s="20" t="s">
        <v>74</v>
      </c>
      <c r="U73" s="50" t="s">
        <v>194</v>
      </c>
    </row>
    <row r="74" spans="1:21" x14ac:dyDescent="0.3">
      <c r="A74" s="11">
        <v>73</v>
      </c>
      <c r="B74" s="11">
        <v>1704621</v>
      </c>
      <c r="C74" s="11">
        <v>1280197</v>
      </c>
      <c r="D74" s="11" t="s">
        <v>207</v>
      </c>
      <c r="E74" s="11" t="s">
        <v>208</v>
      </c>
      <c r="F74" s="11"/>
      <c r="G74" s="11" t="s">
        <v>21</v>
      </c>
      <c r="H74" s="11" t="s">
        <v>43</v>
      </c>
      <c r="I74" s="11" t="s">
        <v>123</v>
      </c>
      <c r="J74" s="11"/>
      <c r="K74" s="11"/>
      <c r="L74" s="11"/>
      <c r="M74" s="11"/>
      <c r="N74" s="53"/>
      <c r="O74" s="11">
        <v>8349</v>
      </c>
      <c r="P74" s="13">
        <v>8433</v>
      </c>
      <c r="Q74" s="15">
        <v>45561</v>
      </c>
      <c r="R74" s="15">
        <v>45606</v>
      </c>
      <c r="S74" s="11"/>
      <c r="T74" s="11"/>
      <c r="U74" s="21" t="s">
        <v>71</v>
      </c>
    </row>
    <row r="75" spans="1:21" x14ac:dyDescent="0.3">
      <c r="A75" s="6">
        <v>74</v>
      </c>
      <c r="B75" s="6">
        <v>240078066</v>
      </c>
      <c r="C75" s="6"/>
      <c r="D75" s="6" t="s">
        <v>49</v>
      </c>
      <c r="E75" s="6" t="s">
        <v>209</v>
      </c>
      <c r="F75" s="6"/>
      <c r="G75" s="6" t="s">
        <v>108</v>
      </c>
      <c r="H75" s="6" t="s">
        <v>210</v>
      </c>
      <c r="I75" s="6" t="s">
        <v>211</v>
      </c>
      <c r="J75" s="6"/>
      <c r="K75" s="6"/>
      <c r="L75" s="6"/>
      <c r="M75" s="6" t="s">
        <v>212</v>
      </c>
      <c r="N75" s="6"/>
      <c r="O75" s="6">
        <v>14950</v>
      </c>
      <c r="P75" s="9" t="s">
        <v>25</v>
      </c>
      <c r="Q75" s="14">
        <v>45561</v>
      </c>
      <c r="R75" s="14">
        <v>45579</v>
      </c>
      <c r="S75" s="35">
        <v>45578</v>
      </c>
      <c r="T75" s="20" t="s">
        <v>74</v>
      </c>
      <c r="U75" s="20" t="s">
        <v>98</v>
      </c>
    </row>
    <row r="76" spans="1:21" x14ac:dyDescent="0.3">
      <c r="A76" s="17">
        <v>75</v>
      </c>
      <c r="B76" s="54">
        <v>240077789</v>
      </c>
      <c r="C76" s="17"/>
      <c r="D76" s="17" t="s">
        <v>49</v>
      </c>
      <c r="E76" s="17"/>
      <c r="F76" s="17"/>
      <c r="G76" s="17" t="s">
        <v>108</v>
      </c>
      <c r="H76" s="17" t="s">
        <v>22</v>
      </c>
      <c r="I76" s="17" t="s">
        <v>35</v>
      </c>
      <c r="J76" s="17" t="s">
        <v>93</v>
      </c>
      <c r="K76" s="17">
        <v>100</v>
      </c>
      <c r="L76" s="17" t="s">
        <v>213</v>
      </c>
      <c r="M76" s="17"/>
      <c r="N76" s="17"/>
      <c r="O76" s="17">
        <v>9208</v>
      </c>
      <c r="P76" s="18">
        <v>9608</v>
      </c>
      <c r="Q76" s="19">
        <v>45561</v>
      </c>
      <c r="R76" s="19">
        <v>45579</v>
      </c>
      <c r="S76" s="17"/>
      <c r="T76" s="21"/>
      <c r="U76" s="21" t="s">
        <v>214</v>
      </c>
    </row>
    <row r="77" spans="1:21" x14ac:dyDescent="0.3">
      <c r="A77" s="6">
        <v>76</v>
      </c>
      <c r="B77" s="55">
        <v>240078390</v>
      </c>
      <c r="C77" s="6"/>
      <c r="D77" s="6" t="s">
        <v>49</v>
      </c>
      <c r="E77" s="6"/>
      <c r="F77" s="6"/>
      <c r="G77" s="6" t="s">
        <v>108</v>
      </c>
      <c r="H77" s="6" t="s">
        <v>22</v>
      </c>
      <c r="I77" s="6" t="s">
        <v>59</v>
      </c>
      <c r="J77" s="6" t="s">
        <v>105</v>
      </c>
      <c r="K77" s="6">
        <v>120</v>
      </c>
      <c r="L77" s="6" t="s">
        <v>77</v>
      </c>
      <c r="M77" s="6"/>
      <c r="N77" s="6"/>
      <c r="O77" s="6">
        <v>7433</v>
      </c>
      <c r="P77" s="9" t="s">
        <v>25</v>
      </c>
      <c r="Q77" s="14">
        <v>45564</v>
      </c>
      <c r="R77" s="14">
        <v>45585</v>
      </c>
      <c r="S77" s="35">
        <v>45586</v>
      </c>
      <c r="T77" s="20" t="s">
        <v>74</v>
      </c>
      <c r="U77" s="20" t="s">
        <v>98</v>
      </c>
    </row>
    <row r="78" spans="1:21" x14ac:dyDescent="0.3">
      <c r="A78" s="6">
        <v>77</v>
      </c>
      <c r="B78" s="6"/>
      <c r="C78" s="6"/>
      <c r="D78" s="6" t="s">
        <v>110</v>
      </c>
      <c r="E78" s="6" t="s">
        <v>204</v>
      </c>
      <c r="F78" s="6"/>
      <c r="G78" s="6" t="s">
        <v>88</v>
      </c>
      <c r="H78" s="6" t="s">
        <v>22</v>
      </c>
      <c r="I78" s="6" t="s">
        <v>59</v>
      </c>
      <c r="J78" s="6" t="s">
        <v>96</v>
      </c>
      <c r="K78" s="6">
        <v>120</v>
      </c>
      <c r="L78" s="6" t="s">
        <v>77</v>
      </c>
      <c r="M78" s="6"/>
      <c r="N78" s="6"/>
      <c r="O78" s="6">
        <v>4020</v>
      </c>
      <c r="P78" s="9" t="s">
        <v>113</v>
      </c>
      <c r="Q78" s="14">
        <v>45564</v>
      </c>
      <c r="R78" s="14">
        <v>45577</v>
      </c>
      <c r="S78" s="14">
        <v>45577</v>
      </c>
      <c r="T78" s="20" t="s">
        <v>74</v>
      </c>
      <c r="U78" s="50" t="s">
        <v>194</v>
      </c>
    </row>
    <row r="79" spans="1:21" x14ac:dyDescent="0.3">
      <c r="A79" s="6">
        <v>78</v>
      </c>
      <c r="B79" s="6"/>
      <c r="C79" s="6"/>
      <c r="D79" s="6" t="s">
        <v>215</v>
      </c>
      <c r="E79" s="6" t="s">
        <v>216</v>
      </c>
      <c r="F79" s="6"/>
      <c r="G79" s="6" t="s">
        <v>217</v>
      </c>
      <c r="H79" s="6" t="s">
        <v>22</v>
      </c>
      <c r="I79" s="6" t="s">
        <v>35</v>
      </c>
      <c r="J79" s="6" t="s">
        <v>218</v>
      </c>
      <c r="K79" s="6">
        <v>100</v>
      </c>
      <c r="L79" s="6" t="s">
        <v>219</v>
      </c>
      <c r="M79" s="6"/>
      <c r="N79" s="6"/>
      <c r="O79" s="6">
        <v>8544.9054400000005</v>
      </c>
      <c r="P79" s="9"/>
      <c r="Q79" s="14">
        <v>45566</v>
      </c>
      <c r="R79" s="14">
        <v>45574</v>
      </c>
      <c r="S79" s="14">
        <v>45574</v>
      </c>
      <c r="T79" s="6" t="s">
        <v>220</v>
      </c>
      <c r="U79" s="20" t="s">
        <v>98</v>
      </c>
    </row>
    <row r="80" spans="1:21" ht="21" x14ac:dyDescent="0.4">
      <c r="A80" s="6">
        <v>79</v>
      </c>
      <c r="B80" s="6"/>
      <c r="C80" s="6"/>
      <c r="D80" s="6" t="s">
        <v>215</v>
      </c>
      <c r="E80" s="6" t="s">
        <v>216</v>
      </c>
      <c r="F80" s="6"/>
      <c r="G80" s="6" t="s">
        <v>217</v>
      </c>
      <c r="H80" s="6" t="s">
        <v>22</v>
      </c>
      <c r="I80" s="6" t="s">
        <v>23</v>
      </c>
      <c r="J80" s="6"/>
      <c r="K80" s="6"/>
      <c r="L80" s="6" t="s">
        <v>221</v>
      </c>
      <c r="M80" s="6" t="s">
        <v>222</v>
      </c>
      <c r="N80" s="6"/>
      <c r="O80" s="56">
        <v>4600</v>
      </c>
      <c r="P80" s="9"/>
      <c r="Q80" s="14">
        <v>45566</v>
      </c>
      <c r="R80" s="14">
        <v>45574</v>
      </c>
      <c r="S80" s="14">
        <v>45574</v>
      </c>
      <c r="T80" s="6" t="s">
        <v>220</v>
      </c>
      <c r="U80" s="20" t="s">
        <v>98</v>
      </c>
    </row>
    <row r="81" spans="1:21" x14ac:dyDescent="0.3">
      <c r="A81" s="6">
        <v>80</v>
      </c>
      <c r="B81" s="6"/>
      <c r="C81" s="6"/>
      <c r="D81" s="6" t="s">
        <v>215</v>
      </c>
      <c r="E81" s="6" t="s">
        <v>216</v>
      </c>
      <c r="F81" s="6"/>
      <c r="G81" s="6" t="s">
        <v>217</v>
      </c>
      <c r="H81" s="6" t="s">
        <v>210</v>
      </c>
      <c r="I81" s="6" t="s">
        <v>223</v>
      </c>
      <c r="J81" s="6"/>
      <c r="K81" s="6"/>
      <c r="L81" s="6" t="s">
        <v>89</v>
      </c>
      <c r="M81" s="6" t="s">
        <v>224</v>
      </c>
      <c r="N81" s="6"/>
      <c r="O81" s="6">
        <v>10000</v>
      </c>
      <c r="P81" s="9"/>
      <c r="Q81" s="14">
        <v>45566</v>
      </c>
      <c r="R81" s="14">
        <v>45574</v>
      </c>
      <c r="S81" s="14">
        <v>45574</v>
      </c>
      <c r="T81" s="6" t="s">
        <v>220</v>
      </c>
      <c r="U81" s="20" t="s">
        <v>98</v>
      </c>
    </row>
    <row r="82" spans="1:21" x14ac:dyDescent="0.3">
      <c r="A82" s="6">
        <v>81</v>
      </c>
      <c r="B82" s="6"/>
      <c r="C82" s="6"/>
      <c r="D82" s="6" t="s">
        <v>215</v>
      </c>
      <c r="E82" s="6" t="s">
        <v>216</v>
      </c>
      <c r="F82" s="6"/>
      <c r="G82" s="6" t="s">
        <v>217</v>
      </c>
      <c r="H82" s="6" t="s">
        <v>225</v>
      </c>
      <c r="I82" s="6"/>
      <c r="J82" s="6"/>
      <c r="K82" s="6"/>
      <c r="L82" s="6" t="s">
        <v>89</v>
      </c>
      <c r="M82" s="6" t="s">
        <v>212</v>
      </c>
      <c r="N82" s="6"/>
      <c r="O82" s="6"/>
      <c r="P82" s="9"/>
      <c r="Q82" s="14">
        <v>45566</v>
      </c>
      <c r="R82" s="14">
        <v>45574</v>
      </c>
      <c r="S82" s="14">
        <v>45574</v>
      </c>
      <c r="T82" s="6" t="s">
        <v>220</v>
      </c>
      <c r="U82" s="20" t="s">
        <v>98</v>
      </c>
    </row>
    <row r="83" spans="1:21" x14ac:dyDescent="0.3">
      <c r="A83" s="17">
        <v>82</v>
      </c>
      <c r="B83" s="17">
        <v>1282228</v>
      </c>
      <c r="C83" s="17">
        <v>1708226</v>
      </c>
      <c r="D83" s="17" t="s">
        <v>226</v>
      </c>
      <c r="E83" s="17" t="s">
        <v>227</v>
      </c>
      <c r="F83" s="17"/>
      <c r="G83" s="17" t="s">
        <v>21</v>
      </c>
      <c r="H83" s="17" t="s">
        <v>22</v>
      </c>
      <c r="I83" s="17" t="s">
        <v>23</v>
      </c>
      <c r="J83" s="17"/>
      <c r="K83" s="17"/>
      <c r="L83" s="17" t="s">
        <v>89</v>
      </c>
      <c r="M83" s="17" t="s">
        <v>89</v>
      </c>
      <c r="N83" s="17"/>
      <c r="O83" s="17">
        <v>8899</v>
      </c>
      <c r="P83" s="18">
        <v>8988</v>
      </c>
      <c r="Q83" s="19">
        <v>45568</v>
      </c>
      <c r="R83" s="19">
        <v>45613</v>
      </c>
      <c r="S83" s="17"/>
      <c r="T83" s="21"/>
      <c r="U83" s="21"/>
    </row>
    <row r="84" spans="1:21" x14ac:dyDescent="0.3">
      <c r="A84" s="6">
        <v>83</v>
      </c>
      <c r="B84" s="55">
        <v>240079328</v>
      </c>
      <c r="C84" s="6"/>
      <c r="D84" s="6" t="s">
        <v>49</v>
      </c>
      <c r="E84" s="6" t="s">
        <v>228</v>
      </c>
      <c r="F84" s="6"/>
      <c r="G84" s="6" t="s">
        <v>49</v>
      </c>
      <c r="H84" s="6" t="s">
        <v>229</v>
      </c>
      <c r="I84" s="6" t="s">
        <v>211</v>
      </c>
      <c r="J84" s="6"/>
      <c r="K84" s="6"/>
      <c r="L84" s="6" t="s">
        <v>213</v>
      </c>
      <c r="M84" s="6" t="s">
        <v>230</v>
      </c>
      <c r="N84" s="6"/>
      <c r="O84" s="6">
        <v>14550</v>
      </c>
      <c r="P84" s="9" t="s">
        <v>25</v>
      </c>
      <c r="Q84" s="14">
        <v>45573</v>
      </c>
      <c r="R84" s="14">
        <v>45594</v>
      </c>
      <c r="S84" s="43">
        <v>45595</v>
      </c>
      <c r="T84" s="20" t="s">
        <v>74</v>
      </c>
      <c r="U84" s="20" t="s">
        <v>98</v>
      </c>
    </row>
    <row r="85" spans="1:21" x14ac:dyDescent="0.3">
      <c r="A85" s="6">
        <v>84</v>
      </c>
      <c r="B85" s="55">
        <v>240078933</v>
      </c>
      <c r="C85" s="6"/>
      <c r="D85" s="6" t="s">
        <v>49</v>
      </c>
      <c r="E85" s="6" t="s">
        <v>231</v>
      </c>
      <c r="F85" s="6"/>
      <c r="G85" s="6" t="s">
        <v>108</v>
      </c>
      <c r="H85" s="6" t="s">
        <v>67</v>
      </c>
      <c r="I85" s="6" t="s">
        <v>211</v>
      </c>
      <c r="J85" s="6"/>
      <c r="K85" s="6"/>
      <c r="L85" s="6" t="s">
        <v>213</v>
      </c>
      <c r="M85" s="6" t="s">
        <v>230</v>
      </c>
      <c r="N85" s="6"/>
      <c r="O85" s="6">
        <v>14550</v>
      </c>
      <c r="P85" s="9" t="s">
        <v>25</v>
      </c>
      <c r="Q85" s="14">
        <v>45572</v>
      </c>
      <c r="R85" s="14">
        <v>45594</v>
      </c>
      <c r="S85" s="35">
        <v>45580</v>
      </c>
      <c r="T85" s="20" t="s">
        <v>74</v>
      </c>
      <c r="U85" s="20" t="s">
        <v>98</v>
      </c>
    </row>
    <row r="86" spans="1:21" x14ac:dyDescent="0.3">
      <c r="A86" s="6">
        <v>85</v>
      </c>
      <c r="B86" s="6">
        <v>240079517</v>
      </c>
      <c r="C86" s="6"/>
      <c r="D86" s="6" t="s">
        <v>49</v>
      </c>
      <c r="E86" s="6"/>
      <c r="F86" s="6"/>
      <c r="G86" s="6" t="s">
        <v>49</v>
      </c>
      <c r="H86" s="6" t="s">
        <v>229</v>
      </c>
      <c r="I86" s="6" t="s">
        <v>211</v>
      </c>
      <c r="J86" s="6"/>
      <c r="K86" s="6"/>
      <c r="L86" s="6" t="s">
        <v>213</v>
      </c>
      <c r="M86" s="6" t="s">
        <v>212</v>
      </c>
      <c r="N86" s="6"/>
      <c r="O86" s="6">
        <v>14550</v>
      </c>
      <c r="P86" s="9">
        <v>11495</v>
      </c>
      <c r="Q86" s="14">
        <v>45575</v>
      </c>
      <c r="R86" s="14">
        <v>45596</v>
      </c>
      <c r="S86" s="14">
        <v>45598</v>
      </c>
      <c r="T86" s="20" t="s">
        <v>74</v>
      </c>
      <c r="U86" s="20" t="s">
        <v>98</v>
      </c>
    </row>
    <row r="87" spans="1:21" x14ac:dyDescent="0.3">
      <c r="A87" s="6">
        <v>86</v>
      </c>
      <c r="B87" s="6">
        <v>1714623</v>
      </c>
      <c r="C87" s="6">
        <v>1284697</v>
      </c>
      <c r="D87" s="6" t="s">
        <v>232</v>
      </c>
      <c r="E87" s="6" t="s">
        <v>162</v>
      </c>
      <c r="F87" s="6"/>
      <c r="G87" s="6" t="s">
        <v>21</v>
      </c>
      <c r="H87" s="6" t="s">
        <v>22</v>
      </c>
      <c r="I87" s="6" t="s">
        <v>35</v>
      </c>
      <c r="J87" s="6" t="s">
        <v>233</v>
      </c>
      <c r="K87" s="6" t="s">
        <v>234</v>
      </c>
      <c r="L87" s="6" t="s">
        <v>235</v>
      </c>
      <c r="M87" s="6"/>
      <c r="N87" s="6"/>
      <c r="O87" s="6">
        <v>12899</v>
      </c>
      <c r="P87" s="9">
        <v>13028</v>
      </c>
      <c r="Q87" s="14">
        <v>45578</v>
      </c>
      <c r="R87" s="14">
        <v>45643</v>
      </c>
      <c r="S87" s="14">
        <v>45598</v>
      </c>
      <c r="T87" s="20" t="s">
        <v>74</v>
      </c>
      <c r="U87" s="20" t="s">
        <v>98</v>
      </c>
    </row>
    <row r="88" spans="1:21" ht="34.799999999999997" x14ac:dyDescent="0.3">
      <c r="A88" s="6">
        <v>87</v>
      </c>
      <c r="B88" s="57">
        <v>1715473</v>
      </c>
      <c r="C88" s="57">
        <v>1285152</v>
      </c>
      <c r="D88" s="6" t="s">
        <v>236</v>
      </c>
      <c r="E88" s="6" t="s">
        <v>76</v>
      </c>
      <c r="F88" s="6"/>
      <c r="G88" s="6" t="s">
        <v>21</v>
      </c>
      <c r="H88" s="6" t="s">
        <v>22</v>
      </c>
      <c r="I88" s="6" t="s">
        <v>35</v>
      </c>
      <c r="J88" s="6" t="s">
        <v>36</v>
      </c>
      <c r="K88" s="52">
        <v>80</v>
      </c>
      <c r="L88" s="6" t="s">
        <v>77</v>
      </c>
      <c r="M88" s="6"/>
      <c r="N88" s="6"/>
      <c r="O88" s="6">
        <v>10499</v>
      </c>
      <c r="P88" s="9" t="s">
        <v>25</v>
      </c>
      <c r="Q88" s="14">
        <v>45581</v>
      </c>
      <c r="R88" s="14">
        <v>45645</v>
      </c>
      <c r="S88" s="35">
        <v>45586</v>
      </c>
      <c r="T88" s="20" t="s">
        <v>74</v>
      </c>
      <c r="U88" s="20" t="s">
        <v>98</v>
      </c>
    </row>
    <row r="89" spans="1:21" x14ac:dyDescent="0.3">
      <c r="A89" s="6">
        <v>89</v>
      </c>
      <c r="B89" s="6">
        <v>1715992</v>
      </c>
      <c r="C89" s="6">
        <v>1285423</v>
      </c>
      <c r="D89" s="6" t="s">
        <v>237</v>
      </c>
      <c r="E89" s="6" t="s">
        <v>238</v>
      </c>
      <c r="F89" s="6"/>
      <c r="G89" s="6" t="s">
        <v>21</v>
      </c>
      <c r="H89" s="6" t="s">
        <v>22</v>
      </c>
      <c r="I89" s="6" t="s">
        <v>35</v>
      </c>
      <c r="J89" s="6" t="s">
        <v>46</v>
      </c>
      <c r="K89" s="6" t="s">
        <v>239</v>
      </c>
      <c r="L89" s="6" t="s">
        <v>235</v>
      </c>
      <c r="M89" s="6"/>
      <c r="N89" s="6"/>
      <c r="O89" s="6">
        <v>12899</v>
      </c>
      <c r="P89" s="9" t="s">
        <v>25</v>
      </c>
      <c r="Q89" s="14">
        <v>45582</v>
      </c>
      <c r="R89" s="14">
        <v>45648</v>
      </c>
      <c r="S89" s="14">
        <v>45629</v>
      </c>
      <c r="T89" s="20" t="s">
        <v>28</v>
      </c>
      <c r="U89" s="20" t="s">
        <v>194</v>
      </c>
    </row>
    <row r="90" spans="1:21" x14ac:dyDescent="0.3">
      <c r="A90" s="6">
        <v>90</v>
      </c>
      <c r="B90" s="6" t="s">
        <v>240</v>
      </c>
      <c r="C90" s="30"/>
      <c r="D90" s="6" t="s">
        <v>241</v>
      </c>
      <c r="E90" s="6" t="s">
        <v>242</v>
      </c>
      <c r="F90" s="6">
        <v>1211691428</v>
      </c>
      <c r="G90" s="6" t="s">
        <v>243</v>
      </c>
      <c r="H90" s="6" t="s">
        <v>22</v>
      </c>
      <c r="I90" s="6" t="s">
        <v>59</v>
      </c>
      <c r="J90" s="6" t="s">
        <v>244</v>
      </c>
      <c r="K90" s="6">
        <v>140</v>
      </c>
      <c r="L90" s="6" t="s">
        <v>212</v>
      </c>
      <c r="M90" s="6" t="s">
        <v>245</v>
      </c>
      <c r="N90" s="6"/>
      <c r="O90" s="6">
        <v>5135</v>
      </c>
      <c r="P90" s="9" t="s">
        <v>25</v>
      </c>
      <c r="Q90" s="14">
        <v>45585</v>
      </c>
      <c r="R90" s="14">
        <v>45613</v>
      </c>
      <c r="S90" s="14">
        <v>45610</v>
      </c>
      <c r="T90" s="20" t="s">
        <v>74</v>
      </c>
      <c r="U90" s="20" t="s">
        <v>98</v>
      </c>
    </row>
    <row r="91" spans="1:21" x14ac:dyDescent="0.3">
      <c r="A91" s="6">
        <v>91</v>
      </c>
      <c r="B91" s="6">
        <v>240080607</v>
      </c>
      <c r="C91" s="6"/>
      <c r="D91" s="6" t="s">
        <v>49</v>
      </c>
      <c r="E91" s="6" t="s">
        <v>208</v>
      </c>
      <c r="F91" s="6"/>
      <c r="G91" s="6" t="s">
        <v>108</v>
      </c>
      <c r="H91" s="6" t="s">
        <v>22</v>
      </c>
      <c r="I91" s="6" t="s">
        <v>35</v>
      </c>
      <c r="J91" s="6" t="s">
        <v>246</v>
      </c>
      <c r="K91" s="6">
        <v>100</v>
      </c>
      <c r="L91" s="6" t="s">
        <v>247</v>
      </c>
      <c r="M91" s="6"/>
      <c r="N91" s="6"/>
      <c r="O91" s="6">
        <v>12777.5</v>
      </c>
      <c r="P91" s="9">
        <v>11277.5</v>
      </c>
      <c r="Q91" s="14">
        <v>45587</v>
      </c>
      <c r="R91" s="14">
        <v>45608</v>
      </c>
      <c r="S91" s="14">
        <v>45614</v>
      </c>
      <c r="T91" s="20" t="s">
        <v>74</v>
      </c>
      <c r="U91" s="20" t="s">
        <v>98</v>
      </c>
    </row>
    <row r="92" spans="1:21" x14ac:dyDescent="0.3">
      <c r="A92" s="6">
        <v>92</v>
      </c>
      <c r="B92" s="6">
        <v>240080607</v>
      </c>
      <c r="C92" s="6"/>
      <c r="D92" s="6" t="s">
        <v>49</v>
      </c>
      <c r="E92" s="6" t="s">
        <v>208</v>
      </c>
      <c r="F92" s="6"/>
      <c r="G92" s="6" t="s">
        <v>108</v>
      </c>
      <c r="H92" s="6" t="s">
        <v>22</v>
      </c>
      <c r="I92" s="6" t="s">
        <v>35</v>
      </c>
      <c r="J92" s="6" t="s">
        <v>246</v>
      </c>
      <c r="K92" s="6">
        <v>100</v>
      </c>
      <c r="L92" s="6" t="s">
        <v>247</v>
      </c>
      <c r="M92" s="6"/>
      <c r="N92" s="6"/>
      <c r="O92" s="6">
        <v>12777.5</v>
      </c>
      <c r="P92" s="9">
        <v>11277.5</v>
      </c>
      <c r="Q92" s="14">
        <v>45587</v>
      </c>
      <c r="R92" s="14">
        <v>45608</v>
      </c>
      <c r="S92" s="14">
        <v>45614</v>
      </c>
      <c r="T92" s="20" t="s">
        <v>74</v>
      </c>
      <c r="U92" s="20" t="s">
        <v>98</v>
      </c>
    </row>
    <row r="93" spans="1:21" x14ac:dyDescent="0.3">
      <c r="A93" s="17">
        <v>93</v>
      </c>
      <c r="B93" s="17"/>
      <c r="C93" s="17"/>
      <c r="D93" s="17" t="s">
        <v>110</v>
      </c>
      <c r="E93" s="17" t="s">
        <v>248</v>
      </c>
      <c r="F93" s="17"/>
      <c r="G93" s="17" t="s">
        <v>88</v>
      </c>
      <c r="H93" s="17" t="s">
        <v>22</v>
      </c>
      <c r="I93" s="17" t="s">
        <v>35</v>
      </c>
      <c r="J93" s="17" t="s">
        <v>246</v>
      </c>
      <c r="K93" s="17">
        <v>100</v>
      </c>
      <c r="L93" s="17" t="s">
        <v>247</v>
      </c>
      <c r="M93" s="17"/>
      <c r="N93" s="17"/>
      <c r="O93" s="17">
        <v>8544.91</v>
      </c>
      <c r="P93" s="18" t="s">
        <v>113</v>
      </c>
      <c r="Q93" s="19">
        <v>45587</v>
      </c>
      <c r="R93" s="17" t="s">
        <v>249</v>
      </c>
      <c r="S93" s="17"/>
      <c r="T93" s="21"/>
      <c r="U93" s="21" t="s">
        <v>250</v>
      </c>
    </row>
    <row r="94" spans="1:21" x14ac:dyDescent="0.3">
      <c r="A94" s="6">
        <v>94</v>
      </c>
      <c r="B94" s="6">
        <v>1717458</v>
      </c>
      <c r="C94" s="6">
        <v>1286189</v>
      </c>
      <c r="D94" s="6" t="s">
        <v>251</v>
      </c>
      <c r="E94" s="6" t="s">
        <v>252</v>
      </c>
      <c r="F94" s="6"/>
      <c r="G94" s="6" t="s">
        <v>21</v>
      </c>
      <c r="H94" s="6" t="s">
        <v>22</v>
      </c>
      <c r="I94" s="6" t="s">
        <v>59</v>
      </c>
      <c r="J94" s="6" t="s">
        <v>96</v>
      </c>
      <c r="K94" s="6">
        <v>120</v>
      </c>
      <c r="L94" s="6" t="s">
        <v>77</v>
      </c>
      <c r="M94" s="6"/>
      <c r="N94" s="6"/>
      <c r="O94" s="6">
        <v>8943</v>
      </c>
      <c r="P94" s="9">
        <v>9007.01</v>
      </c>
      <c r="Q94" s="14">
        <v>45586</v>
      </c>
      <c r="R94" s="14">
        <v>45610</v>
      </c>
      <c r="S94" s="14">
        <v>45614</v>
      </c>
      <c r="T94" s="20" t="s">
        <v>74</v>
      </c>
      <c r="U94" s="20" t="s">
        <v>98</v>
      </c>
    </row>
    <row r="95" spans="1:21" x14ac:dyDescent="0.3">
      <c r="A95" s="6">
        <v>95</v>
      </c>
      <c r="B95" s="55">
        <v>240080858</v>
      </c>
      <c r="C95" s="6"/>
      <c r="D95" s="6" t="s">
        <v>49</v>
      </c>
      <c r="E95" s="6"/>
      <c r="F95" s="6"/>
      <c r="G95" s="6" t="s">
        <v>108</v>
      </c>
      <c r="H95" s="6" t="s">
        <v>210</v>
      </c>
      <c r="I95" s="6" t="s">
        <v>211</v>
      </c>
      <c r="J95" s="6"/>
      <c r="K95" s="6"/>
      <c r="L95" s="6" t="s">
        <v>89</v>
      </c>
      <c r="M95" s="6"/>
      <c r="N95" s="6"/>
      <c r="O95" s="6">
        <v>15516</v>
      </c>
      <c r="P95" s="9" t="s">
        <v>25</v>
      </c>
      <c r="Q95" s="14">
        <v>45589</v>
      </c>
      <c r="R95" s="14">
        <v>45610</v>
      </c>
      <c r="S95" s="43">
        <v>45595</v>
      </c>
      <c r="T95" s="20" t="s">
        <v>74</v>
      </c>
      <c r="U95" s="20" t="s">
        <v>98</v>
      </c>
    </row>
    <row r="96" spans="1:21" x14ac:dyDescent="0.3">
      <c r="A96" s="17">
        <v>96</v>
      </c>
      <c r="B96" s="54">
        <v>240081061</v>
      </c>
      <c r="C96" s="17"/>
      <c r="D96" s="17" t="s">
        <v>49</v>
      </c>
      <c r="E96" s="17"/>
      <c r="F96" s="17"/>
      <c r="G96" s="17" t="s">
        <v>108</v>
      </c>
      <c r="H96" s="17" t="s">
        <v>22</v>
      </c>
      <c r="I96" s="17" t="s">
        <v>35</v>
      </c>
      <c r="J96" s="17" t="s">
        <v>93</v>
      </c>
      <c r="K96" s="17">
        <v>100</v>
      </c>
      <c r="L96" s="17" t="s">
        <v>89</v>
      </c>
      <c r="M96" s="17"/>
      <c r="N96" s="17"/>
      <c r="O96" s="17">
        <v>10045</v>
      </c>
      <c r="P96" s="18">
        <v>8879</v>
      </c>
      <c r="Q96" s="19">
        <v>45591</v>
      </c>
      <c r="R96" s="19">
        <v>45612</v>
      </c>
      <c r="S96" s="19"/>
      <c r="T96" s="21"/>
      <c r="U96" s="21" t="s">
        <v>136</v>
      </c>
    </row>
    <row r="97" spans="1:21" ht="34.799999999999997" x14ac:dyDescent="0.3">
      <c r="A97" s="6">
        <v>97</v>
      </c>
      <c r="B97" s="57">
        <v>1718948</v>
      </c>
      <c r="C97" s="57">
        <v>1286883</v>
      </c>
      <c r="D97" s="6" t="s">
        <v>182</v>
      </c>
      <c r="E97" s="6" t="s">
        <v>253</v>
      </c>
      <c r="F97" s="6"/>
      <c r="G97" s="6" t="s">
        <v>21</v>
      </c>
      <c r="H97" s="6" t="s">
        <v>22</v>
      </c>
      <c r="I97" s="6" t="s">
        <v>35</v>
      </c>
      <c r="J97" s="6" t="s">
        <v>93</v>
      </c>
      <c r="K97" s="6">
        <v>90</v>
      </c>
      <c r="L97" s="6" t="s">
        <v>89</v>
      </c>
      <c r="M97" s="6"/>
      <c r="N97" s="6"/>
      <c r="O97" s="6">
        <v>11649</v>
      </c>
      <c r="P97" s="9">
        <v>11749</v>
      </c>
      <c r="Q97" s="14">
        <v>45591</v>
      </c>
      <c r="R97" s="14">
        <v>45606</v>
      </c>
      <c r="S97" s="14">
        <v>45614</v>
      </c>
      <c r="T97" s="20" t="s">
        <v>74</v>
      </c>
      <c r="U97" s="20" t="s">
        <v>98</v>
      </c>
    </row>
    <row r="98" spans="1:21" ht="34.799999999999997" x14ac:dyDescent="0.3">
      <c r="A98" s="6">
        <v>98</v>
      </c>
      <c r="B98" s="57">
        <v>1718949</v>
      </c>
      <c r="C98" s="57">
        <v>1286883</v>
      </c>
      <c r="D98" s="6" t="s">
        <v>182</v>
      </c>
      <c r="E98" s="6" t="s">
        <v>253</v>
      </c>
      <c r="F98" s="6"/>
      <c r="G98" s="6" t="s">
        <v>21</v>
      </c>
      <c r="H98" s="6" t="s">
        <v>22</v>
      </c>
      <c r="I98" s="6" t="s">
        <v>35</v>
      </c>
      <c r="J98" s="6" t="s">
        <v>93</v>
      </c>
      <c r="K98" s="6">
        <v>90</v>
      </c>
      <c r="L98" s="6" t="s">
        <v>89</v>
      </c>
      <c r="M98" s="6"/>
      <c r="N98" s="6"/>
      <c r="O98" s="6">
        <v>11649</v>
      </c>
      <c r="P98" s="9">
        <v>11749</v>
      </c>
      <c r="Q98" s="14">
        <v>45591</v>
      </c>
      <c r="R98" s="14">
        <v>45606</v>
      </c>
      <c r="S98" s="14">
        <v>45614</v>
      </c>
      <c r="T98" s="20" t="s">
        <v>74</v>
      </c>
      <c r="U98" s="20" t="s">
        <v>98</v>
      </c>
    </row>
    <row r="99" spans="1:21" x14ac:dyDescent="0.3">
      <c r="A99" s="6">
        <v>99</v>
      </c>
      <c r="B99" s="6"/>
      <c r="C99" s="6"/>
      <c r="D99" s="6" t="s">
        <v>254</v>
      </c>
      <c r="E99" s="6" t="s">
        <v>103</v>
      </c>
      <c r="F99" s="6"/>
      <c r="G99" s="6" t="s">
        <v>255</v>
      </c>
      <c r="H99" s="6" t="s">
        <v>22</v>
      </c>
      <c r="I99" s="6" t="s">
        <v>59</v>
      </c>
      <c r="J99" s="6" t="s">
        <v>105</v>
      </c>
      <c r="K99" s="6">
        <v>100</v>
      </c>
      <c r="L99" s="6" t="s">
        <v>77</v>
      </c>
      <c r="M99" s="6"/>
      <c r="N99" s="6"/>
      <c r="O99" s="6" t="s">
        <v>256</v>
      </c>
      <c r="P99" s="9">
        <v>4800</v>
      </c>
      <c r="Q99" s="14">
        <v>45593</v>
      </c>
      <c r="R99" s="14">
        <v>45607</v>
      </c>
      <c r="S99" s="14">
        <v>45617</v>
      </c>
      <c r="T99" s="20" t="s">
        <v>74</v>
      </c>
      <c r="U99" s="20" t="s">
        <v>98</v>
      </c>
    </row>
    <row r="100" spans="1:21" x14ac:dyDescent="0.3">
      <c r="A100" s="6">
        <v>100</v>
      </c>
      <c r="B100" s="6"/>
      <c r="C100" s="6"/>
      <c r="D100" s="6" t="s">
        <v>254</v>
      </c>
      <c r="E100" s="6" t="s">
        <v>103</v>
      </c>
      <c r="F100" s="6"/>
      <c r="G100" s="6" t="s">
        <v>255</v>
      </c>
      <c r="H100" s="6" t="s">
        <v>22</v>
      </c>
      <c r="I100" s="6" t="s">
        <v>59</v>
      </c>
      <c r="J100" s="6" t="s">
        <v>105</v>
      </c>
      <c r="K100" s="6">
        <v>120</v>
      </c>
      <c r="L100" s="6" t="s">
        <v>77</v>
      </c>
      <c r="M100" s="6"/>
      <c r="N100" s="6"/>
      <c r="O100" s="6" t="s">
        <v>257</v>
      </c>
      <c r="P100" s="9">
        <v>4800</v>
      </c>
      <c r="Q100" s="14">
        <v>45593</v>
      </c>
      <c r="R100" s="14">
        <v>45607</v>
      </c>
      <c r="S100" s="14">
        <v>45617</v>
      </c>
      <c r="T100" s="20" t="s">
        <v>74</v>
      </c>
      <c r="U100" s="20" t="s">
        <v>98</v>
      </c>
    </row>
    <row r="101" spans="1:21" ht="34.799999999999997" x14ac:dyDescent="0.3">
      <c r="A101" s="6">
        <v>101</v>
      </c>
      <c r="B101" s="57">
        <v>1744766</v>
      </c>
      <c r="C101" s="57">
        <v>1298738</v>
      </c>
      <c r="D101" s="6" t="s">
        <v>258</v>
      </c>
      <c r="E101" s="6" t="s">
        <v>259</v>
      </c>
      <c r="F101" s="6"/>
      <c r="G101" s="6" t="s">
        <v>21</v>
      </c>
      <c r="H101" s="6" t="s">
        <v>22</v>
      </c>
      <c r="I101" s="6" t="s">
        <v>35</v>
      </c>
      <c r="J101" s="6" t="s">
        <v>36</v>
      </c>
      <c r="K101" s="6">
        <v>80</v>
      </c>
      <c r="L101" s="6" t="s">
        <v>77</v>
      </c>
      <c r="M101" s="6"/>
      <c r="N101" s="6"/>
      <c r="O101" s="6">
        <v>12099</v>
      </c>
      <c r="P101" s="9" t="s">
        <v>25</v>
      </c>
      <c r="Q101" s="14">
        <v>45607</v>
      </c>
      <c r="R101" s="14">
        <v>45622</v>
      </c>
      <c r="S101" s="14">
        <v>45623</v>
      </c>
      <c r="T101" s="20" t="s">
        <v>74</v>
      </c>
      <c r="U101" s="20" t="s">
        <v>98</v>
      </c>
    </row>
    <row r="102" spans="1:21" x14ac:dyDescent="0.3">
      <c r="A102" s="6">
        <v>102</v>
      </c>
      <c r="B102" s="55">
        <v>240082226</v>
      </c>
      <c r="C102" s="6"/>
      <c r="D102" s="6" t="s">
        <v>108</v>
      </c>
      <c r="E102" s="6" t="s">
        <v>228</v>
      </c>
      <c r="F102" s="6"/>
      <c r="G102" s="6" t="s">
        <v>108</v>
      </c>
      <c r="H102" s="6" t="s">
        <v>210</v>
      </c>
      <c r="I102" s="6" t="s">
        <v>211</v>
      </c>
      <c r="J102" s="6" t="s">
        <v>260</v>
      </c>
      <c r="K102" s="6"/>
      <c r="L102" s="6" t="s">
        <v>213</v>
      </c>
      <c r="M102" s="6" t="s">
        <v>261</v>
      </c>
      <c r="N102" s="6"/>
      <c r="O102" s="6">
        <v>15872</v>
      </c>
      <c r="P102" s="9" t="s">
        <v>262</v>
      </c>
      <c r="Q102" s="14">
        <v>45604</v>
      </c>
      <c r="R102" s="6" t="s">
        <v>263</v>
      </c>
      <c r="S102" s="14">
        <v>45610</v>
      </c>
      <c r="T102" s="20" t="s">
        <v>74</v>
      </c>
      <c r="U102" s="20" t="s">
        <v>98</v>
      </c>
    </row>
    <row r="103" spans="1:21" x14ac:dyDescent="0.3">
      <c r="A103" s="6">
        <v>103</v>
      </c>
      <c r="B103" s="6" t="s">
        <v>264</v>
      </c>
      <c r="C103" s="6"/>
      <c r="D103" s="6" t="s">
        <v>265</v>
      </c>
      <c r="E103" s="6" t="s">
        <v>54</v>
      </c>
      <c r="F103" s="6"/>
      <c r="G103" s="6" t="s">
        <v>265</v>
      </c>
      <c r="H103" s="6" t="s">
        <v>22</v>
      </c>
      <c r="I103" s="6" t="s">
        <v>59</v>
      </c>
      <c r="J103" s="6" t="s">
        <v>96</v>
      </c>
      <c r="K103" s="6">
        <v>120</v>
      </c>
      <c r="L103" s="6" t="s">
        <v>77</v>
      </c>
      <c r="M103" s="6"/>
      <c r="N103" s="6"/>
      <c r="O103" s="6">
        <v>4520</v>
      </c>
      <c r="P103" s="9" t="s">
        <v>113</v>
      </c>
      <c r="Q103" s="14">
        <v>45606</v>
      </c>
      <c r="R103" s="14">
        <v>45618</v>
      </c>
      <c r="S103" s="14">
        <v>45617</v>
      </c>
      <c r="T103" s="20" t="s">
        <v>74</v>
      </c>
      <c r="U103" s="20" t="s">
        <v>98</v>
      </c>
    </row>
    <row r="104" spans="1:21" x14ac:dyDescent="0.3">
      <c r="A104" s="6">
        <v>104</v>
      </c>
      <c r="B104" s="6" t="s">
        <v>266</v>
      </c>
      <c r="C104" s="6"/>
      <c r="D104" s="6" t="s">
        <v>110</v>
      </c>
      <c r="E104" s="6" t="s">
        <v>204</v>
      </c>
      <c r="F104" s="6"/>
      <c r="G104" s="6" t="s">
        <v>88</v>
      </c>
      <c r="H104" s="6" t="s">
        <v>22</v>
      </c>
      <c r="I104" s="6" t="s">
        <v>35</v>
      </c>
      <c r="J104" s="6" t="s">
        <v>93</v>
      </c>
      <c r="K104" s="6">
        <v>90</v>
      </c>
      <c r="L104" s="6" t="s">
        <v>89</v>
      </c>
      <c r="M104" s="6"/>
      <c r="N104" s="6"/>
      <c r="O104" s="6">
        <v>5766</v>
      </c>
      <c r="P104" s="9" t="s">
        <v>113</v>
      </c>
      <c r="Q104" s="14">
        <v>45608</v>
      </c>
      <c r="R104" s="14">
        <v>45622</v>
      </c>
      <c r="S104" s="14">
        <v>45621</v>
      </c>
      <c r="T104" s="20" t="s">
        <v>74</v>
      </c>
      <c r="U104" s="20" t="s">
        <v>98</v>
      </c>
    </row>
    <row r="105" spans="1:21" ht="34.799999999999997" x14ac:dyDescent="0.3">
      <c r="A105" s="6">
        <v>105</v>
      </c>
      <c r="B105" s="57">
        <v>1752544</v>
      </c>
      <c r="C105" s="57">
        <v>1302011</v>
      </c>
      <c r="D105" s="6" t="s">
        <v>267</v>
      </c>
      <c r="E105" s="6" t="s">
        <v>103</v>
      </c>
      <c r="F105" s="6"/>
      <c r="G105" s="6" t="s">
        <v>21</v>
      </c>
      <c r="H105" s="6" t="s">
        <v>22</v>
      </c>
      <c r="I105" s="6" t="s">
        <v>59</v>
      </c>
      <c r="J105" s="6" t="s">
        <v>96</v>
      </c>
      <c r="K105" s="6">
        <v>160</v>
      </c>
      <c r="L105" s="6" t="s">
        <v>159</v>
      </c>
      <c r="M105" s="6"/>
      <c r="N105" s="6"/>
      <c r="O105" s="6">
        <v>11395</v>
      </c>
      <c r="P105" s="9" t="s">
        <v>25</v>
      </c>
      <c r="Q105" s="14">
        <v>45608</v>
      </c>
      <c r="R105" s="14">
        <v>45620</v>
      </c>
      <c r="S105" s="14">
        <v>45623</v>
      </c>
      <c r="T105" s="20" t="s">
        <v>74</v>
      </c>
      <c r="U105" s="20" t="s">
        <v>98</v>
      </c>
    </row>
    <row r="106" spans="1:21" ht="34.799999999999997" x14ac:dyDescent="0.3">
      <c r="A106" s="6">
        <v>106</v>
      </c>
      <c r="B106" s="57">
        <v>1755075</v>
      </c>
      <c r="C106" s="57">
        <v>1303159</v>
      </c>
      <c r="D106" s="6" t="s">
        <v>268</v>
      </c>
      <c r="E106" s="6" t="s">
        <v>54</v>
      </c>
      <c r="F106" s="6"/>
      <c r="G106" s="6" t="s">
        <v>21</v>
      </c>
      <c r="H106" s="6" t="s">
        <v>22</v>
      </c>
      <c r="I106" s="6" t="s">
        <v>35</v>
      </c>
      <c r="J106" s="6" t="s">
        <v>269</v>
      </c>
      <c r="K106" s="6">
        <v>80</v>
      </c>
      <c r="L106" s="6" t="s">
        <v>77</v>
      </c>
      <c r="M106" s="6"/>
      <c r="N106" s="6"/>
      <c r="O106" s="6">
        <v>12919</v>
      </c>
      <c r="P106" s="9" t="s">
        <v>25</v>
      </c>
      <c r="Q106" s="14">
        <v>45610</v>
      </c>
      <c r="R106" s="14">
        <v>45626</v>
      </c>
      <c r="S106" s="14">
        <v>45623</v>
      </c>
      <c r="T106" s="20" t="s">
        <v>74</v>
      </c>
      <c r="U106" s="20" t="s">
        <v>98</v>
      </c>
    </row>
    <row r="107" spans="1:21" x14ac:dyDescent="0.3">
      <c r="A107" s="6">
        <v>107</v>
      </c>
      <c r="B107" s="6" t="s">
        <v>270</v>
      </c>
      <c r="C107" s="6"/>
      <c r="D107" s="6" t="s">
        <v>110</v>
      </c>
      <c r="E107" s="6" t="s">
        <v>204</v>
      </c>
      <c r="F107" s="6"/>
      <c r="G107" s="6" t="s">
        <v>88</v>
      </c>
      <c r="H107" s="6" t="s">
        <v>271</v>
      </c>
      <c r="I107" s="6" t="s">
        <v>35</v>
      </c>
      <c r="J107" s="6" t="s">
        <v>46</v>
      </c>
      <c r="K107" s="6">
        <v>120</v>
      </c>
      <c r="L107" s="6" t="s">
        <v>47</v>
      </c>
      <c r="M107" s="6"/>
      <c r="N107" s="6"/>
      <c r="O107" s="6">
        <v>6376</v>
      </c>
      <c r="P107" s="9" t="s">
        <v>113</v>
      </c>
      <c r="Q107" s="14">
        <v>45610</v>
      </c>
      <c r="R107" s="14">
        <v>45623</v>
      </c>
      <c r="S107" s="14">
        <v>45621</v>
      </c>
      <c r="T107" s="20" t="s">
        <v>74</v>
      </c>
      <c r="U107" s="20" t="s">
        <v>98</v>
      </c>
    </row>
    <row r="108" spans="1:21" x14ac:dyDescent="0.3">
      <c r="A108" s="6">
        <v>108</v>
      </c>
      <c r="B108" s="6" t="s">
        <v>272</v>
      </c>
      <c r="C108" s="6"/>
      <c r="D108" s="6" t="s">
        <v>110</v>
      </c>
      <c r="E108" s="6" t="s">
        <v>273</v>
      </c>
      <c r="F108" s="6"/>
      <c r="G108" s="6" t="s">
        <v>88</v>
      </c>
      <c r="H108" s="6" t="s">
        <v>22</v>
      </c>
      <c r="I108" s="6" t="s">
        <v>274</v>
      </c>
      <c r="J108" s="6" t="s">
        <v>46</v>
      </c>
      <c r="K108" s="6">
        <v>90</v>
      </c>
      <c r="L108" s="6" t="s">
        <v>89</v>
      </c>
      <c r="M108" s="6"/>
      <c r="N108" s="6"/>
      <c r="O108" s="6">
        <v>5294</v>
      </c>
      <c r="P108" s="9" t="s">
        <v>113</v>
      </c>
      <c r="Q108" s="14">
        <v>45610</v>
      </c>
      <c r="R108" s="14">
        <v>45623</v>
      </c>
      <c r="S108" s="14">
        <v>45621</v>
      </c>
      <c r="T108" s="20" t="s">
        <v>74</v>
      </c>
      <c r="U108" s="20" t="s">
        <v>98</v>
      </c>
    </row>
    <row r="109" spans="1:21" ht="27" x14ac:dyDescent="0.3">
      <c r="A109" s="6">
        <v>109</v>
      </c>
      <c r="B109" s="58">
        <v>265453625</v>
      </c>
      <c r="C109" s="6"/>
      <c r="D109" s="6" t="s">
        <v>275</v>
      </c>
      <c r="E109" s="6" t="s">
        <v>58</v>
      </c>
      <c r="F109" s="58">
        <v>1277038843</v>
      </c>
      <c r="G109" s="6" t="s">
        <v>276</v>
      </c>
      <c r="H109" s="6" t="s">
        <v>271</v>
      </c>
      <c r="I109" s="6" t="s">
        <v>274</v>
      </c>
      <c r="J109" s="6" t="s">
        <v>277</v>
      </c>
      <c r="K109" s="6">
        <v>80</v>
      </c>
      <c r="L109" s="6" t="s">
        <v>77</v>
      </c>
      <c r="M109" s="6"/>
      <c r="N109" s="6"/>
      <c r="O109" s="6">
        <v>7396</v>
      </c>
      <c r="P109" s="9" t="s">
        <v>25</v>
      </c>
      <c r="Q109" s="14">
        <v>45613</v>
      </c>
      <c r="R109" s="14">
        <v>45624</v>
      </c>
      <c r="S109" s="14">
        <v>45622</v>
      </c>
      <c r="T109" s="20" t="s">
        <v>74</v>
      </c>
      <c r="U109" s="20" t="s">
        <v>98</v>
      </c>
    </row>
    <row r="110" spans="1:21" ht="34.799999999999997" x14ac:dyDescent="0.3">
      <c r="A110" s="6">
        <v>110</v>
      </c>
      <c r="B110" s="57">
        <v>1762617</v>
      </c>
      <c r="C110" s="57">
        <v>1306879</v>
      </c>
      <c r="D110" s="6" t="s">
        <v>182</v>
      </c>
      <c r="E110" s="6" t="s">
        <v>278</v>
      </c>
      <c r="F110" s="6"/>
      <c r="G110" s="6" t="s">
        <v>21</v>
      </c>
      <c r="H110" s="6" t="s">
        <v>22</v>
      </c>
      <c r="I110" s="6" t="s">
        <v>35</v>
      </c>
      <c r="J110" s="6" t="s">
        <v>93</v>
      </c>
      <c r="K110" s="6">
        <v>90</v>
      </c>
      <c r="L110" s="6" t="s">
        <v>89</v>
      </c>
      <c r="M110" s="6"/>
      <c r="N110" s="6"/>
      <c r="O110" s="6">
        <v>13439</v>
      </c>
      <c r="P110" s="9">
        <v>13575</v>
      </c>
      <c r="Q110" s="14">
        <v>45616</v>
      </c>
      <c r="R110" s="14">
        <v>45631</v>
      </c>
      <c r="S110" s="14">
        <v>45622</v>
      </c>
      <c r="T110" s="20" t="s">
        <v>74</v>
      </c>
      <c r="U110" s="20" t="s">
        <v>98</v>
      </c>
    </row>
    <row r="111" spans="1:21" x14ac:dyDescent="0.3">
      <c r="A111" s="59">
        <v>111</v>
      </c>
      <c r="B111" s="59"/>
      <c r="C111" s="59"/>
      <c r="D111" s="59" t="s">
        <v>61</v>
      </c>
      <c r="E111" s="59" t="s">
        <v>72</v>
      </c>
      <c r="F111" s="59"/>
      <c r="G111" s="59" t="s">
        <v>61</v>
      </c>
      <c r="H111" s="59" t="s">
        <v>22</v>
      </c>
      <c r="I111" s="59" t="s">
        <v>279</v>
      </c>
      <c r="J111" s="59" t="s">
        <v>280</v>
      </c>
      <c r="K111" s="59">
        <v>160</v>
      </c>
      <c r="L111" s="59" t="s">
        <v>89</v>
      </c>
      <c r="M111" s="59"/>
      <c r="N111" s="59"/>
      <c r="O111" s="59">
        <v>5100</v>
      </c>
      <c r="P111" s="60" t="s">
        <v>113</v>
      </c>
      <c r="Q111" s="61">
        <v>45610</v>
      </c>
      <c r="R111" s="61">
        <v>45634</v>
      </c>
      <c r="S111" s="59"/>
      <c r="T111" s="59"/>
      <c r="U111" s="62"/>
    </row>
    <row r="112" spans="1:21" x14ac:dyDescent="0.3">
      <c r="A112" s="6">
        <v>112</v>
      </c>
      <c r="B112" s="6"/>
      <c r="C112" s="6"/>
      <c r="D112" s="6" t="s">
        <v>281</v>
      </c>
      <c r="E112" s="6" t="s">
        <v>76</v>
      </c>
      <c r="F112" s="6"/>
      <c r="G112" s="6" t="s">
        <v>282</v>
      </c>
      <c r="H112" s="6" t="s">
        <v>271</v>
      </c>
      <c r="I112" s="6" t="s">
        <v>59</v>
      </c>
      <c r="J112" s="6" t="s">
        <v>283</v>
      </c>
      <c r="K112" s="6">
        <v>160</v>
      </c>
      <c r="L112" s="6" t="s">
        <v>141</v>
      </c>
      <c r="M112" s="6" t="s">
        <v>77</v>
      </c>
      <c r="N112" s="6"/>
      <c r="O112" s="6" t="s">
        <v>284</v>
      </c>
      <c r="P112" s="9">
        <v>5800</v>
      </c>
      <c r="Q112" s="14">
        <v>45618</v>
      </c>
      <c r="R112" s="14">
        <v>45628</v>
      </c>
      <c r="S112" s="14">
        <v>45623</v>
      </c>
      <c r="T112" s="20" t="s">
        <v>74</v>
      </c>
      <c r="U112" s="20" t="s">
        <v>98</v>
      </c>
    </row>
    <row r="113" spans="1:21" ht="34.799999999999997" x14ac:dyDescent="0.3">
      <c r="A113" s="6">
        <v>113</v>
      </c>
      <c r="B113" s="57">
        <v>1765451</v>
      </c>
      <c r="C113" s="57">
        <v>1308241</v>
      </c>
      <c r="D113" s="6" t="s">
        <v>285</v>
      </c>
      <c r="E113" s="6" t="s">
        <v>286</v>
      </c>
      <c r="F113" s="6"/>
      <c r="G113" s="6" t="s">
        <v>21</v>
      </c>
      <c r="H113" s="6" t="s">
        <v>22</v>
      </c>
      <c r="I113" s="6" t="s">
        <v>279</v>
      </c>
      <c r="J113" s="6" t="s">
        <v>287</v>
      </c>
      <c r="K113" s="6">
        <v>120</v>
      </c>
      <c r="L113" s="6" t="s">
        <v>47</v>
      </c>
      <c r="M113" s="6"/>
      <c r="N113" s="6"/>
      <c r="O113" s="6">
        <v>10885</v>
      </c>
      <c r="P113" s="9">
        <v>7965</v>
      </c>
      <c r="Q113" s="14">
        <v>45620</v>
      </c>
      <c r="R113" s="14">
        <v>45631</v>
      </c>
      <c r="S113" s="14">
        <v>45636</v>
      </c>
      <c r="T113" s="20" t="s">
        <v>74</v>
      </c>
      <c r="U113" s="20" t="s">
        <v>98</v>
      </c>
    </row>
    <row r="114" spans="1:21" x14ac:dyDescent="0.3">
      <c r="A114" s="6">
        <v>114</v>
      </c>
      <c r="B114" s="6"/>
      <c r="C114" s="6"/>
      <c r="D114" s="6" t="s">
        <v>61</v>
      </c>
      <c r="E114" s="6" t="s">
        <v>72</v>
      </c>
      <c r="F114" s="6"/>
      <c r="G114" s="6" t="s">
        <v>63</v>
      </c>
      <c r="H114" s="6" t="s">
        <v>210</v>
      </c>
      <c r="I114" s="6" t="s">
        <v>288</v>
      </c>
      <c r="J114" s="6" t="s">
        <v>288</v>
      </c>
      <c r="K114" s="6"/>
      <c r="L114" s="6"/>
      <c r="M114" s="6"/>
      <c r="N114" s="6"/>
      <c r="O114" s="6">
        <v>6000</v>
      </c>
      <c r="P114" s="9">
        <v>6000</v>
      </c>
      <c r="Q114" s="14">
        <v>45615</v>
      </c>
      <c r="R114" s="14">
        <v>45631</v>
      </c>
      <c r="S114" s="14">
        <v>45616</v>
      </c>
      <c r="T114" s="6" t="s">
        <v>289</v>
      </c>
      <c r="U114" s="20" t="s">
        <v>98</v>
      </c>
    </row>
    <row r="115" spans="1:21" ht="34.799999999999997" x14ac:dyDescent="0.3">
      <c r="A115" s="6">
        <v>115</v>
      </c>
      <c r="B115" s="57">
        <v>1782674</v>
      </c>
      <c r="C115" s="6">
        <v>1315860</v>
      </c>
      <c r="D115" s="6" t="s">
        <v>290</v>
      </c>
      <c r="E115" s="6" t="s">
        <v>291</v>
      </c>
      <c r="F115" s="6"/>
      <c r="G115" s="6" t="s">
        <v>21</v>
      </c>
      <c r="H115" s="6" t="s">
        <v>292</v>
      </c>
      <c r="I115" s="6"/>
      <c r="J115" s="6" t="s">
        <v>293</v>
      </c>
      <c r="K115" s="6"/>
      <c r="L115" s="6"/>
      <c r="M115" s="6"/>
      <c r="N115" s="6"/>
      <c r="O115" s="6">
        <v>8449</v>
      </c>
      <c r="P115" s="9" t="s">
        <v>25</v>
      </c>
      <c r="Q115" s="14">
        <v>45623</v>
      </c>
      <c r="R115" s="14">
        <v>45636</v>
      </c>
      <c r="S115" s="14">
        <v>45649</v>
      </c>
      <c r="T115" s="6" t="s">
        <v>28</v>
      </c>
      <c r="U115" s="30" t="s">
        <v>98</v>
      </c>
    </row>
    <row r="116" spans="1:21" ht="34.799999999999997" x14ac:dyDescent="0.3">
      <c r="A116" s="6">
        <v>116</v>
      </c>
      <c r="B116" s="6">
        <v>1781530</v>
      </c>
      <c r="C116" s="57">
        <v>1315450</v>
      </c>
      <c r="D116" s="6" t="s">
        <v>294</v>
      </c>
      <c r="E116" s="6" t="s">
        <v>92</v>
      </c>
      <c r="F116" s="6"/>
      <c r="G116" s="6" t="s">
        <v>21</v>
      </c>
      <c r="H116" s="6" t="s">
        <v>292</v>
      </c>
      <c r="I116" s="6" t="s">
        <v>295</v>
      </c>
      <c r="J116" s="6" t="s">
        <v>296</v>
      </c>
      <c r="K116" s="6"/>
      <c r="L116" s="6" t="s">
        <v>77</v>
      </c>
      <c r="M116" s="6" t="s">
        <v>297</v>
      </c>
      <c r="N116" s="6"/>
      <c r="O116" s="6">
        <v>10249</v>
      </c>
      <c r="P116" s="9">
        <v>6211</v>
      </c>
      <c r="Q116" s="14">
        <v>45623</v>
      </c>
      <c r="R116" s="14">
        <v>45636</v>
      </c>
      <c r="S116" s="14">
        <v>45645</v>
      </c>
      <c r="T116" s="20" t="s">
        <v>74</v>
      </c>
      <c r="U116" s="20" t="s">
        <v>98</v>
      </c>
    </row>
    <row r="117" spans="1:21" x14ac:dyDescent="0.3">
      <c r="A117" s="17">
        <v>117</v>
      </c>
      <c r="B117" s="17">
        <v>1795447</v>
      </c>
      <c r="C117" s="17">
        <v>1321584</v>
      </c>
      <c r="D117" s="17" t="s">
        <v>298</v>
      </c>
      <c r="E117" s="17" t="s">
        <v>299</v>
      </c>
      <c r="F117" s="17"/>
      <c r="G117" s="17" t="s">
        <v>21</v>
      </c>
      <c r="H117" s="17" t="s">
        <v>22</v>
      </c>
      <c r="I117" s="17" t="s">
        <v>35</v>
      </c>
      <c r="J117" s="17" t="s">
        <v>36</v>
      </c>
      <c r="K117" s="17">
        <v>100</v>
      </c>
      <c r="L117" s="17" t="s">
        <v>89</v>
      </c>
      <c r="M117" s="17"/>
      <c r="N117" s="17"/>
      <c r="O117" s="17">
        <v>14905</v>
      </c>
      <c r="P117" s="18" t="s">
        <v>25</v>
      </c>
      <c r="Q117" s="19">
        <v>45625</v>
      </c>
      <c r="R117" s="19">
        <v>45641</v>
      </c>
      <c r="S117" s="17"/>
      <c r="T117" s="17" t="s">
        <v>300</v>
      </c>
      <c r="U117" s="63" t="s">
        <v>136</v>
      </c>
    </row>
    <row r="118" spans="1:21" ht="34.799999999999997" x14ac:dyDescent="0.3">
      <c r="A118" s="17">
        <v>118</v>
      </c>
      <c r="B118" s="64">
        <v>1808440</v>
      </c>
      <c r="C118" s="64">
        <v>1327172</v>
      </c>
      <c r="D118" s="17" t="s">
        <v>301</v>
      </c>
      <c r="E118" s="17" t="s">
        <v>95</v>
      </c>
      <c r="F118" s="17"/>
      <c r="G118" s="17" t="s">
        <v>21</v>
      </c>
      <c r="H118" s="17" t="s">
        <v>302</v>
      </c>
      <c r="I118" s="17" t="s">
        <v>295</v>
      </c>
      <c r="J118" s="17" t="s">
        <v>296</v>
      </c>
      <c r="K118" s="17"/>
      <c r="L118" s="17" t="s">
        <v>213</v>
      </c>
      <c r="M118" s="17" t="s">
        <v>303</v>
      </c>
      <c r="N118" s="17"/>
      <c r="O118" s="17">
        <v>10249</v>
      </c>
      <c r="P118" s="18" t="s">
        <v>25</v>
      </c>
      <c r="Q118" s="19">
        <v>45626</v>
      </c>
      <c r="R118" s="19">
        <v>45638</v>
      </c>
      <c r="S118" s="17"/>
      <c r="T118" s="17"/>
      <c r="U118" s="63" t="s">
        <v>136</v>
      </c>
    </row>
    <row r="119" spans="1:21" ht="34.799999999999997" x14ac:dyDescent="0.3">
      <c r="A119" s="17">
        <v>119</v>
      </c>
      <c r="B119" s="17">
        <v>1808441</v>
      </c>
      <c r="C119" s="64">
        <v>1327172</v>
      </c>
      <c r="D119" s="17" t="s">
        <v>304</v>
      </c>
      <c r="E119" s="17" t="s">
        <v>95</v>
      </c>
      <c r="F119" s="17"/>
      <c r="G119" s="17" t="s">
        <v>305</v>
      </c>
      <c r="H119" s="17" t="s">
        <v>302</v>
      </c>
      <c r="I119" s="17" t="s">
        <v>123</v>
      </c>
      <c r="J119" s="17"/>
      <c r="K119" s="17"/>
      <c r="L119" s="17" t="s">
        <v>89</v>
      </c>
      <c r="M119" s="17" t="s">
        <v>306</v>
      </c>
      <c r="N119" s="17"/>
      <c r="O119" s="17">
        <v>9029</v>
      </c>
      <c r="P119" s="18" t="s">
        <v>25</v>
      </c>
      <c r="Q119" s="19">
        <v>45626</v>
      </c>
      <c r="R119" s="19">
        <v>45638</v>
      </c>
      <c r="S119" s="17"/>
      <c r="T119" s="17"/>
      <c r="U119" s="63" t="s">
        <v>136</v>
      </c>
    </row>
    <row r="120" spans="1:21" ht="34.799999999999997" x14ac:dyDescent="0.3">
      <c r="A120" s="59">
        <v>120</v>
      </c>
      <c r="B120" s="65">
        <v>1805052</v>
      </c>
      <c r="C120" s="65">
        <v>1325637</v>
      </c>
      <c r="D120" s="59" t="s">
        <v>307</v>
      </c>
      <c r="E120" s="59" t="s">
        <v>118</v>
      </c>
      <c r="F120" s="59"/>
      <c r="G120" s="59" t="s">
        <v>305</v>
      </c>
      <c r="H120" s="59" t="s">
        <v>292</v>
      </c>
      <c r="I120" s="59" t="s">
        <v>308</v>
      </c>
      <c r="J120" s="59"/>
      <c r="K120" s="59"/>
      <c r="L120" s="59" t="s">
        <v>213</v>
      </c>
      <c r="M120" s="59" t="s">
        <v>309</v>
      </c>
      <c r="N120" s="59"/>
      <c r="O120" s="59">
        <v>9029</v>
      </c>
      <c r="P120" s="60" t="s">
        <v>25</v>
      </c>
      <c r="Q120" s="61">
        <v>45626</v>
      </c>
      <c r="R120" s="61">
        <v>45638</v>
      </c>
      <c r="S120" s="59"/>
      <c r="T120" s="59"/>
      <c r="U120" s="62"/>
    </row>
    <row r="121" spans="1:21" ht="34.799999999999997" x14ac:dyDescent="0.3">
      <c r="A121" s="17">
        <v>121</v>
      </c>
      <c r="B121" s="64">
        <v>1813823</v>
      </c>
      <c r="C121" s="64">
        <v>1329646</v>
      </c>
      <c r="D121" s="17" t="s">
        <v>310</v>
      </c>
      <c r="E121" s="17" t="s">
        <v>311</v>
      </c>
      <c r="F121" s="17"/>
      <c r="G121" s="17" t="s">
        <v>21</v>
      </c>
      <c r="H121" s="17" t="s">
        <v>22</v>
      </c>
      <c r="I121" s="17" t="s">
        <v>274</v>
      </c>
      <c r="J121" s="17" t="s">
        <v>46</v>
      </c>
      <c r="K121" s="66">
        <v>80</v>
      </c>
      <c r="L121" s="17" t="s">
        <v>77</v>
      </c>
      <c r="M121" s="17"/>
      <c r="N121" s="17"/>
      <c r="O121" s="17">
        <v>12099</v>
      </c>
      <c r="P121" s="18" t="s">
        <v>25</v>
      </c>
      <c r="Q121" s="19">
        <v>45628</v>
      </c>
      <c r="R121" s="19">
        <v>45643</v>
      </c>
      <c r="S121" s="17"/>
      <c r="T121" s="17"/>
      <c r="U121" s="63" t="s">
        <v>136</v>
      </c>
    </row>
    <row r="122" spans="1:21" x14ac:dyDescent="0.3">
      <c r="A122" s="6">
        <v>122</v>
      </c>
      <c r="B122" s="6" t="s">
        <v>312</v>
      </c>
      <c r="C122" s="6"/>
      <c r="D122" s="6" t="s">
        <v>110</v>
      </c>
      <c r="E122" s="6" t="s">
        <v>204</v>
      </c>
      <c r="F122" s="6"/>
      <c r="G122" s="6" t="s">
        <v>88</v>
      </c>
      <c r="H122" s="6" t="s">
        <v>22</v>
      </c>
      <c r="I122" s="6" t="s">
        <v>274</v>
      </c>
      <c r="J122" s="6" t="s">
        <v>277</v>
      </c>
      <c r="K122" s="52">
        <v>90</v>
      </c>
      <c r="L122" s="6" t="s">
        <v>37</v>
      </c>
      <c r="M122" s="6"/>
      <c r="N122" s="6"/>
      <c r="O122" s="6">
        <v>5217</v>
      </c>
      <c r="P122" s="9" t="s">
        <v>113</v>
      </c>
      <c r="Q122" s="14">
        <v>45627</v>
      </c>
      <c r="R122" s="14">
        <v>45640</v>
      </c>
      <c r="S122" s="14">
        <v>45636</v>
      </c>
      <c r="T122" s="20" t="s">
        <v>74</v>
      </c>
      <c r="U122" s="20" t="s">
        <v>98</v>
      </c>
    </row>
    <row r="123" spans="1:21" ht="34.799999999999997" x14ac:dyDescent="0.3">
      <c r="A123" s="6">
        <v>123</v>
      </c>
      <c r="B123" s="57">
        <v>1810950</v>
      </c>
      <c r="C123" s="57">
        <v>1328141</v>
      </c>
      <c r="D123" s="6" t="s">
        <v>313</v>
      </c>
      <c r="E123" s="6" t="s">
        <v>185</v>
      </c>
      <c r="F123" s="6"/>
      <c r="G123" s="6" t="s">
        <v>21</v>
      </c>
      <c r="H123" s="6" t="s">
        <v>271</v>
      </c>
      <c r="I123" s="6" t="s">
        <v>23</v>
      </c>
      <c r="J123" s="6"/>
      <c r="K123" s="6"/>
      <c r="L123" s="6" t="s">
        <v>89</v>
      </c>
      <c r="M123" s="6" t="s">
        <v>89</v>
      </c>
      <c r="N123" s="6"/>
      <c r="O123" s="6">
        <v>10249</v>
      </c>
      <c r="P123" s="9">
        <v>6211</v>
      </c>
      <c r="Q123" s="14">
        <v>45630</v>
      </c>
      <c r="R123" s="14">
        <v>45640</v>
      </c>
      <c r="S123" s="14">
        <v>45645</v>
      </c>
      <c r="T123" s="20" t="s">
        <v>74</v>
      </c>
      <c r="U123" s="20" t="s">
        <v>98</v>
      </c>
    </row>
    <row r="124" spans="1:21" x14ac:dyDescent="0.3">
      <c r="A124" s="6">
        <v>124</v>
      </c>
      <c r="B124" s="55">
        <v>240085463</v>
      </c>
      <c r="C124" s="6"/>
      <c r="D124" s="6" t="s">
        <v>314</v>
      </c>
      <c r="E124" s="6" t="s">
        <v>315</v>
      </c>
      <c r="F124" s="6"/>
      <c r="G124" s="6" t="s">
        <v>108</v>
      </c>
      <c r="H124" s="6" t="s">
        <v>22</v>
      </c>
      <c r="I124" s="6" t="s">
        <v>35</v>
      </c>
      <c r="J124" s="6" t="s">
        <v>93</v>
      </c>
      <c r="K124" s="6"/>
      <c r="L124" s="6" t="s">
        <v>89</v>
      </c>
      <c r="M124" s="6"/>
      <c r="N124" s="6"/>
      <c r="O124" s="6">
        <v>10445</v>
      </c>
      <c r="P124" s="9">
        <v>7707</v>
      </c>
      <c r="Q124" s="14">
        <v>45635</v>
      </c>
      <c r="R124" s="14">
        <v>45657</v>
      </c>
      <c r="S124" s="14">
        <v>45638</v>
      </c>
      <c r="T124" s="20" t="s">
        <v>74</v>
      </c>
      <c r="U124" s="20" t="s">
        <v>98</v>
      </c>
    </row>
    <row r="125" spans="1:21" ht="34.799999999999997" x14ac:dyDescent="0.3">
      <c r="A125" s="6">
        <v>125</v>
      </c>
      <c r="B125" s="57">
        <v>1818591</v>
      </c>
      <c r="C125" s="57">
        <v>1332300</v>
      </c>
      <c r="D125" s="6" t="s">
        <v>316</v>
      </c>
      <c r="E125" s="6" t="s">
        <v>95</v>
      </c>
      <c r="F125" s="6"/>
      <c r="G125" s="6" t="s">
        <v>21</v>
      </c>
      <c r="H125" s="6" t="s">
        <v>292</v>
      </c>
      <c r="I125" s="6" t="s">
        <v>317</v>
      </c>
      <c r="J125" s="6" t="s">
        <v>296</v>
      </c>
      <c r="K125" s="6"/>
      <c r="L125" s="6" t="s">
        <v>213</v>
      </c>
      <c r="M125" s="6" t="s">
        <v>303</v>
      </c>
      <c r="N125" s="6"/>
      <c r="O125" s="6">
        <v>11199</v>
      </c>
      <c r="P125" s="9">
        <v>11257</v>
      </c>
      <c r="Q125" s="14">
        <v>45638</v>
      </c>
      <c r="R125" s="14">
        <v>45650</v>
      </c>
      <c r="S125" s="14">
        <v>45645</v>
      </c>
      <c r="T125" s="20" t="s">
        <v>74</v>
      </c>
      <c r="U125" s="20" t="s">
        <v>98</v>
      </c>
    </row>
    <row r="126" spans="1:21" x14ac:dyDescent="0.3">
      <c r="A126" s="6">
        <v>126</v>
      </c>
      <c r="B126" s="6">
        <v>1818396</v>
      </c>
      <c r="C126" s="6">
        <v>1332179</v>
      </c>
      <c r="D126" s="6" t="s">
        <v>318</v>
      </c>
      <c r="E126" s="6" t="s">
        <v>278</v>
      </c>
      <c r="F126" s="6"/>
      <c r="G126" s="6" t="s">
        <v>21</v>
      </c>
      <c r="H126" s="6" t="s">
        <v>271</v>
      </c>
      <c r="I126" s="6" t="s">
        <v>35</v>
      </c>
      <c r="J126" s="6" t="s">
        <v>46</v>
      </c>
      <c r="K126" s="6">
        <v>80</v>
      </c>
      <c r="L126" s="6" t="s">
        <v>89</v>
      </c>
      <c r="M126" s="6"/>
      <c r="N126" s="6"/>
      <c r="O126" s="6">
        <v>13099</v>
      </c>
      <c r="P126" s="9">
        <v>13231</v>
      </c>
      <c r="Q126" s="14">
        <v>45638</v>
      </c>
      <c r="R126" s="14">
        <v>45654</v>
      </c>
      <c r="S126" s="14">
        <v>45655</v>
      </c>
      <c r="T126" s="6" t="s">
        <v>74</v>
      </c>
      <c r="U126" s="20" t="s">
        <v>98</v>
      </c>
    </row>
    <row r="127" spans="1:21" x14ac:dyDescent="0.3">
      <c r="A127" s="6">
        <v>127</v>
      </c>
      <c r="B127" s="55">
        <v>240085758</v>
      </c>
      <c r="C127" s="6"/>
      <c r="D127" s="6" t="s">
        <v>108</v>
      </c>
      <c r="E127" s="6" t="s">
        <v>228</v>
      </c>
      <c r="F127" s="6"/>
      <c r="G127" s="6" t="s">
        <v>108</v>
      </c>
      <c r="H127" s="6" t="s">
        <v>210</v>
      </c>
      <c r="I127" s="6" t="s">
        <v>211</v>
      </c>
      <c r="J127" s="6" t="s">
        <v>260</v>
      </c>
      <c r="K127" s="6"/>
      <c r="L127" s="6" t="s">
        <v>213</v>
      </c>
      <c r="M127" s="6" t="s">
        <v>319</v>
      </c>
      <c r="N127" s="6"/>
      <c r="O127" s="6">
        <v>8700</v>
      </c>
      <c r="P127" s="9" t="s">
        <v>113</v>
      </c>
      <c r="Q127" s="14">
        <v>45640</v>
      </c>
      <c r="R127" s="14">
        <v>45662</v>
      </c>
      <c r="S127" s="14">
        <v>45655</v>
      </c>
      <c r="T127" s="6" t="s">
        <v>74</v>
      </c>
      <c r="U127" s="20" t="s">
        <v>98</v>
      </c>
    </row>
    <row r="128" spans="1:21" x14ac:dyDescent="0.3">
      <c r="A128" s="59"/>
      <c r="B128" s="59"/>
      <c r="C128" s="59"/>
      <c r="D128" s="59"/>
      <c r="E128" s="59"/>
      <c r="F128" s="59"/>
      <c r="G128" s="59"/>
      <c r="H128" s="59"/>
      <c r="I128" s="59"/>
      <c r="J128" s="59"/>
      <c r="K128" s="59"/>
      <c r="L128" s="59"/>
      <c r="M128" s="59"/>
      <c r="N128" s="59"/>
      <c r="O128" s="59"/>
      <c r="P128" s="60"/>
      <c r="Q128" s="59"/>
      <c r="R128" s="59"/>
      <c r="S128" s="59"/>
      <c r="T128" s="59"/>
      <c r="U128" s="6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EBFEC-B369-45FC-B756-7E6A6D4992A3}">
  <sheetPr codeName="Sheet2"/>
  <dimension ref="A1:AC129"/>
  <sheetViews>
    <sheetView rightToLeft="1" topLeftCell="M2" workbookViewId="0">
      <selection activeCell="U1" sqref="U1:U128"/>
    </sheetView>
  </sheetViews>
  <sheetFormatPr defaultRowHeight="14.4" x14ac:dyDescent="0.3"/>
  <cols>
    <col min="1" max="1" width="14.5546875" bestFit="1" customWidth="1"/>
    <col min="2" max="2" width="10.44140625" bestFit="1" customWidth="1"/>
    <col min="3" max="3" width="30" bestFit="1" customWidth="1"/>
    <col min="4" max="4" width="9.6640625" bestFit="1" customWidth="1"/>
    <col min="5" max="5" width="11.5546875" bestFit="1" customWidth="1"/>
    <col min="6" max="6" width="10.77734375" bestFit="1" customWidth="1"/>
    <col min="7" max="7" width="10.21875" bestFit="1" customWidth="1"/>
    <col min="8" max="8" width="7.5546875" bestFit="1" customWidth="1"/>
    <col min="9" max="9" width="11.88671875" bestFit="1" customWidth="1"/>
    <col min="10" max="10" width="11.6640625" bestFit="1" customWidth="1"/>
    <col min="11" max="11" width="12.44140625" bestFit="1" customWidth="1"/>
    <col min="12" max="12" width="34.44140625" bestFit="1" customWidth="1"/>
    <col min="13" max="13" width="10.21875" bestFit="1" customWidth="1"/>
    <col min="14" max="14" width="12" bestFit="1" customWidth="1"/>
    <col min="15" max="15" width="13" bestFit="1" customWidth="1"/>
    <col min="16" max="16" width="18.21875" bestFit="1" customWidth="1"/>
    <col min="17" max="17" width="19.109375" bestFit="1" customWidth="1"/>
    <col min="18" max="18" width="11.77734375" bestFit="1" customWidth="1"/>
    <col min="19" max="19" width="12.44140625" bestFit="1" customWidth="1"/>
    <col min="20" max="20" width="12.6640625" bestFit="1" customWidth="1"/>
    <col min="21" max="21" width="12.6640625" customWidth="1"/>
    <col min="22" max="22" width="22.77734375" bestFit="1" customWidth="1"/>
    <col min="23" max="23" width="9.44140625" bestFit="1" customWidth="1"/>
    <col min="24" max="24" width="8.109375" bestFit="1" customWidth="1"/>
    <col min="25" max="25" width="10.88671875" bestFit="1" customWidth="1"/>
    <col min="26" max="26" width="6.77734375" bestFit="1" customWidth="1"/>
    <col min="27" max="27" width="7.5546875" bestFit="1" customWidth="1"/>
    <col min="28" max="28" width="10.77734375" bestFit="1" customWidth="1"/>
    <col min="29" max="29" width="11.77734375" bestFit="1" customWidth="1"/>
  </cols>
  <sheetData>
    <row r="1" spans="1:29" x14ac:dyDescent="0.3">
      <c r="A1" t="s">
        <v>3</v>
      </c>
      <c r="B1" t="s">
        <v>320</v>
      </c>
      <c r="C1" t="s">
        <v>321</v>
      </c>
      <c r="D1" t="s">
        <v>322</v>
      </c>
      <c r="E1" t="s">
        <v>6</v>
      </c>
      <c r="F1" t="s">
        <v>323</v>
      </c>
      <c r="G1" t="s">
        <v>324</v>
      </c>
      <c r="H1" t="s">
        <v>7</v>
      </c>
      <c r="I1" t="s">
        <v>325</v>
      </c>
      <c r="J1" t="s">
        <v>9</v>
      </c>
      <c r="K1" t="s">
        <v>10</v>
      </c>
      <c r="L1" t="s">
        <v>11</v>
      </c>
      <c r="M1" t="s">
        <v>12</v>
      </c>
      <c r="N1" t="s">
        <v>13</v>
      </c>
      <c r="O1" t="s">
        <v>326</v>
      </c>
      <c r="P1" t="s">
        <v>327</v>
      </c>
      <c r="Q1" t="s">
        <v>328</v>
      </c>
      <c r="R1" s="67" t="s">
        <v>14</v>
      </c>
      <c r="S1" s="67" t="s">
        <v>15</v>
      </c>
      <c r="T1" s="67" t="s">
        <v>16</v>
      </c>
      <c r="U1" s="67" t="s">
        <v>496</v>
      </c>
      <c r="V1" t="s">
        <v>17</v>
      </c>
      <c r="W1" t="s">
        <v>18</v>
      </c>
      <c r="X1" t="s">
        <v>329</v>
      </c>
      <c r="Y1" t="s">
        <v>330</v>
      </c>
      <c r="Z1" t="s">
        <v>331</v>
      </c>
      <c r="AA1" t="s">
        <v>332</v>
      </c>
      <c r="AB1" t="s">
        <v>333</v>
      </c>
      <c r="AC1" t="s">
        <v>334</v>
      </c>
    </row>
    <row r="2" spans="1:29" x14ac:dyDescent="0.3">
      <c r="A2" s="68" t="s">
        <v>335</v>
      </c>
      <c r="B2" s="68" t="s">
        <v>336</v>
      </c>
      <c r="C2" s="68" t="s">
        <v>337</v>
      </c>
      <c r="D2" s="68" t="s">
        <v>338</v>
      </c>
      <c r="E2" s="68" t="s">
        <v>255</v>
      </c>
      <c r="F2" s="68" t="s">
        <v>22</v>
      </c>
      <c r="G2" s="68" t="s">
        <v>23</v>
      </c>
      <c r="H2" s="68" t="s">
        <v>339</v>
      </c>
      <c r="I2" t="s">
        <v>51</v>
      </c>
      <c r="J2" s="68" t="s">
        <v>77</v>
      </c>
      <c r="K2" s="68" t="s">
        <v>77</v>
      </c>
      <c r="L2" s="68" t="s">
        <v>340</v>
      </c>
      <c r="M2">
        <v>10160</v>
      </c>
      <c r="N2" t="s">
        <v>25</v>
      </c>
      <c r="O2" s="68" t="s">
        <v>25</v>
      </c>
      <c r="P2">
        <v>14</v>
      </c>
      <c r="Q2">
        <v>0</v>
      </c>
      <c r="R2" s="67">
        <v>45500</v>
      </c>
      <c r="S2" s="67"/>
      <c r="T2" s="67">
        <v>45514</v>
      </c>
      <c r="U2" s="67" t="str">
        <f>TRIM(Table[المسئول عن التسليم])</f>
        <v>تم التسليم عن طريق شركه شحن</v>
      </c>
      <c r="V2" s="68" t="s">
        <v>28</v>
      </c>
      <c r="W2" s="68" t="s">
        <v>98</v>
      </c>
      <c r="X2" s="68" t="s">
        <v>22</v>
      </c>
      <c r="Y2" s="68" t="s">
        <v>77</v>
      </c>
      <c r="Z2">
        <v>1</v>
      </c>
      <c r="AA2" s="68" t="s">
        <v>341</v>
      </c>
      <c r="AB2">
        <v>1</v>
      </c>
      <c r="AC2" s="68" t="s">
        <v>342</v>
      </c>
    </row>
    <row r="3" spans="1:29" x14ac:dyDescent="0.3">
      <c r="A3" s="68" t="s">
        <v>27</v>
      </c>
      <c r="B3" s="68" t="s">
        <v>336</v>
      </c>
      <c r="C3" s="68" t="s">
        <v>343</v>
      </c>
      <c r="D3" s="68" t="s">
        <v>344</v>
      </c>
      <c r="E3" s="68" t="s">
        <v>255</v>
      </c>
      <c r="F3" s="68" t="s">
        <v>22</v>
      </c>
      <c r="G3" s="68" t="s">
        <v>23</v>
      </c>
      <c r="H3" s="68" t="s">
        <v>339</v>
      </c>
      <c r="I3" t="s">
        <v>51</v>
      </c>
      <c r="J3" s="68" t="s">
        <v>89</v>
      </c>
      <c r="K3" s="68" t="s">
        <v>89</v>
      </c>
      <c r="L3" s="68" t="s">
        <v>345</v>
      </c>
      <c r="M3">
        <v>10160</v>
      </c>
      <c r="N3">
        <v>9749</v>
      </c>
      <c r="O3" s="68" t="s">
        <v>346</v>
      </c>
      <c r="P3">
        <v>14</v>
      </c>
      <c r="Q3">
        <v>0</v>
      </c>
      <c r="R3" s="67">
        <v>45501</v>
      </c>
      <c r="S3" s="67"/>
      <c r="T3" s="67">
        <v>45515</v>
      </c>
      <c r="U3" s="67" t="str">
        <f>TRIM(Table[المسئول عن التسليم])</f>
        <v>تم التسليم عن طريق شركه شحن</v>
      </c>
      <c r="V3" s="68" t="s">
        <v>28</v>
      </c>
      <c r="W3" s="68" t="s">
        <v>98</v>
      </c>
      <c r="X3" s="68" t="s">
        <v>22</v>
      </c>
      <c r="Y3" s="68" t="s">
        <v>89</v>
      </c>
      <c r="Z3">
        <v>1</v>
      </c>
      <c r="AA3" s="68" t="s">
        <v>339</v>
      </c>
      <c r="AB3">
        <v>1</v>
      </c>
      <c r="AC3" s="68" t="s">
        <v>342</v>
      </c>
    </row>
    <row r="4" spans="1:29" x14ac:dyDescent="0.3">
      <c r="A4" s="68" t="s">
        <v>33</v>
      </c>
      <c r="B4" s="68" t="s">
        <v>336</v>
      </c>
      <c r="C4" s="68" t="s">
        <v>347</v>
      </c>
      <c r="D4" s="68" t="s">
        <v>348</v>
      </c>
      <c r="E4" s="68" t="s">
        <v>255</v>
      </c>
      <c r="F4" s="68" t="s">
        <v>22</v>
      </c>
      <c r="G4" s="68" t="s">
        <v>35</v>
      </c>
      <c r="H4" s="68" t="s">
        <v>36</v>
      </c>
      <c r="I4">
        <v>90</v>
      </c>
      <c r="J4" s="68" t="s">
        <v>37</v>
      </c>
      <c r="K4" s="68" t="s">
        <v>37</v>
      </c>
      <c r="L4" s="68" t="s">
        <v>349</v>
      </c>
      <c r="M4">
        <v>11455</v>
      </c>
      <c r="N4">
        <v>10067.68</v>
      </c>
      <c r="O4" s="68" t="s">
        <v>346</v>
      </c>
      <c r="P4">
        <v>0</v>
      </c>
      <c r="Q4">
        <v>0</v>
      </c>
      <c r="R4" s="67">
        <v>45500</v>
      </c>
      <c r="S4" s="67"/>
      <c r="T4" s="67"/>
      <c r="U4" s="67" t="str">
        <f>TRIM(Table[المسئول عن التسليم])</f>
        <v>ملغى</v>
      </c>
      <c r="V4" s="68" t="s">
        <v>70</v>
      </c>
      <c r="W4" s="68" t="s">
        <v>41</v>
      </c>
      <c r="X4" s="68" t="s">
        <v>22</v>
      </c>
      <c r="Y4" s="68" t="s">
        <v>37</v>
      </c>
      <c r="Z4">
        <v>1</v>
      </c>
      <c r="AA4" s="68" t="s">
        <v>339</v>
      </c>
      <c r="AB4">
        <v>2</v>
      </c>
      <c r="AC4" s="68" t="s">
        <v>350</v>
      </c>
    </row>
    <row r="5" spans="1:29" x14ac:dyDescent="0.3">
      <c r="A5" s="68" t="s">
        <v>42</v>
      </c>
      <c r="B5" s="68" t="s">
        <v>336</v>
      </c>
      <c r="C5" s="68" t="s">
        <v>190</v>
      </c>
      <c r="D5" s="68" t="s">
        <v>351</v>
      </c>
      <c r="E5" s="68" t="s">
        <v>255</v>
      </c>
      <c r="F5" s="68" t="s">
        <v>292</v>
      </c>
      <c r="G5" s="68" t="s">
        <v>339</v>
      </c>
      <c r="H5" s="68" t="s">
        <v>339</v>
      </c>
      <c r="I5" t="s">
        <v>51</v>
      </c>
      <c r="J5" s="68" t="s">
        <v>352</v>
      </c>
      <c r="K5" s="68" t="s">
        <v>352</v>
      </c>
      <c r="L5" s="68" t="s">
        <v>353</v>
      </c>
      <c r="M5">
        <v>8642</v>
      </c>
      <c r="N5" t="s">
        <v>25</v>
      </c>
      <c r="O5" s="68" t="s">
        <v>25</v>
      </c>
      <c r="P5">
        <v>2</v>
      </c>
      <c r="Q5">
        <v>13</v>
      </c>
      <c r="R5" s="67">
        <v>45529</v>
      </c>
      <c r="S5" s="67">
        <v>45542</v>
      </c>
      <c r="T5" s="67">
        <v>45531</v>
      </c>
      <c r="U5" s="67" t="str">
        <f>TRIM(Table[المسئول عن التسليم])</f>
        <v>تم التسليم عن طريق شركه شحن</v>
      </c>
      <c r="V5" s="68" t="s">
        <v>28</v>
      </c>
      <c r="W5" s="68" t="s">
        <v>98</v>
      </c>
      <c r="X5" s="68" t="s">
        <v>354</v>
      </c>
      <c r="Y5" s="68" t="s">
        <v>339</v>
      </c>
      <c r="Z5">
        <v>1</v>
      </c>
      <c r="AA5" s="68" t="s">
        <v>339</v>
      </c>
      <c r="AB5">
        <v>1</v>
      </c>
      <c r="AC5" s="68" t="s">
        <v>350</v>
      </c>
    </row>
    <row r="6" spans="1:29" x14ac:dyDescent="0.3">
      <c r="A6" s="68" t="s">
        <v>355</v>
      </c>
      <c r="B6" s="68" t="s">
        <v>336</v>
      </c>
      <c r="C6" s="68" t="s">
        <v>347</v>
      </c>
      <c r="D6" s="68" t="s">
        <v>348</v>
      </c>
      <c r="E6" s="68" t="s">
        <v>255</v>
      </c>
      <c r="F6" s="68" t="s">
        <v>22</v>
      </c>
      <c r="G6" s="68" t="s">
        <v>35</v>
      </c>
      <c r="H6" s="68" t="s">
        <v>46</v>
      </c>
      <c r="I6">
        <v>100</v>
      </c>
      <c r="J6" s="68" t="s">
        <v>47</v>
      </c>
      <c r="K6" s="68" t="s">
        <v>47</v>
      </c>
      <c r="L6" s="68" t="s">
        <v>356</v>
      </c>
      <c r="M6">
        <v>12833</v>
      </c>
      <c r="N6">
        <v>12974.22</v>
      </c>
      <c r="O6" s="68" t="s">
        <v>346</v>
      </c>
      <c r="P6">
        <v>0</v>
      </c>
      <c r="Q6">
        <v>15</v>
      </c>
      <c r="R6" s="67">
        <v>45520</v>
      </c>
      <c r="S6" s="67">
        <v>45535</v>
      </c>
      <c r="T6" s="67"/>
      <c r="U6" s="67" t="str">
        <f>TRIM(Table[المسئول عن التسليم])</f>
        <v>ملغى</v>
      </c>
      <c r="V6" s="68" t="s">
        <v>70</v>
      </c>
      <c r="W6" s="68" t="s">
        <v>41</v>
      </c>
      <c r="X6" s="68" t="s">
        <v>22</v>
      </c>
      <c r="Y6" s="68" t="s">
        <v>357</v>
      </c>
      <c r="Z6">
        <v>1</v>
      </c>
      <c r="AA6" s="68" t="s">
        <v>339</v>
      </c>
      <c r="AB6">
        <v>2</v>
      </c>
      <c r="AC6" s="68" t="s">
        <v>350</v>
      </c>
    </row>
    <row r="7" spans="1:29" x14ac:dyDescent="0.3">
      <c r="A7" s="68" t="s">
        <v>108</v>
      </c>
      <c r="B7" s="68" t="s">
        <v>358</v>
      </c>
      <c r="C7" s="68" t="s">
        <v>339</v>
      </c>
      <c r="D7" s="68" t="s">
        <v>339</v>
      </c>
      <c r="E7" s="68" t="s">
        <v>108</v>
      </c>
      <c r="F7" s="68" t="s">
        <v>67</v>
      </c>
      <c r="G7" s="68" t="s">
        <v>339</v>
      </c>
      <c r="H7" s="68" t="s">
        <v>339</v>
      </c>
      <c r="I7" t="s">
        <v>51</v>
      </c>
      <c r="J7" s="68" t="s">
        <v>352</v>
      </c>
      <c r="K7" s="68" t="s">
        <v>47</v>
      </c>
      <c r="L7" s="68" t="s">
        <v>359</v>
      </c>
      <c r="M7">
        <v>14550</v>
      </c>
      <c r="N7" t="s">
        <v>25</v>
      </c>
      <c r="O7" s="68" t="s">
        <v>25</v>
      </c>
      <c r="P7">
        <v>22</v>
      </c>
      <c r="Q7">
        <v>20</v>
      </c>
      <c r="R7" s="67">
        <v>45518</v>
      </c>
      <c r="S7" s="67">
        <v>45538</v>
      </c>
      <c r="T7" s="67">
        <v>45540</v>
      </c>
      <c r="U7" s="67" t="str">
        <f>TRIM(Table[المسئول عن التسليم])</f>
        <v>تم التسليم عن طريق شركه شحن</v>
      </c>
      <c r="V7" s="68" t="s">
        <v>28</v>
      </c>
      <c r="W7" s="68" t="s">
        <v>98</v>
      </c>
      <c r="X7" s="68" t="s">
        <v>67</v>
      </c>
      <c r="Y7" s="68" t="s">
        <v>357</v>
      </c>
      <c r="Z7">
        <v>1</v>
      </c>
      <c r="AA7" s="68" t="s">
        <v>339</v>
      </c>
      <c r="AB7">
        <v>1</v>
      </c>
      <c r="AC7" s="68" t="s">
        <v>342</v>
      </c>
    </row>
    <row r="8" spans="1:29" x14ac:dyDescent="0.3">
      <c r="A8" s="68" t="s">
        <v>360</v>
      </c>
      <c r="B8" s="68" t="s">
        <v>336</v>
      </c>
      <c r="C8" s="68" t="s">
        <v>54</v>
      </c>
      <c r="D8" s="68" t="s">
        <v>361</v>
      </c>
      <c r="E8" s="68" t="s">
        <v>282</v>
      </c>
      <c r="F8" s="68" t="s">
        <v>67</v>
      </c>
      <c r="G8" s="68" t="s">
        <v>339</v>
      </c>
      <c r="H8" s="68" t="s">
        <v>339</v>
      </c>
      <c r="I8" t="s">
        <v>51</v>
      </c>
      <c r="J8" s="68" t="s">
        <v>352</v>
      </c>
      <c r="K8" s="68" t="s">
        <v>47</v>
      </c>
      <c r="L8" s="68" t="s">
        <v>359</v>
      </c>
      <c r="M8">
        <v>12000</v>
      </c>
      <c r="N8">
        <v>12000</v>
      </c>
      <c r="O8" s="68" t="s">
        <v>346</v>
      </c>
      <c r="P8">
        <v>2</v>
      </c>
      <c r="Q8">
        <v>3</v>
      </c>
      <c r="R8" s="67">
        <v>45521</v>
      </c>
      <c r="S8" s="67">
        <v>45524</v>
      </c>
      <c r="T8" s="67">
        <v>45523</v>
      </c>
      <c r="U8" s="67" t="str">
        <f>TRIM(Table[المسئول عن التسليم])</f>
        <v>تم التسليم عن طريق شركه شحن</v>
      </c>
      <c r="V8" s="68" t="s">
        <v>28</v>
      </c>
      <c r="W8" s="68" t="s">
        <v>98</v>
      </c>
      <c r="X8" s="68" t="s">
        <v>22</v>
      </c>
      <c r="Y8" s="68" t="s">
        <v>357</v>
      </c>
      <c r="Z8">
        <v>1</v>
      </c>
      <c r="AA8" s="68" t="s">
        <v>339</v>
      </c>
      <c r="AB8">
        <v>1</v>
      </c>
      <c r="AC8" s="68" t="s">
        <v>350</v>
      </c>
    </row>
    <row r="9" spans="1:29" x14ac:dyDescent="0.3">
      <c r="A9" s="68" t="s">
        <v>362</v>
      </c>
      <c r="B9" s="68" t="s">
        <v>336</v>
      </c>
      <c r="C9" s="68" t="s">
        <v>278</v>
      </c>
      <c r="D9" s="68" t="s">
        <v>338</v>
      </c>
      <c r="E9" s="68" t="s">
        <v>255</v>
      </c>
      <c r="F9" s="68" t="s">
        <v>22</v>
      </c>
      <c r="G9" s="68" t="s">
        <v>59</v>
      </c>
      <c r="H9" s="68" t="s">
        <v>339</v>
      </c>
      <c r="I9" t="s">
        <v>51</v>
      </c>
      <c r="J9" s="68" t="s">
        <v>352</v>
      </c>
      <c r="K9" s="68" t="s">
        <v>77</v>
      </c>
      <c r="L9" s="68" t="s">
        <v>363</v>
      </c>
      <c r="M9">
        <v>7228</v>
      </c>
      <c r="N9" t="s">
        <v>25</v>
      </c>
      <c r="O9" s="68" t="s">
        <v>25</v>
      </c>
      <c r="P9">
        <v>16</v>
      </c>
      <c r="Q9">
        <v>9</v>
      </c>
      <c r="R9" s="67">
        <v>45529</v>
      </c>
      <c r="S9" s="67">
        <v>45538</v>
      </c>
      <c r="T9" s="67">
        <v>45545</v>
      </c>
      <c r="U9" s="67" t="str">
        <f>TRIM(Table[المسئول عن التسليم])</f>
        <v>تم التسليم عن طريق شركه شحن</v>
      </c>
      <c r="V9" s="68" t="s">
        <v>28</v>
      </c>
      <c r="W9" s="68" t="s">
        <v>98</v>
      </c>
      <c r="X9" s="68" t="s">
        <v>22</v>
      </c>
      <c r="Y9" s="68" t="s">
        <v>77</v>
      </c>
      <c r="Z9">
        <v>1</v>
      </c>
      <c r="AA9" s="68" t="s">
        <v>339</v>
      </c>
      <c r="AB9">
        <v>1</v>
      </c>
      <c r="AC9" s="68" t="s">
        <v>342</v>
      </c>
    </row>
    <row r="10" spans="1:29" x14ac:dyDescent="0.3">
      <c r="A10" s="68" t="s">
        <v>63</v>
      </c>
      <c r="B10" s="68" t="s">
        <v>358</v>
      </c>
      <c r="C10" s="68" t="s">
        <v>62</v>
      </c>
      <c r="D10" s="68" t="s">
        <v>361</v>
      </c>
      <c r="E10" s="68" t="s">
        <v>63</v>
      </c>
      <c r="F10" s="68" t="s">
        <v>64</v>
      </c>
      <c r="G10" s="68" t="s">
        <v>65</v>
      </c>
      <c r="H10" s="68" t="s">
        <v>339</v>
      </c>
      <c r="I10" t="s">
        <v>51</v>
      </c>
      <c r="J10" s="68" t="s">
        <v>352</v>
      </c>
      <c r="K10" s="68" t="s">
        <v>352</v>
      </c>
      <c r="L10" s="68" t="s">
        <v>364</v>
      </c>
      <c r="M10">
        <v>22000</v>
      </c>
      <c r="N10">
        <v>22000</v>
      </c>
      <c r="O10" s="68" t="s">
        <v>346</v>
      </c>
      <c r="P10">
        <v>29</v>
      </c>
      <c r="Q10">
        <v>13</v>
      </c>
      <c r="R10" s="67">
        <v>45523</v>
      </c>
      <c r="S10" s="67">
        <v>45536</v>
      </c>
      <c r="T10" s="67">
        <v>45552</v>
      </c>
      <c r="U10" s="67" t="str">
        <f>TRIM(Table[المسئول عن التسليم])</f>
        <v>ملغى</v>
      </c>
      <c r="V10" s="68" t="s">
        <v>495</v>
      </c>
      <c r="W10" s="68" t="s">
        <v>98</v>
      </c>
      <c r="X10" s="68" t="s">
        <v>64</v>
      </c>
      <c r="Y10" s="68" t="s">
        <v>339</v>
      </c>
      <c r="Z10">
        <v>1</v>
      </c>
      <c r="AA10" s="68" t="s">
        <v>339</v>
      </c>
      <c r="AB10">
        <v>1</v>
      </c>
      <c r="AC10" s="68" t="s">
        <v>342</v>
      </c>
    </row>
    <row r="11" spans="1:29" x14ac:dyDescent="0.3">
      <c r="A11" s="68" t="s">
        <v>63</v>
      </c>
      <c r="B11" s="68" t="s">
        <v>358</v>
      </c>
      <c r="C11" s="68" t="s">
        <v>62</v>
      </c>
      <c r="D11" s="68" t="s">
        <v>361</v>
      </c>
      <c r="E11" s="68" t="s">
        <v>63</v>
      </c>
      <c r="F11" s="68" t="s">
        <v>67</v>
      </c>
      <c r="G11" s="68" t="s">
        <v>68</v>
      </c>
      <c r="H11" s="68" t="s">
        <v>339</v>
      </c>
      <c r="I11" t="s">
        <v>51</v>
      </c>
      <c r="J11" s="68" t="s">
        <v>352</v>
      </c>
      <c r="K11" s="68" t="s">
        <v>352</v>
      </c>
      <c r="L11" s="68" t="s">
        <v>69</v>
      </c>
      <c r="M11">
        <v>16000</v>
      </c>
      <c r="N11">
        <v>16000</v>
      </c>
      <c r="O11" s="68" t="s">
        <v>346</v>
      </c>
      <c r="P11">
        <v>0</v>
      </c>
      <c r="Q11">
        <v>0</v>
      </c>
      <c r="R11" s="67"/>
      <c r="S11" s="67"/>
      <c r="T11" s="67"/>
      <c r="U11" s="67" t="str">
        <f>TRIM(Table[المسئول عن التسليم])</f>
        <v>ملغى</v>
      </c>
      <c r="V11" s="68" t="s">
        <v>70</v>
      </c>
      <c r="W11" s="68" t="s">
        <v>136</v>
      </c>
      <c r="X11" s="68" t="s">
        <v>67</v>
      </c>
      <c r="Y11" s="68" t="s">
        <v>339</v>
      </c>
      <c r="Z11">
        <v>1</v>
      </c>
      <c r="AA11" s="68" t="s">
        <v>339</v>
      </c>
      <c r="AB11">
        <v>1</v>
      </c>
      <c r="AC11" s="68" t="s">
        <v>350</v>
      </c>
    </row>
    <row r="12" spans="1:29" x14ac:dyDescent="0.3">
      <c r="A12" s="68" t="s">
        <v>63</v>
      </c>
      <c r="B12" s="68" t="s">
        <v>358</v>
      </c>
      <c r="C12" s="68" t="s">
        <v>62</v>
      </c>
      <c r="D12" s="68" t="s">
        <v>361</v>
      </c>
      <c r="E12" s="68" t="s">
        <v>63</v>
      </c>
      <c r="F12" s="68" t="s">
        <v>67</v>
      </c>
      <c r="G12" s="68" t="s">
        <v>68</v>
      </c>
      <c r="H12" s="68" t="s">
        <v>339</v>
      </c>
      <c r="I12" t="s">
        <v>51</v>
      </c>
      <c r="J12" s="68" t="s">
        <v>352</v>
      </c>
      <c r="K12" s="68" t="s">
        <v>352</v>
      </c>
      <c r="L12" s="68" t="s">
        <v>365</v>
      </c>
      <c r="M12">
        <v>6000</v>
      </c>
      <c r="N12">
        <v>12000</v>
      </c>
      <c r="O12" s="68" t="s">
        <v>346</v>
      </c>
      <c r="P12">
        <v>23</v>
      </c>
      <c r="Q12">
        <v>21</v>
      </c>
      <c r="R12" s="67">
        <v>45529</v>
      </c>
      <c r="S12" s="67">
        <v>45550</v>
      </c>
      <c r="T12" s="67">
        <v>45552</v>
      </c>
      <c r="U12" s="67" t="str">
        <f>TRIM(Table[المسئول عن التسليم])</f>
        <v>تم التسليم محمود على</v>
      </c>
      <c r="V12" s="68" t="s">
        <v>74</v>
      </c>
      <c r="W12" s="68" t="s">
        <v>98</v>
      </c>
      <c r="X12" s="68" t="s">
        <v>67</v>
      </c>
      <c r="Y12" s="68" t="s">
        <v>339</v>
      </c>
      <c r="Z12">
        <v>2</v>
      </c>
      <c r="AA12" s="68" t="s">
        <v>339</v>
      </c>
      <c r="AB12">
        <v>1</v>
      </c>
      <c r="AC12" s="68" t="s">
        <v>342</v>
      </c>
    </row>
    <row r="13" spans="1:29" x14ac:dyDescent="0.3">
      <c r="A13" s="68" t="s">
        <v>63</v>
      </c>
      <c r="B13" s="68" t="s">
        <v>358</v>
      </c>
      <c r="C13" s="68" t="s">
        <v>62</v>
      </c>
      <c r="D13" s="68" t="s">
        <v>361</v>
      </c>
      <c r="E13" s="68" t="s">
        <v>63</v>
      </c>
      <c r="F13" s="68" t="s">
        <v>67</v>
      </c>
      <c r="G13" s="68" t="s">
        <v>68</v>
      </c>
      <c r="H13" s="68" t="s">
        <v>339</v>
      </c>
      <c r="I13" t="s">
        <v>51</v>
      </c>
      <c r="J13" s="68" t="s">
        <v>352</v>
      </c>
      <c r="K13" s="68" t="s">
        <v>352</v>
      </c>
      <c r="L13" s="68" t="s">
        <v>365</v>
      </c>
      <c r="M13">
        <v>6000</v>
      </c>
      <c r="N13">
        <v>12000</v>
      </c>
      <c r="O13" s="68" t="s">
        <v>346</v>
      </c>
      <c r="P13">
        <v>23</v>
      </c>
      <c r="Q13">
        <v>21</v>
      </c>
      <c r="R13" s="67">
        <v>45529</v>
      </c>
      <c r="S13" s="67">
        <v>45550</v>
      </c>
      <c r="T13" s="67">
        <v>45552</v>
      </c>
      <c r="U13" s="67" t="str">
        <f>TRIM(Table[المسئول عن التسليم])</f>
        <v>تم التسليم محمود على</v>
      </c>
      <c r="V13" s="68" t="s">
        <v>74</v>
      </c>
      <c r="W13" s="68" t="s">
        <v>98</v>
      </c>
      <c r="X13" s="68" t="s">
        <v>67</v>
      </c>
      <c r="Y13" s="68" t="s">
        <v>339</v>
      </c>
      <c r="Z13">
        <v>2</v>
      </c>
      <c r="AA13" s="68" t="s">
        <v>339</v>
      </c>
      <c r="AB13">
        <v>1</v>
      </c>
      <c r="AC13" s="68" t="s">
        <v>342</v>
      </c>
    </row>
    <row r="14" spans="1:29" x14ac:dyDescent="0.3">
      <c r="A14" s="68" t="s">
        <v>366</v>
      </c>
      <c r="B14" s="68" t="s">
        <v>336</v>
      </c>
      <c r="C14" s="68" t="s">
        <v>76</v>
      </c>
      <c r="D14" s="68" t="s">
        <v>361</v>
      </c>
      <c r="E14" s="68" t="s">
        <v>255</v>
      </c>
      <c r="F14" s="68" t="s">
        <v>22</v>
      </c>
      <c r="G14" s="68" t="s">
        <v>35</v>
      </c>
      <c r="H14" s="68" t="s">
        <v>46</v>
      </c>
      <c r="I14">
        <v>80</v>
      </c>
      <c r="J14" s="68" t="s">
        <v>77</v>
      </c>
      <c r="K14" s="68" t="s">
        <v>352</v>
      </c>
      <c r="L14" s="68" t="s">
        <v>78</v>
      </c>
      <c r="M14">
        <v>10499</v>
      </c>
      <c r="N14">
        <v>8924</v>
      </c>
      <c r="O14" s="68" t="s">
        <v>346</v>
      </c>
      <c r="P14">
        <v>7</v>
      </c>
      <c r="Q14">
        <v>15</v>
      </c>
      <c r="R14" s="67">
        <v>45536</v>
      </c>
      <c r="S14" s="67">
        <v>45551</v>
      </c>
      <c r="T14" s="67">
        <v>45543</v>
      </c>
      <c r="U14" s="67" t="str">
        <f>TRIM(Table[المسئول عن التسليم])</f>
        <v>تم التسليم عن طريق شركه شحن</v>
      </c>
      <c r="V14" s="68" t="s">
        <v>28</v>
      </c>
      <c r="W14" s="68" t="s">
        <v>98</v>
      </c>
      <c r="X14" s="68" t="s">
        <v>22</v>
      </c>
      <c r="Y14" s="68" t="s">
        <v>77</v>
      </c>
      <c r="Z14">
        <v>1</v>
      </c>
      <c r="AA14" s="68" t="s">
        <v>339</v>
      </c>
      <c r="AB14">
        <v>2</v>
      </c>
      <c r="AC14" s="68" t="s">
        <v>350</v>
      </c>
    </row>
    <row r="15" spans="1:29" x14ac:dyDescent="0.3">
      <c r="A15" s="68" t="s">
        <v>367</v>
      </c>
      <c r="B15" s="68" t="s">
        <v>336</v>
      </c>
      <c r="C15" s="68" t="s">
        <v>278</v>
      </c>
      <c r="D15" s="68" t="s">
        <v>338</v>
      </c>
      <c r="E15" s="68" t="s">
        <v>255</v>
      </c>
      <c r="F15" s="68" t="s">
        <v>22</v>
      </c>
      <c r="G15" s="68" t="s">
        <v>59</v>
      </c>
      <c r="H15" s="68" t="s">
        <v>46</v>
      </c>
      <c r="I15">
        <v>80</v>
      </c>
      <c r="J15" s="68" t="s">
        <v>77</v>
      </c>
      <c r="K15" s="68" t="s">
        <v>352</v>
      </c>
      <c r="L15" s="68" t="s">
        <v>80</v>
      </c>
      <c r="M15">
        <v>7295</v>
      </c>
      <c r="N15">
        <v>5895</v>
      </c>
      <c r="O15" s="68" t="s">
        <v>346</v>
      </c>
      <c r="P15">
        <v>0</v>
      </c>
      <c r="Q15">
        <v>9</v>
      </c>
      <c r="R15" s="67">
        <v>45540</v>
      </c>
      <c r="S15" s="67">
        <v>45549</v>
      </c>
      <c r="T15" s="67"/>
      <c r="U15" s="67" t="str">
        <f>TRIM(Table[المسئول عن التسليم])</f>
        <v>ملغى</v>
      </c>
      <c r="V15" s="68" t="s">
        <v>495</v>
      </c>
      <c r="W15" s="68" t="s">
        <v>136</v>
      </c>
      <c r="X15" s="68" t="s">
        <v>22</v>
      </c>
      <c r="Y15" s="68" t="s">
        <v>77</v>
      </c>
      <c r="Z15">
        <v>1</v>
      </c>
      <c r="AA15" s="68" t="s">
        <v>368</v>
      </c>
      <c r="AB15">
        <v>1</v>
      </c>
      <c r="AC15" s="68" t="s">
        <v>350</v>
      </c>
    </row>
    <row r="16" spans="1:29" x14ac:dyDescent="0.3">
      <c r="A16" s="68" t="s">
        <v>369</v>
      </c>
      <c r="B16" s="68" t="s">
        <v>336</v>
      </c>
      <c r="C16" s="68" t="s">
        <v>370</v>
      </c>
      <c r="D16" s="68" t="s">
        <v>361</v>
      </c>
      <c r="E16" s="68" t="s">
        <v>255</v>
      </c>
      <c r="F16" s="68" t="s">
        <v>292</v>
      </c>
      <c r="G16" s="68" t="s">
        <v>83</v>
      </c>
      <c r="H16" s="68" t="s">
        <v>339</v>
      </c>
      <c r="I16" t="s">
        <v>51</v>
      </c>
      <c r="J16" s="68" t="s">
        <v>352</v>
      </c>
      <c r="K16" s="68" t="s">
        <v>352</v>
      </c>
      <c r="L16" s="68" t="s">
        <v>371</v>
      </c>
      <c r="M16">
        <v>7849</v>
      </c>
      <c r="N16" t="s">
        <v>25</v>
      </c>
      <c r="O16" s="68" t="s">
        <v>25</v>
      </c>
      <c r="P16">
        <v>21</v>
      </c>
      <c r="Q16">
        <v>12</v>
      </c>
      <c r="R16" s="67">
        <v>45539</v>
      </c>
      <c r="S16" s="67">
        <v>45551</v>
      </c>
      <c r="T16" s="67">
        <v>45560</v>
      </c>
      <c r="U16" s="67" t="str">
        <f>TRIM(Table[المسئول عن التسليم])</f>
        <v>تم التسليم عن طريق شركه شحن</v>
      </c>
      <c r="V16" s="68" t="s">
        <v>28</v>
      </c>
      <c r="W16" s="68" t="s">
        <v>85</v>
      </c>
      <c r="X16" s="68" t="s">
        <v>354</v>
      </c>
      <c r="Y16" s="68" t="s">
        <v>339</v>
      </c>
      <c r="Z16">
        <v>1</v>
      </c>
      <c r="AA16" s="68" t="s">
        <v>339</v>
      </c>
      <c r="AB16">
        <v>1</v>
      </c>
      <c r="AC16" s="68" t="s">
        <v>342</v>
      </c>
    </row>
    <row r="17" spans="1:29" x14ac:dyDescent="0.3">
      <c r="A17" s="68" t="s">
        <v>372</v>
      </c>
      <c r="B17" s="68" t="s">
        <v>336</v>
      </c>
      <c r="C17" s="68" t="s">
        <v>54</v>
      </c>
      <c r="D17" s="68" t="s">
        <v>361</v>
      </c>
      <c r="E17" s="68" t="s">
        <v>373</v>
      </c>
      <c r="F17" s="68" t="s">
        <v>22</v>
      </c>
      <c r="G17" s="68" t="s">
        <v>35</v>
      </c>
      <c r="H17" s="68" t="s">
        <v>36</v>
      </c>
      <c r="I17">
        <v>120</v>
      </c>
      <c r="J17" s="68" t="s">
        <v>89</v>
      </c>
      <c r="K17" s="68" t="s">
        <v>352</v>
      </c>
      <c r="L17" s="68" t="s">
        <v>374</v>
      </c>
      <c r="M17">
        <v>6180</v>
      </c>
      <c r="N17">
        <v>9700</v>
      </c>
      <c r="O17" s="68" t="s">
        <v>346</v>
      </c>
      <c r="P17">
        <v>12</v>
      </c>
      <c r="Q17">
        <v>13</v>
      </c>
      <c r="R17" s="67">
        <v>45538</v>
      </c>
      <c r="S17" s="67">
        <v>45551</v>
      </c>
      <c r="T17" s="67">
        <v>45550</v>
      </c>
      <c r="U17" s="67" t="str">
        <f>TRIM(Table[المسئول عن التسليم])</f>
        <v>تم التسليم محمود على</v>
      </c>
      <c r="V17" s="68" t="s">
        <v>74</v>
      </c>
      <c r="W17" s="68" t="s">
        <v>98</v>
      </c>
      <c r="X17" s="68" t="s">
        <v>22</v>
      </c>
      <c r="Y17" s="68" t="s">
        <v>89</v>
      </c>
      <c r="Z17">
        <v>2</v>
      </c>
      <c r="AA17" s="68" t="s">
        <v>339</v>
      </c>
      <c r="AB17">
        <v>2</v>
      </c>
      <c r="AC17" s="68" t="s">
        <v>350</v>
      </c>
    </row>
    <row r="18" spans="1:29" x14ac:dyDescent="0.3">
      <c r="A18" s="68" t="s">
        <v>372</v>
      </c>
      <c r="B18" s="68" t="s">
        <v>336</v>
      </c>
      <c r="C18" s="68" t="s">
        <v>54</v>
      </c>
      <c r="D18" s="68" t="s">
        <v>361</v>
      </c>
      <c r="E18" s="68" t="s">
        <v>373</v>
      </c>
      <c r="F18" s="68" t="s">
        <v>22</v>
      </c>
      <c r="G18" s="68" t="s">
        <v>35</v>
      </c>
      <c r="H18" s="68" t="s">
        <v>36</v>
      </c>
      <c r="I18">
        <v>120</v>
      </c>
      <c r="J18" s="68" t="s">
        <v>89</v>
      </c>
      <c r="K18" s="68" t="s">
        <v>352</v>
      </c>
      <c r="L18" s="68" t="s">
        <v>374</v>
      </c>
      <c r="M18">
        <v>6180</v>
      </c>
      <c r="N18">
        <v>9700</v>
      </c>
      <c r="O18" s="68" t="s">
        <v>346</v>
      </c>
      <c r="P18">
        <v>12</v>
      </c>
      <c r="Q18">
        <v>13</v>
      </c>
      <c r="R18" s="67">
        <v>45538</v>
      </c>
      <c r="S18" s="67">
        <v>45551</v>
      </c>
      <c r="T18" s="67">
        <v>45550</v>
      </c>
      <c r="U18" s="67" t="str">
        <f>TRIM(Table[المسئول عن التسليم])</f>
        <v>تم التسليم محمود على</v>
      </c>
      <c r="V18" s="68" t="s">
        <v>74</v>
      </c>
      <c r="W18" s="68" t="s">
        <v>98</v>
      </c>
      <c r="X18" s="68" t="s">
        <v>22</v>
      </c>
      <c r="Y18" s="68" t="s">
        <v>89</v>
      </c>
      <c r="Z18">
        <v>2</v>
      </c>
      <c r="AA18" s="68" t="s">
        <v>339</v>
      </c>
      <c r="AB18">
        <v>2</v>
      </c>
      <c r="AC18" s="68" t="s">
        <v>350</v>
      </c>
    </row>
    <row r="19" spans="1:29" x14ac:dyDescent="0.3">
      <c r="A19" s="68" t="s">
        <v>375</v>
      </c>
      <c r="B19" s="68" t="s">
        <v>336</v>
      </c>
      <c r="C19" s="68" t="s">
        <v>376</v>
      </c>
      <c r="D19" s="68" t="s">
        <v>361</v>
      </c>
      <c r="E19" s="68" t="s">
        <v>255</v>
      </c>
      <c r="F19" s="68" t="s">
        <v>22</v>
      </c>
      <c r="G19" s="68" t="s">
        <v>35</v>
      </c>
      <c r="H19" s="68" t="s">
        <v>93</v>
      </c>
      <c r="I19">
        <v>80</v>
      </c>
      <c r="J19" s="68" t="s">
        <v>77</v>
      </c>
      <c r="K19" s="68" t="s">
        <v>352</v>
      </c>
      <c r="L19" s="68" t="s">
        <v>377</v>
      </c>
      <c r="M19">
        <v>11199</v>
      </c>
      <c r="N19">
        <v>11310</v>
      </c>
      <c r="O19" s="68" t="s">
        <v>346</v>
      </c>
      <c r="P19">
        <v>0</v>
      </c>
      <c r="Q19">
        <v>14</v>
      </c>
      <c r="R19" s="67">
        <v>45539</v>
      </c>
      <c r="S19" s="67">
        <v>45553</v>
      </c>
      <c r="T19" s="67"/>
      <c r="U19" s="67" t="str">
        <f>TRIM(Table[المسئول عن التسليم])</f>
        <v>ملغى</v>
      </c>
      <c r="V19" s="68" t="s">
        <v>495</v>
      </c>
      <c r="W19" s="68" t="s">
        <v>136</v>
      </c>
      <c r="X19" s="68" t="s">
        <v>22</v>
      </c>
      <c r="Y19" s="68" t="s">
        <v>77</v>
      </c>
      <c r="Z19">
        <v>1</v>
      </c>
      <c r="AA19" s="68" t="s">
        <v>339</v>
      </c>
      <c r="AB19">
        <v>2</v>
      </c>
      <c r="AC19" s="68" t="s">
        <v>350</v>
      </c>
    </row>
    <row r="20" spans="1:29" x14ac:dyDescent="0.3">
      <c r="A20" s="68" t="s">
        <v>360</v>
      </c>
      <c r="B20" s="68" t="s">
        <v>336</v>
      </c>
      <c r="C20" s="68" t="s">
        <v>95</v>
      </c>
      <c r="D20" s="68" t="s">
        <v>361</v>
      </c>
      <c r="E20" s="68" t="s">
        <v>255</v>
      </c>
      <c r="F20" s="68" t="s">
        <v>22</v>
      </c>
      <c r="G20" s="68" t="s">
        <v>59</v>
      </c>
      <c r="H20" s="68" t="s">
        <v>96</v>
      </c>
      <c r="I20">
        <v>80</v>
      </c>
      <c r="J20" s="68" t="s">
        <v>77</v>
      </c>
      <c r="K20" s="68" t="s">
        <v>352</v>
      </c>
      <c r="L20" s="68" t="s">
        <v>97</v>
      </c>
      <c r="M20">
        <v>7987</v>
      </c>
      <c r="N20" t="s">
        <v>25</v>
      </c>
      <c r="O20" s="68" t="s">
        <v>25</v>
      </c>
      <c r="P20">
        <v>15</v>
      </c>
      <c r="Q20">
        <v>10</v>
      </c>
      <c r="R20" s="67">
        <v>45541</v>
      </c>
      <c r="S20" s="67">
        <v>45551</v>
      </c>
      <c r="T20" s="67">
        <v>45556</v>
      </c>
      <c r="U20" s="67" t="str">
        <f>TRIM(Table[المسئول عن التسليم])</f>
        <v>تم التسليم محمود على</v>
      </c>
      <c r="V20" s="68" t="s">
        <v>74</v>
      </c>
      <c r="W20" s="68" t="s">
        <v>98</v>
      </c>
      <c r="X20" s="68" t="s">
        <v>22</v>
      </c>
      <c r="Y20" s="68" t="s">
        <v>77</v>
      </c>
      <c r="Z20">
        <v>4</v>
      </c>
      <c r="AA20" s="68" t="s">
        <v>368</v>
      </c>
      <c r="AB20">
        <v>1</v>
      </c>
      <c r="AC20" s="68" t="s">
        <v>342</v>
      </c>
    </row>
    <row r="21" spans="1:29" x14ac:dyDescent="0.3">
      <c r="A21" s="68" t="s">
        <v>63</v>
      </c>
      <c r="B21" s="68" t="s">
        <v>358</v>
      </c>
      <c r="C21" s="68" t="s">
        <v>62</v>
      </c>
      <c r="D21" s="68" t="s">
        <v>361</v>
      </c>
      <c r="E21" s="68" t="s">
        <v>63</v>
      </c>
      <c r="F21" s="68" t="s">
        <v>99</v>
      </c>
      <c r="G21" s="68" t="s">
        <v>339</v>
      </c>
      <c r="H21" s="68" t="s">
        <v>339</v>
      </c>
      <c r="I21" t="s">
        <v>51</v>
      </c>
      <c r="J21" s="68" t="s">
        <v>352</v>
      </c>
      <c r="K21" s="68" t="s">
        <v>352</v>
      </c>
      <c r="L21" s="68" t="s">
        <v>378</v>
      </c>
      <c r="M21">
        <v>9300</v>
      </c>
      <c r="N21">
        <v>9300</v>
      </c>
      <c r="O21" s="68" t="s">
        <v>346</v>
      </c>
      <c r="P21">
        <v>13</v>
      </c>
      <c r="Q21">
        <v>11</v>
      </c>
      <c r="R21" s="67">
        <v>45539</v>
      </c>
      <c r="S21" s="67">
        <v>45550</v>
      </c>
      <c r="T21" s="67">
        <v>45552</v>
      </c>
      <c r="U21" s="67" t="str">
        <f>TRIM(Table[المسئول عن التسليم])</f>
        <v>تم التسليم محمود على</v>
      </c>
      <c r="V21" s="68" t="s">
        <v>74</v>
      </c>
      <c r="W21" s="68" t="s">
        <v>98</v>
      </c>
      <c r="X21" s="68" t="s">
        <v>379</v>
      </c>
      <c r="Y21" s="68" t="s">
        <v>339</v>
      </c>
      <c r="Z21">
        <v>2</v>
      </c>
      <c r="AA21" s="68" t="s">
        <v>339</v>
      </c>
      <c r="AB21">
        <v>1</v>
      </c>
      <c r="AC21" s="68" t="s">
        <v>342</v>
      </c>
    </row>
    <row r="22" spans="1:29" x14ac:dyDescent="0.3">
      <c r="A22" s="68" t="s">
        <v>360</v>
      </c>
      <c r="B22" s="68" t="s">
        <v>336</v>
      </c>
      <c r="C22" s="68" t="s">
        <v>95</v>
      </c>
      <c r="D22" s="68" t="s">
        <v>361</v>
      </c>
      <c r="E22" s="68" t="s">
        <v>255</v>
      </c>
      <c r="F22" s="68" t="s">
        <v>22</v>
      </c>
      <c r="G22" s="68" t="s">
        <v>59</v>
      </c>
      <c r="H22" s="68" t="s">
        <v>96</v>
      </c>
      <c r="I22">
        <v>80</v>
      </c>
      <c r="J22" s="68" t="s">
        <v>77</v>
      </c>
      <c r="K22" s="68" t="s">
        <v>352</v>
      </c>
      <c r="L22" s="68" t="s">
        <v>97</v>
      </c>
      <c r="M22">
        <v>7987</v>
      </c>
      <c r="N22" t="s">
        <v>25</v>
      </c>
      <c r="O22" s="68" t="s">
        <v>25</v>
      </c>
      <c r="P22">
        <v>15</v>
      </c>
      <c r="Q22">
        <v>10</v>
      </c>
      <c r="R22" s="67">
        <v>45541</v>
      </c>
      <c r="S22" s="67">
        <v>45551</v>
      </c>
      <c r="T22" s="67">
        <v>45556</v>
      </c>
      <c r="U22" s="67" t="str">
        <f>TRIM(Table[المسئول عن التسليم])</f>
        <v>تم التسليم محمود على</v>
      </c>
      <c r="V22" s="68" t="s">
        <v>74</v>
      </c>
      <c r="W22" s="68" t="s">
        <v>98</v>
      </c>
      <c r="X22" s="68" t="s">
        <v>22</v>
      </c>
      <c r="Y22" s="68" t="s">
        <v>77</v>
      </c>
      <c r="Z22">
        <v>4</v>
      </c>
      <c r="AA22" s="68" t="s">
        <v>368</v>
      </c>
      <c r="AB22">
        <v>1</v>
      </c>
      <c r="AC22" s="68" t="s">
        <v>342</v>
      </c>
    </row>
    <row r="23" spans="1:29" x14ac:dyDescent="0.3">
      <c r="A23" s="68" t="s">
        <v>360</v>
      </c>
      <c r="B23" s="68" t="s">
        <v>336</v>
      </c>
      <c r="C23" s="68" t="s">
        <v>95</v>
      </c>
      <c r="D23" s="68" t="s">
        <v>361</v>
      </c>
      <c r="E23" s="68" t="s">
        <v>255</v>
      </c>
      <c r="F23" s="68" t="s">
        <v>22</v>
      </c>
      <c r="G23" s="68" t="s">
        <v>59</v>
      </c>
      <c r="H23" s="68" t="s">
        <v>96</v>
      </c>
      <c r="I23">
        <v>80</v>
      </c>
      <c r="J23" s="68" t="s">
        <v>77</v>
      </c>
      <c r="K23" s="68" t="s">
        <v>352</v>
      </c>
      <c r="L23" s="68" t="s">
        <v>97</v>
      </c>
      <c r="M23">
        <v>7987</v>
      </c>
      <c r="N23" t="s">
        <v>25</v>
      </c>
      <c r="O23" s="68" t="s">
        <v>25</v>
      </c>
      <c r="P23">
        <v>15</v>
      </c>
      <c r="Q23">
        <v>10</v>
      </c>
      <c r="R23" s="67">
        <v>45541</v>
      </c>
      <c r="S23" s="67">
        <v>45551</v>
      </c>
      <c r="T23" s="67">
        <v>45556</v>
      </c>
      <c r="U23" s="67" t="str">
        <f>TRIM(Table[المسئول عن التسليم])</f>
        <v>تم التسليم محمود على</v>
      </c>
      <c r="V23" s="68" t="s">
        <v>74</v>
      </c>
      <c r="W23" s="68" t="s">
        <v>98</v>
      </c>
      <c r="X23" s="68" t="s">
        <v>22</v>
      </c>
      <c r="Y23" s="68" t="s">
        <v>77</v>
      </c>
      <c r="Z23">
        <v>4</v>
      </c>
      <c r="AA23" s="68" t="s">
        <v>368</v>
      </c>
      <c r="AB23">
        <v>1</v>
      </c>
      <c r="AC23" s="68" t="s">
        <v>342</v>
      </c>
    </row>
    <row r="24" spans="1:29" x14ac:dyDescent="0.3">
      <c r="A24" s="68" t="s">
        <v>360</v>
      </c>
      <c r="B24" s="68" t="s">
        <v>336</v>
      </c>
      <c r="C24" s="68" t="s">
        <v>95</v>
      </c>
      <c r="D24" s="68" t="s">
        <v>361</v>
      </c>
      <c r="E24" s="68" t="s">
        <v>255</v>
      </c>
      <c r="F24" s="68" t="s">
        <v>22</v>
      </c>
      <c r="G24" s="68" t="s">
        <v>59</v>
      </c>
      <c r="H24" s="68" t="s">
        <v>96</v>
      </c>
      <c r="I24">
        <v>80</v>
      </c>
      <c r="J24" s="68" t="s">
        <v>77</v>
      </c>
      <c r="K24" s="68" t="s">
        <v>352</v>
      </c>
      <c r="L24" s="68" t="s">
        <v>97</v>
      </c>
      <c r="M24">
        <v>7987</v>
      </c>
      <c r="N24" t="s">
        <v>25</v>
      </c>
      <c r="O24" s="68" t="s">
        <v>25</v>
      </c>
      <c r="P24">
        <v>15</v>
      </c>
      <c r="Q24">
        <v>10</v>
      </c>
      <c r="R24" s="67">
        <v>45541</v>
      </c>
      <c r="S24" s="67">
        <v>45551</v>
      </c>
      <c r="T24" s="67">
        <v>45556</v>
      </c>
      <c r="U24" s="67" t="str">
        <f>TRIM(Table[المسئول عن التسليم])</f>
        <v>تم التسليم محمود على</v>
      </c>
      <c r="V24" s="68" t="s">
        <v>74</v>
      </c>
      <c r="W24" s="68" t="s">
        <v>98</v>
      </c>
      <c r="X24" s="68" t="s">
        <v>22</v>
      </c>
      <c r="Y24" s="68" t="s">
        <v>77</v>
      </c>
      <c r="Z24">
        <v>4</v>
      </c>
      <c r="AA24" s="68" t="s">
        <v>368</v>
      </c>
      <c r="AB24">
        <v>1</v>
      </c>
      <c r="AC24" s="68" t="s">
        <v>342</v>
      </c>
    </row>
    <row r="25" spans="1:29" x14ac:dyDescent="0.3">
      <c r="A25" s="68" t="s">
        <v>102</v>
      </c>
      <c r="B25" s="68" t="s">
        <v>336</v>
      </c>
      <c r="C25" s="68" t="s">
        <v>103</v>
      </c>
      <c r="D25" s="68" t="s">
        <v>361</v>
      </c>
      <c r="E25" s="68" t="s">
        <v>255</v>
      </c>
      <c r="F25" s="68" t="s">
        <v>292</v>
      </c>
      <c r="G25" s="68" t="s">
        <v>83</v>
      </c>
      <c r="H25" s="68" t="s">
        <v>339</v>
      </c>
      <c r="I25" t="s">
        <v>51</v>
      </c>
      <c r="J25" s="68" t="s">
        <v>352</v>
      </c>
      <c r="K25" s="68" t="s">
        <v>352</v>
      </c>
      <c r="L25" s="68" t="s">
        <v>371</v>
      </c>
      <c r="M25">
        <v>8849</v>
      </c>
      <c r="N25" t="s">
        <v>25</v>
      </c>
      <c r="O25" s="68" t="s">
        <v>25</v>
      </c>
      <c r="P25">
        <v>0</v>
      </c>
      <c r="Q25">
        <v>43</v>
      </c>
      <c r="R25" s="67">
        <v>45538</v>
      </c>
      <c r="S25" s="67">
        <v>45581</v>
      </c>
      <c r="T25" s="67"/>
      <c r="U25" s="67" t="str">
        <f>TRIM(Table[المسئول عن التسليم])</f>
        <v>ملغى</v>
      </c>
      <c r="V25" s="68" t="s">
        <v>495</v>
      </c>
      <c r="W25" s="68" t="s">
        <v>136</v>
      </c>
      <c r="X25" s="68" t="s">
        <v>354</v>
      </c>
      <c r="Y25" s="68" t="s">
        <v>339</v>
      </c>
      <c r="Z25">
        <v>1</v>
      </c>
      <c r="AA25" s="68" t="s">
        <v>339</v>
      </c>
      <c r="AB25">
        <v>1</v>
      </c>
      <c r="AC25" s="68" t="s">
        <v>350</v>
      </c>
    </row>
    <row r="26" spans="1:29" x14ac:dyDescent="0.3">
      <c r="A26" s="68" t="s">
        <v>104</v>
      </c>
      <c r="B26" s="68" t="s">
        <v>336</v>
      </c>
      <c r="C26" s="68" t="s">
        <v>278</v>
      </c>
      <c r="D26" s="68" t="s">
        <v>338</v>
      </c>
      <c r="E26" s="68" t="s">
        <v>255</v>
      </c>
      <c r="F26" s="68" t="s">
        <v>22</v>
      </c>
      <c r="G26" s="68" t="s">
        <v>59</v>
      </c>
      <c r="H26" s="68" t="s">
        <v>105</v>
      </c>
      <c r="I26">
        <v>120</v>
      </c>
      <c r="J26" s="68" t="s">
        <v>77</v>
      </c>
      <c r="K26" s="68" t="s">
        <v>352</v>
      </c>
      <c r="L26" s="68" t="s">
        <v>106</v>
      </c>
      <c r="M26">
        <v>10987</v>
      </c>
      <c r="N26" t="s">
        <v>25</v>
      </c>
      <c r="O26" s="68" t="s">
        <v>25</v>
      </c>
      <c r="P26">
        <v>12</v>
      </c>
      <c r="Q26">
        <v>8</v>
      </c>
      <c r="R26" s="67">
        <v>45544</v>
      </c>
      <c r="S26" s="67">
        <v>45552</v>
      </c>
      <c r="T26" s="67">
        <v>45556</v>
      </c>
      <c r="U26" s="67" t="str">
        <f>TRIM(Table[المسئول عن التسليم])</f>
        <v>تم التسليم محمود على</v>
      </c>
      <c r="V26" s="68" t="s">
        <v>74</v>
      </c>
      <c r="W26" s="68" t="s">
        <v>98</v>
      </c>
      <c r="X26" s="68" t="s">
        <v>22</v>
      </c>
      <c r="Y26" s="68" t="s">
        <v>77</v>
      </c>
      <c r="Z26">
        <v>1</v>
      </c>
      <c r="AA26" s="68" t="s">
        <v>339</v>
      </c>
      <c r="AB26">
        <v>1</v>
      </c>
      <c r="AC26" s="68" t="s">
        <v>342</v>
      </c>
    </row>
    <row r="27" spans="1:29" x14ac:dyDescent="0.3">
      <c r="A27" s="68" t="s">
        <v>108</v>
      </c>
      <c r="B27" s="68" t="s">
        <v>358</v>
      </c>
      <c r="C27" s="68" t="s">
        <v>339</v>
      </c>
      <c r="D27" s="68" t="s">
        <v>339</v>
      </c>
      <c r="E27" s="68" t="s">
        <v>108</v>
      </c>
      <c r="F27" s="68" t="s">
        <v>22</v>
      </c>
      <c r="G27" s="68" t="s">
        <v>35</v>
      </c>
      <c r="H27" s="68" t="s">
        <v>93</v>
      </c>
      <c r="I27">
        <v>100</v>
      </c>
      <c r="J27" s="68" t="s">
        <v>77</v>
      </c>
      <c r="K27" s="68" t="s">
        <v>352</v>
      </c>
      <c r="L27" s="68" t="s">
        <v>380</v>
      </c>
      <c r="M27">
        <v>9208</v>
      </c>
      <c r="N27">
        <v>5781.75</v>
      </c>
      <c r="O27" s="68" t="s">
        <v>346</v>
      </c>
      <c r="P27">
        <v>20</v>
      </c>
      <c r="Q27">
        <v>18</v>
      </c>
      <c r="R27" s="67">
        <v>45536</v>
      </c>
      <c r="S27" s="67">
        <v>45554</v>
      </c>
      <c r="T27" s="67">
        <v>45556</v>
      </c>
      <c r="U27" s="67" t="str">
        <f>TRIM(Table[المسئول عن التسليم])</f>
        <v>تم التسليم محمود على</v>
      </c>
      <c r="V27" s="68" t="s">
        <v>74</v>
      </c>
      <c r="W27" s="68" t="s">
        <v>98</v>
      </c>
      <c r="X27" s="68" t="s">
        <v>22</v>
      </c>
      <c r="Y27" s="68" t="s">
        <v>77</v>
      </c>
      <c r="Z27">
        <v>1</v>
      </c>
      <c r="AA27" s="68" t="s">
        <v>339</v>
      </c>
      <c r="AB27">
        <v>2</v>
      </c>
      <c r="AC27" s="68" t="s">
        <v>342</v>
      </c>
    </row>
    <row r="28" spans="1:29" x14ac:dyDescent="0.3">
      <c r="A28" s="68" t="s">
        <v>108</v>
      </c>
      <c r="B28" s="68" t="s">
        <v>358</v>
      </c>
      <c r="C28" s="68" t="s">
        <v>339</v>
      </c>
      <c r="D28" s="68" t="s">
        <v>339</v>
      </c>
      <c r="E28" s="68" t="s">
        <v>108</v>
      </c>
      <c r="F28" s="68" t="s">
        <v>22</v>
      </c>
      <c r="G28" s="68" t="s">
        <v>35</v>
      </c>
      <c r="H28" s="68" t="s">
        <v>93</v>
      </c>
      <c r="I28">
        <v>100</v>
      </c>
      <c r="J28" s="68" t="s">
        <v>89</v>
      </c>
      <c r="K28" s="68" t="s">
        <v>352</v>
      </c>
      <c r="L28" s="68" t="s">
        <v>381</v>
      </c>
      <c r="M28">
        <v>9208</v>
      </c>
      <c r="N28">
        <v>1278.53</v>
      </c>
      <c r="O28" s="68" t="s">
        <v>346</v>
      </c>
      <c r="P28">
        <v>20</v>
      </c>
      <c r="Q28">
        <v>18</v>
      </c>
      <c r="R28" s="67">
        <v>45536</v>
      </c>
      <c r="S28" s="67">
        <v>45554</v>
      </c>
      <c r="T28" s="67">
        <v>45556</v>
      </c>
      <c r="U28" s="67" t="str">
        <f>TRIM(Table[المسئول عن التسليم])</f>
        <v>تم التسليم محمود على</v>
      </c>
      <c r="V28" s="68" t="s">
        <v>74</v>
      </c>
      <c r="W28" s="68" t="s">
        <v>98</v>
      </c>
      <c r="X28" s="68" t="s">
        <v>22</v>
      </c>
      <c r="Y28" s="68" t="s">
        <v>89</v>
      </c>
      <c r="Z28">
        <v>1</v>
      </c>
      <c r="AA28" s="68" t="s">
        <v>339</v>
      </c>
      <c r="AB28">
        <v>2</v>
      </c>
      <c r="AC28" s="68" t="s">
        <v>342</v>
      </c>
    </row>
    <row r="29" spans="1:29" x14ac:dyDescent="0.3">
      <c r="A29" s="68" t="s">
        <v>110</v>
      </c>
      <c r="B29" s="68" t="s">
        <v>358</v>
      </c>
      <c r="C29" s="68" t="s">
        <v>382</v>
      </c>
      <c r="D29" s="68" t="s">
        <v>383</v>
      </c>
      <c r="E29" s="68" t="s">
        <v>373</v>
      </c>
      <c r="F29" s="68" t="s">
        <v>22</v>
      </c>
      <c r="G29" s="68" t="s">
        <v>59</v>
      </c>
      <c r="H29" s="68" t="s">
        <v>96</v>
      </c>
      <c r="I29">
        <v>120</v>
      </c>
      <c r="J29" s="68" t="s">
        <v>77</v>
      </c>
      <c r="K29" s="68" t="s">
        <v>352</v>
      </c>
      <c r="L29" s="68" t="s">
        <v>112</v>
      </c>
      <c r="M29">
        <v>4020</v>
      </c>
      <c r="N29" t="s">
        <v>113</v>
      </c>
      <c r="O29" s="68" t="s">
        <v>113</v>
      </c>
      <c r="P29">
        <v>10</v>
      </c>
      <c r="Q29">
        <v>9</v>
      </c>
      <c r="R29" s="67">
        <v>45547</v>
      </c>
      <c r="S29" s="67">
        <v>45556</v>
      </c>
      <c r="T29" s="67">
        <v>45557</v>
      </c>
      <c r="U29" s="67" t="str">
        <f>TRIM(Table[المسئول عن التسليم])</f>
        <v>تم التسليم محمود على</v>
      </c>
      <c r="V29" s="68" t="s">
        <v>74</v>
      </c>
      <c r="W29" s="68" t="s">
        <v>98</v>
      </c>
      <c r="X29" s="68" t="s">
        <v>22</v>
      </c>
      <c r="Y29" s="68" t="s">
        <v>77</v>
      </c>
      <c r="Z29">
        <v>2</v>
      </c>
      <c r="AA29" s="68" t="s">
        <v>368</v>
      </c>
      <c r="AB29">
        <v>1</v>
      </c>
      <c r="AC29" s="68" t="s">
        <v>342</v>
      </c>
    </row>
    <row r="30" spans="1:29" x14ac:dyDescent="0.3">
      <c r="A30" s="68" t="s">
        <v>110</v>
      </c>
      <c r="B30" s="68" t="s">
        <v>358</v>
      </c>
      <c r="C30" s="68" t="s">
        <v>382</v>
      </c>
      <c r="D30" s="68" t="s">
        <v>383</v>
      </c>
      <c r="E30" s="68" t="s">
        <v>373</v>
      </c>
      <c r="F30" s="68" t="s">
        <v>22</v>
      </c>
      <c r="G30" s="68" t="s">
        <v>59</v>
      </c>
      <c r="H30" s="68" t="s">
        <v>96</v>
      </c>
      <c r="I30">
        <v>120</v>
      </c>
      <c r="J30" s="68" t="s">
        <v>77</v>
      </c>
      <c r="K30" s="68" t="s">
        <v>352</v>
      </c>
      <c r="L30" s="68" t="s">
        <v>112</v>
      </c>
      <c r="M30">
        <v>4020</v>
      </c>
      <c r="N30" t="s">
        <v>113</v>
      </c>
      <c r="O30" s="68" t="s">
        <v>113</v>
      </c>
      <c r="P30">
        <v>10</v>
      </c>
      <c r="Q30">
        <v>9</v>
      </c>
      <c r="R30" s="67">
        <v>45547</v>
      </c>
      <c r="S30" s="67">
        <v>45556</v>
      </c>
      <c r="T30" s="67">
        <v>45557</v>
      </c>
      <c r="U30" s="67" t="str">
        <f>TRIM(Table[المسئول عن التسليم])</f>
        <v>تم التسليم محمود على</v>
      </c>
      <c r="V30" s="68" t="s">
        <v>74</v>
      </c>
      <c r="W30" s="68" t="s">
        <v>98</v>
      </c>
      <c r="X30" s="68" t="s">
        <v>22</v>
      </c>
      <c r="Y30" s="68" t="s">
        <v>77</v>
      </c>
      <c r="Z30">
        <v>2</v>
      </c>
      <c r="AA30" s="68" t="s">
        <v>368</v>
      </c>
      <c r="AB30">
        <v>1</v>
      </c>
      <c r="AC30" s="68" t="s">
        <v>342</v>
      </c>
    </row>
    <row r="31" spans="1:29" x14ac:dyDescent="0.3">
      <c r="A31" s="68" t="s">
        <v>110</v>
      </c>
      <c r="B31" s="68" t="s">
        <v>358</v>
      </c>
      <c r="C31" s="68" t="s">
        <v>382</v>
      </c>
      <c r="D31" s="68" t="s">
        <v>383</v>
      </c>
      <c r="E31" s="68" t="s">
        <v>373</v>
      </c>
      <c r="F31" s="68" t="s">
        <v>22</v>
      </c>
      <c r="G31" s="68" t="s">
        <v>59</v>
      </c>
      <c r="H31" s="68" t="s">
        <v>114</v>
      </c>
      <c r="I31">
        <v>120</v>
      </c>
      <c r="J31" s="68" t="s">
        <v>89</v>
      </c>
      <c r="K31" s="68" t="s">
        <v>352</v>
      </c>
      <c r="L31" s="68" t="s">
        <v>384</v>
      </c>
      <c r="M31">
        <v>4020</v>
      </c>
      <c r="N31" t="s">
        <v>116</v>
      </c>
      <c r="O31" s="68" t="s">
        <v>25</v>
      </c>
      <c r="P31">
        <v>10</v>
      </c>
      <c r="Q31">
        <v>9</v>
      </c>
      <c r="R31" s="67">
        <v>45547</v>
      </c>
      <c r="S31" s="67">
        <v>45556</v>
      </c>
      <c r="T31" s="67">
        <v>45557</v>
      </c>
      <c r="U31" s="67" t="str">
        <f>TRIM(Table[المسئول عن التسليم])</f>
        <v>تم التسليم محمود على</v>
      </c>
      <c r="V31" s="68" t="s">
        <v>74</v>
      </c>
      <c r="W31" s="68" t="s">
        <v>98</v>
      </c>
      <c r="X31" s="68" t="s">
        <v>22</v>
      </c>
      <c r="Y31" s="68" t="s">
        <v>89</v>
      </c>
      <c r="Z31">
        <v>2</v>
      </c>
      <c r="AA31" s="68" t="s">
        <v>339</v>
      </c>
      <c r="AB31">
        <v>1</v>
      </c>
      <c r="AC31" s="68" t="s">
        <v>342</v>
      </c>
    </row>
    <row r="32" spans="1:29" x14ac:dyDescent="0.3">
      <c r="A32" s="68" t="s">
        <v>110</v>
      </c>
      <c r="B32" s="68" t="s">
        <v>358</v>
      </c>
      <c r="C32" s="68" t="s">
        <v>382</v>
      </c>
      <c r="D32" s="68" t="s">
        <v>383</v>
      </c>
      <c r="E32" s="68" t="s">
        <v>373</v>
      </c>
      <c r="F32" s="68" t="s">
        <v>22</v>
      </c>
      <c r="G32" s="68" t="s">
        <v>59</v>
      </c>
      <c r="H32" s="68" t="s">
        <v>114</v>
      </c>
      <c r="I32">
        <v>120</v>
      </c>
      <c r="J32" s="68" t="s">
        <v>89</v>
      </c>
      <c r="K32" s="68" t="s">
        <v>352</v>
      </c>
      <c r="L32" s="68" t="s">
        <v>384</v>
      </c>
      <c r="M32">
        <v>4020</v>
      </c>
      <c r="N32" t="s">
        <v>116</v>
      </c>
      <c r="O32" s="68" t="s">
        <v>25</v>
      </c>
      <c r="P32">
        <v>10</v>
      </c>
      <c r="Q32">
        <v>9</v>
      </c>
      <c r="R32" s="67">
        <v>45547</v>
      </c>
      <c r="S32" s="67">
        <v>45556</v>
      </c>
      <c r="T32" s="67">
        <v>45557</v>
      </c>
      <c r="U32" s="67" t="str">
        <f>TRIM(Table[المسئول عن التسليم])</f>
        <v>تم التسليم محمود على</v>
      </c>
      <c r="V32" s="68" t="s">
        <v>74</v>
      </c>
      <c r="W32" s="68" t="s">
        <v>98</v>
      </c>
      <c r="X32" s="68" t="s">
        <v>22</v>
      </c>
      <c r="Y32" s="68" t="s">
        <v>89</v>
      </c>
      <c r="Z32">
        <v>2</v>
      </c>
      <c r="AA32" s="68" t="s">
        <v>339</v>
      </c>
      <c r="AB32">
        <v>1</v>
      </c>
      <c r="AC32" s="68" t="s">
        <v>342</v>
      </c>
    </row>
    <row r="33" spans="1:29" x14ac:dyDescent="0.3">
      <c r="A33" s="68" t="s">
        <v>117</v>
      </c>
      <c r="B33" s="68" t="s">
        <v>336</v>
      </c>
      <c r="C33" s="68" t="s">
        <v>118</v>
      </c>
      <c r="D33" s="68" t="s">
        <v>217</v>
      </c>
      <c r="E33" s="68" t="s">
        <v>255</v>
      </c>
      <c r="F33" s="68" t="s">
        <v>22</v>
      </c>
      <c r="G33" s="68" t="s">
        <v>23</v>
      </c>
      <c r="H33" s="68" t="s">
        <v>339</v>
      </c>
      <c r="I33" t="s">
        <v>51</v>
      </c>
      <c r="J33" s="68" t="s">
        <v>89</v>
      </c>
      <c r="K33" s="68" t="s">
        <v>89</v>
      </c>
      <c r="L33" s="68" t="s">
        <v>119</v>
      </c>
      <c r="M33">
        <v>9399</v>
      </c>
      <c r="N33" t="s">
        <v>116</v>
      </c>
      <c r="O33" s="68" t="s">
        <v>25</v>
      </c>
      <c r="P33">
        <v>0</v>
      </c>
      <c r="Q33">
        <v>8</v>
      </c>
      <c r="R33" s="67">
        <v>45549</v>
      </c>
      <c r="S33" s="67">
        <v>45557</v>
      </c>
      <c r="T33" s="67"/>
      <c r="U33" s="67" t="str">
        <f>TRIM(Table[المسئول عن التسليم])</f>
        <v>ملغى</v>
      </c>
      <c r="V33" s="68" t="s">
        <v>70</v>
      </c>
      <c r="W33" s="68" t="s">
        <v>41</v>
      </c>
      <c r="X33" s="68" t="s">
        <v>22</v>
      </c>
      <c r="Y33" s="68" t="s">
        <v>89</v>
      </c>
      <c r="Z33">
        <v>1</v>
      </c>
      <c r="AA33" s="68" t="s">
        <v>339</v>
      </c>
      <c r="AB33">
        <v>1</v>
      </c>
      <c r="AC33" s="68" t="s">
        <v>350</v>
      </c>
    </row>
    <row r="34" spans="1:29" x14ac:dyDescent="0.3">
      <c r="A34" s="68" t="s">
        <v>121</v>
      </c>
      <c r="B34" s="68" t="s">
        <v>336</v>
      </c>
      <c r="C34" s="68" t="s">
        <v>385</v>
      </c>
      <c r="D34" s="68" t="s">
        <v>344</v>
      </c>
      <c r="E34" s="68" t="s">
        <v>255</v>
      </c>
      <c r="F34" s="68" t="s">
        <v>292</v>
      </c>
      <c r="G34" s="68" t="s">
        <v>123</v>
      </c>
      <c r="H34" s="68" t="s">
        <v>339</v>
      </c>
      <c r="I34" t="s">
        <v>51</v>
      </c>
      <c r="J34" s="68" t="s">
        <v>352</v>
      </c>
      <c r="K34" s="68" t="s">
        <v>352</v>
      </c>
      <c r="L34" s="68" t="s">
        <v>386</v>
      </c>
      <c r="M34">
        <v>8349</v>
      </c>
      <c r="N34" t="s">
        <v>116</v>
      </c>
      <c r="O34" s="68" t="s">
        <v>25</v>
      </c>
      <c r="P34">
        <v>10</v>
      </c>
      <c r="Q34">
        <v>8</v>
      </c>
      <c r="R34" s="67">
        <v>45549</v>
      </c>
      <c r="S34" s="67">
        <v>45557</v>
      </c>
      <c r="T34" s="67">
        <v>45559</v>
      </c>
      <c r="U34" s="67" t="str">
        <f>TRIM(Table[المسئول عن التسليم])</f>
        <v>تم التسليم عن طريق شركه شحن</v>
      </c>
      <c r="V34" s="68" t="s">
        <v>28</v>
      </c>
      <c r="W34" s="68" t="s">
        <v>98</v>
      </c>
      <c r="X34" s="68" t="s">
        <v>354</v>
      </c>
      <c r="Y34" s="68" t="s">
        <v>339</v>
      </c>
      <c r="Z34">
        <v>1</v>
      </c>
      <c r="AA34" s="68" t="s">
        <v>339</v>
      </c>
      <c r="AB34">
        <v>1</v>
      </c>
      <c r="AC34" s="68" t="s">
        <v>342</v>
      </c>
    </row>
    <row r="35" spans="1:29" x14ac:dyDescent="0.3">
      <c r="A35" s="68" t="s">
        <v>387</v>
      </c>
      <c r="B35" s="68" t="s">
        <v>336</v>
      </c>
      <c r="C35" s="68" t="s">
        <v>278</v>
      </c>
      <c r="D35" s="68" t="s">
        <v>338</v>
      </c>
      <c r="E35" s="68" t="s">
        <v>255</v>
      </c>
      <c r="F35" s="68" t="s">
        <v>22</v>
      </c>
      <c r="G35" s="68" t="s">
        <v>23</v>
      </c>
      <c r="H35" s="68" t="s">
        <v>339</v>
      </c>
      <c r="I35" t="s">
        <v>51</v>
      </c>
      <c r="J35" s="68" t="s">
        <v>89</v>
      </c>
      <c r="K35" s="68" t="s">
        <v>89</v>
      </c>
      <c r="L35" s="68" t="s">
        <v>126</v>
      </c>
      <c r="M35">
        <v>9399</v>
      </c>
      <c r="N35" t="s">
        <v>25</v>
      </c>
      <c r="O35" s="68" t="s">
        <v>25</v>
      </c>
      <c r="P35">
        <v>17</v>
      </c>
      <c r="Q35">
        <v>11</v>
      </c>
      <c r="R35" s="67">
        <v>45548</v>
      </c>
      <c r="S35" s="67">
        <v>45559</v>
      </c>
      <c r="T35" s="67">
        <v>45565</v>
      </c>
      <c r="U35" s="67" t="str">
        <f>TRIM(Table[المسئول عن التسليم])</f>
        <v>تم التسليم عن طريق شركه شحن</v>
      </c>
      <c r="V35" s="68" t="s">
        <v>28</v>
      </c>
      <c r="W35" s="68" t="s">
        <v>98</v>
      </c>
      <c r="X35" s="68" t="s">
        <v>22</v>
      </c>
      <c r="Y35" s="68" t="s">
        <v>89</v>
      </c>
      <c r="Z35">
        <v>1</v>
      </c>
      <c r="AA35" s="68" t="s">
        <v>341</v>
      </c>
      <c r="AB35">
        <v>1</v>
      </c>
      <c r="AC35" s="68" t="s">
        <v>342</v>
      </c>
    </row>
    <row r="36" spans="1:29" x14ac:dyDescent="0.3">
      <c r="A36" s="68" t="s">
        <v>388</v>
      </c>
      <c r="B36" s="68" t="s">
        <v>336</v>
      </c>
      <c r="C36" s="68" t="s">
        <v>311</v>
      </c>
      <c r="D36" s="68" t="s">
        <v>361</v>
      </c>
      <c r="E36" s="68" t="s">
        <v>255</v>
      </c>
      <c r="F36" s="68" t="s">
        <v>292</v>
      </c>
      <c r="G36" s="68" t="s">
        <v>83</v>
      </c>
      <c r="H36" s="68" t="s">
        <v>339</v>
      </c>
      <c r="I36" t="s">
        <v>51</v>
      </c>
      <c r="J36" s="68" t="s">
        <v>352</v>
      </c>
      <c r="K36" s="68" t="s">
        <v>352</v>
      </c>
      <c r="L36" s="68" t="s">
        <v>371</v>
      </c>
      <c r="M36">
        <v>7849</v>
      </c>
      <c r="N36">
        <v>7928</v>
      </c>
      <c r="O36" s="68" t="s">
        <v>346</v>
      </c>
      <c r="P36">
        <v>0</v>
      </c>
      <c r="Q36">
        <v>14</v>
      </c>
      <c r="R36" s="67">
        <v>45547</v>
      </c>
      <c r="S36" s="67">
        <v>45561</v>
      </c>
      <c r="T36" s="67"/>
      <c r="U36" s="67" t="str">
        <f>TRIM(Table[المسئول عن التسليم])</f>
        <v>تم التسليم عن طريق شركه شحن</v>
      </c>
      <c r="V36" s="68" t="s">
        <v>28</v>
      </c>
      <c r="W36" s="68" t="s">
        <v>98</v>
      </c>
      <c r="X36" s="68" t="s">
        <v>354</v>
      </c>
      <c r="Y36" s="68" t="s">
        <v>339</v>
      </c>
      <c r="Z36">
        <v>1</v>
      </c>
      <c r="AA36" s="68" t="s">
        <v>339</v>
      </c>
      <c r="AB36">
        <v>1</v>
      </c>
      <c r="AC36" s="68" t="s">
        <v>350</v>
      </c>
    </row>
    <row r="37" spans="1:29" x14ac:dyDescent="0.3">
      <c r="A37" s="68" t="s">
        <v>131</v>
      </c>
      <c r="B37" s="68" t="s">
        <v>336</v>
      </c>
      <c r="C37" s="68" t="s">
        <v>389</v>
      </c>
      <c r="D37" s="68" t="s">
        <v>338</v>
      </c>
      <c r="E37" s="68" t="s">
        <v>282</v>
      </c>
      <c r="F37" s="68" t="s">
        <v>22</v>
      </c>
      <c r="G37" s="68" t="s">
        <v>134</v>
      </c>
      <c r="H37" s="68" t="s">
        <v>36</v>
      </c>
      <c r="I37">
        <v>100</v>
      </c>
      <c r="J37" s="68" t="s">
        <v>89</v>
      </c>
      <c r="K37" s="68" t="s">
        <v>352</v>
      </c>
      <c r="L37" s="68" t="s">
        <v>390</v>
      </c>
      <c r="M37">
        <v>9450</v>
      </c>
      <c r="N37">
        <v>9450</v>
      </c>
      <c r="O37" s="68" t="s">
        <v>346</v>
      </c>
      <c r="P37">
        <v>0</v>
      </c>
      <c r="Q37">
        <v>14</v>
      </c>
      <c r="R37" s="67">
        <v>45547</v>
      </c>
      <c r="S37" s="67">
        <v>45561</v>
      </c>
      <c r="T37" s="67"/>
      <c r="U37" s="67" t="str">
        <f>TRIM(Table[المسئول عن التسليم])</f>
        <v>ملغى</v>
      </c>
      <c r="V37" s="68" t="s">
        <v>495</v>
      </c>
      <c r="W37" s="68" t="s">
        <v>136</v>
      </c>
      <c r="X37" s="68" t="s">
        <v>22</v>
      </c>
      <c r="Y37" s="68" t="s">
        <v>89</v>
      </c>
      <c r="Z37">
        <v>1</v>
      </c>
      <c r="AA37" s="68" t="s">
        <v>339</v>
      </c>
      <c r="AB37">
        <v>3</v>
      </c>
      <c r="AC37" s="68" t="s">
        <v>350</v>
      </c>
    </row>
    <row r="38" spans="1:29" x14ac:dyDescent="0.3">
      <c r="A38" s="68" t="s">
        <v>391</v>
      </c>
      <c r="B38" s="68" t="s">
        <v>336</v>
      </c>
      <c r="C38" s="68" t="s">
        <v>95</v>
      </c>
      <c r="D38" s="68" t="s">
        <v>361</v>
      </c>
      <c r="E38" s="68" t="s">
        <v>255</v>
      </c>
      <c r="F38" s="68" t="s">
        <v>22</v>
      </c>
      <c r="G38" s="68" t="s">
        <v>59</v>
      </c>
      <c r="H38" s="68" t="s">
        <v>105</v>
      </c>
      <c r="I38">
        <v>120</v>
      </c>
      <c r="J38" s="68" t="s">
        <v>89</v>
      </c>
      <c r="K38" s="68" t="s">
        <v>352</v>
      </c>
      <c r="L38" s="68" t="s">
        <v>138</v>
      </c>
      <c r="M38">
        <v>7460</v>
      </c>
      <c r="N38" t="s">
        <v>25</v>
      </c>
      <c r="O38" s="68" t="s">
        <v>25</v>
      </c>
      <c r="P38">
        <v>20</v>
      </c>
      <c r="Q38">
        <v>13</v>
      </c>
      <c r="R38" s="67">
        <v>45548</v>
      </c>
      <c r="S38" s="67">
        <v>45561</v>
      </c>
      <c r="T38" s="67">
        <v>45568</v>
      </c>
      <c r="U38" s="67" t="str">
        <f>TRIM(Table[المسئول عن التسليم])</f>
        <v>تم التسليم محمود على</v>
      </c>
      <c r="V38" s="68" t="s">
        <v>74</v>
      </c>
      <c r="W38" s="68" t="s">
        <v>98</v>
      </c>
      <c r="X38" s="68" t="s">
        <v>22</v>
      </c>
      <c r="Y38" s="68" t="s">
        <v>89</v>
      </c>
      <c r="Z38">
        <v>1</v>
      </c>
      <c r="AA38" s="68" t="s">
        <v>339</v>
      </c>
      <c r="AB38">
        <v>1</v>
      </c>
      <c r="AC38" s="68" t="s">
        <v>342</v>
      </c>
    </row>
    <row r="39" spans="1:29" x14ac:dyDescent="0.3">
      <c r="A39" s="68" t="s">
        <v>139</v>
      </c>
      <c r="B39" s="68" t="s">
        <v>336</v>
      </c>
      <c r="C39" s="68" t="s">
        <v>95</v>
      </c>
      <c r="D39" s="68" t="s">
        <v>361</v>
      </c>
      <c r="E39" s="68" t="s">
        <v>255</v>
      </c>
      <c r="F39" s="68" t="s">
        <v>22</v>
      </c>
      <c r="G39" s="68" t="s">
        <v>59</v>
      </c>
      <c r="H39" s="68" t="s">
        <v>392</v>
      </c>
      <c r="I39">
        <v>140</v>
      </c>
      <c r="J39" s="68" t="s">
        <v>141</v>
      </c>
      <c r="K39" s="68" t="s">
        <v>47</v>
      </c>
      <c r="L39" s="68" t="s">
        <v>393</v>
      </c>
      <c r="M39">
        <v>9528</v>
      </c>
      <c r="N39" t="s">
        <v>25</v>
      </c>
      <c r="O39" s="68" t="s">
        <v>25</v>
      </c>
      <c r="P39">
        <v>20</v>
      </c>
      <c r="Q39">
        <v>13</v>
      </c>
      <c r="R39" s="67">
        <v>45548</v>
      </c>
      <c r="S39" s="67">
        <v>45561</v>
      </c>
      <c r="T39" s="67">
        <v>45568</v>
      </c>
      <c r="U39" s="67" t="str">
        <f>TRIM(Table[المسئول عن التسليم])</f>
        <v>تم التسليم محمود على</v>
      </c>
      <c r="V39" s="68" t="s">
        <v>74</v>
      </c>
      <c r="W39" s="68" t="s">
        <v>98</v>
      </c>
      <c r="X39" s="68" t="s">
        <v>22</v>
      </c>
      <c r="Y39" s="68" t="s">
        <v>394</v>
      </c>
      <c r="Z39">
        <v>1</v>
      </c>
      <c r="AA39" s="68" t="s">
        <v>339</v>
      </c>
      <c r="AB39">
        <v>1</v>
      </c>
      <c r="AC39" s="68" t="s">
        <v>342</v>
      </c>
    </row>
    <row r="40" spans="1:29" x14ac:dyDescent="0.3">
      <c r="A40" s="68" t="s">
        <v>395</v>
      </c>
      <c r="B40" s="68" t="s">
        <v>336</v>
      </c>
      <c r="C40" s="68" t="s">
        <v>278</v>
      </c>
      <c r="D40" s="68" t="s">
        <v>338</v>
      </c>
      <c r="E40" s="68" t="s">
        <v>255</v>
      </c>
      <c r="F40" s="68" t="s">
        <v>22</v>
      </c>
      <c r="G40" s="68" t="s">
        <v>35</v>
      </c>
      <c r="H40" s="68" t="s">
        <v>36</v>
      </c>
      <c r="I40">
        <v>120</v>
      </c>
      <c r="J40" s="68" t="s">
        <v>47</v>
      </c>
      <c r="K40" s="68" t="s">
        <v>352</v>
      </c>
      <c r="L40" s="68" t="s">
        <v>396</v>
      </c>
      <c r="M40">
        <v>12999</v>
      </c>
      <c r="N40" t="s">
        <v>25</v>
      </c>
      <c r="O40" s="68" t="s">
        <v>25</v>
      </c>
      <c r="P40">
        <v>18</v>
      </c>
      <c r="Q40">
        <v>13</v>
      </c>
      <c r="R40" s="67">
        <v>45549</v>
      </c>
      <c r="S40" s="67">
        <v>45562</v>
      </c>
      <c r="T40" s="67">
        <v>45567</v>
      </c>
      <c r="U40" s="67" t="str">
        <f>TRIM(Table[المسئول عن التسليم])</f>
        <v>تم التسليم محمود على</v>
      </c>
      <c r="V40" s="68" t="s">
        <v>74</v>
      </c>
      <c r="W40" s="68" t="s">
        <v>98</v>
      </c>
      <c r="X40" s="68" t="s">
        <v>22</v>
      </c>
      <c r="Y40" s="68" t="s">
        <v>357</v>
      </c>
      <c r="Z40">
        <v>1</v>
      </c>
      <c r="AA40" s="68" t="s">
        <v>339</v>
      </c>
      <c r="AB40">
        <v>2</v>
      </c>
      <c r="AC40" s="68" t="s">
        <v>342</v>
      </c>
    </row>
    <row r="41" spans="1:29" x14ac:dyDescent="0.3">
      <c r="A41" s="68" t="s">
        <v>397</v>
      </c>
      <c r="B41" s="68" t="s">
        <v>336</v>
      </c>
      <c r="C41" s="68" t="s">
        <v>398</v>
      </c>
      <c r="D41" s="68" t="s">
        <v>361</v>
      </c>
      <c r="E41" s="68" t="s">
        <v>255</v>
      </c>
      <c r="F41" s="68" t="s">
        <v>22</v>
      </c>
      <c r="G41" s="68" t="s">
        <v>35</v>
      </c>
      <c r="H41" s="68" t="s">
        <v>46</v>
      </c>
      <c r="I41">
        <v>90</v>
      </c>
      <c r="J41" s="68" t="s">
        <v>89</v>
      </c>
      <c r="K41" s="68" t="s">
        <v>352</v>
      </c>
      <c r="L41" s="68" t="s">
        <v>399</v>
      </c>
      <c r="M41">
        <v>5999</v>
      </c>
      <c r="N41" t="s">
        <v>25</v>
      </c>
      <c r="O41" s="68" t="s">
        <v>25</v>
      </c>
      <c r="P41">
        <v>0</v>
      </c>
      <c r="Q41">
        <v>17</v>
      </c>
      <c r="R41" s="67">
        <v>45547</v>
      </c>
      <c r="S41" s="67">
        <v>45564</v>
      </c>
      <c r="T41" s="67"/>
      <c r="U41" s="67" t="str">
        <f>TRIM(Table[المسئول عن التسليم])</f>
        <v>ملغى</v>
      </c>
      <c r="V41" s="68" t="s">
        <v>495</v>
      </c>
      <c r="W41" s="68" t="s">
        <v>339</v>
      </c>
      <c r="X41" s="68" t="s">
        <v>22</v>
      </c>
      <c r="Y41" s="68" t="s">
        <v>89</v>
      </c>
      <c r="Z41">
        <v>1</v>
      </c>
      <c r="AA41" s="68" t="s">
        <v>339</v>
      </c>
      <c r="AB41">
        <v>2</v>
      </c>
      <c r="AC41" s="68" t="s">
        <v>350</v>
      </c>
    </row>
    <row r="42" spans="1:29" x14ac:dyDescent="0.3">
      <c r="A42" s="68" t="s">
        <v>400</v>
      </c>
      <c r="B42" s="68" t="s">
        <v>336</v>
      </c>
      <c r="C42" s="68" t="s">
        <v>401</v>
      </c>
      <c r="D42" s="68" t="s">
        <v>338</v>
      </c>
      <c r="E42" s="68" t="s">
        <v>255</v>
      </c>
      <c r="F42" s="68" t="s">
        <v>22</v>
      </c>
      <c r="G42" s="68" t="s">
        <v>35</v>
      </c>
      <c r="H42" s="68" t="s">
        <v>36</v>
      </c>
      <c r="I42">
        <v>100</v>
      </c>
      <c r="J42" s="68" t="s">
        <v>89</v>
      </c>
      <c r="K42" s="68" t="s">
        <v>352</v>
      </c>
      <c r="L42" s="68" t="s">
        <v>402</v>
      </c>
      <c r="M42">
        <v>11949</v>
      </c>
      <c r="N42">
        <v>10749</v>
      </c>
      <c r="O42" s="68" t="s">
        <v>346</v>
      </c>
      <c r="P42">
        <v>20</v>
      </c>
      <c r="Q42">
        <v>17</v>
      </c>
      <c r="R42" s="67">
        <v>45547</v>
      </c>
      <c r="S42" s="67">
        <v>45564</v>
      </c>
      <c r="T42" s="67">
        <v>45567</v>
      </c>
      <c r="U42" s="67" t="str">
        <f>TRIM(Table[المسئول عن التسليم])</f>
        <v>تم التسليم محمود على</v>
      </c>
      <c r="V42" s="68" t="s">
        <v>74</v>
      </c>
      <c r="W42" s="68" t="s">
        <v>98</v>
      </c>
      <c r="X42" s="68" t="s">
        <v>22</v>
      </c>
      <c r="Y42" s="68" t="s">
        <v>89</v>
      </c>
      <c r="Z42">
        <v>2</v>
      </c>
      <c r="AA42" s="68" t="s">
        <v>339</v>
      </c>
      <c r="AB42">
        <v>2</v>
      </c>
      <c r="AC42" s="68" t="s">
        <v>342</v>
      </c>
    </row>
    <row r="43" spans="1:29" x14ac:dyDescent="0.3">
      <c r="A43" s="68" t="s">
        <v>400</v>
      </c>
      <c r="B43" s="68" t="s">
        <v>336</v>
      </c>
      <c r="C43" s="68" t="s">
        <v>401</v>
      </c>
      <c r="D43" s="68" t="s">
        <v>338</v>
      </c>
      <c r="E43" s="68" t="s">
        <v>255</v>
      </c>
      <c r="F43" s="68" t="s">
        <v>22</v>
      </c>
      <c r="G43" s="68" t="s">
        <v>35</v>
      </c>
      <c r="H43" s="68" t="s">
        <v>36</v>
      </c>
      <c r="I43">
        <v>100</v>
      </c>
      <c r="J43" s="68" t="s">
        <v>89</v>
      </c>
      <c r="K43" s="68" t="s">
        <v>352</v>
      </c>
      <c r="L43" s="68" t="s">
        <v>402</v>
      </c>
      <c r="M43">
        <v>11949</v>
      </c>
      <c r="N43">
        <v>10749</v>
      </c>
      <c r="O43" s="68" t="s">
        <v>346</v>
      </c>
      <c r="P43">
        <v>20</v>
      </c>
      <c r="Q43">
        <v>17</v>
      </c>
      <c r="R43" s="67">
        <v>45547</v>
      </c>
      <c r="S43" s="67">
        <v>45564</v>
      </c>
      <c r="T43" s="67">
        <v>45567</v>
      </c>
      <c r="U43" s="67" t="str">
        <f>TRIM(Table[المسئول عن التسليم])</f>
        <v>تم التسليم محمود على</v>
      </c>
      <c r="V43" s="68" t="s">
        <v>74</v>
      </c>
      <c r="W43" s="68" t="s">
        <v>98</v>
      </c>
      <c r="X43" s="68" t="s">
        <v>22</v>
      </c>
      <c r="Y43" s="68" t="s">
        <v>89</v>
      </c>
      <c r="Z43">
        <v>2</v>
      </c>
      <c r="AA43" s="68" t="s">
        <v>339</v>
      </c>
      <c r="AB43">
        <v>2</v>
      </c>
      <c r="AC43" s="68" t="s">
        <v>342</v>
      </c>
    </row>
    <row r="44" spans="1:29" x14ac:dyDescent="0.3">
      <c r="A44" s="68" t="s">
        <v>360</v>
      </c>
      <c r="B44" s="68" t="s">
        <v>336</v>
      </c>
      <c r="C44" s="68" t="s">
        <v>151</v>
      </c>
      <c r="D44" s="68" t="s">
        <v>361</v>
      </c>
      <c r="E44" s="68" t="s">
        <v>255</v>
      </c>
      <c r="F44" s="68" t="s">
        <v>22</v>
      </c>
      <c r="G44" s="68" t="s">
        <v>134</v>
      </c>
      <c r="H44" s="68" t="s">
        <v>36</v>
      </c>
      <c r="I44">
        <v>80</v>
      </c>
      <c r="J44" s="68" t="s">
        <v>77</v>
      </c>
      <c r="K44" s="68" t="s">
        <v>352</v>
      </c>
      <c r="L44" s="68" t="s">
        <v>403</v>
      </c>
      <c r="M44">
        <v>16599</v>
      </c>
      <c r="N44" t="s">
        <v>25</v>
      </c>
      <c r="O44" s="68" t="s">
        <v>25</v>
      </c>
      <c r="P44">
        <v>20</v>
      </c>
      <c r="Q44">
        <v>17</v>
      </c>
      <c r="R44" s="67">
        <v>45548</v>
      </c>
      <c r="S44" s="67">
        <v>45565</v>
      </c>
      <c r="T44" s="67">
        <v>45568</v>
      </c>
      <c r="U44" s="67" t="str">
        <f>TRIM(Table[المسئول عن التسليم])</f>
        <v>تم التسليم محمود على</v>
      </c>
      <c r="V44" s="68" t="s">
        <v>74</v>
      </c>
      <c r="W44" s="68" t="s">
        <v>98</v>
      </c>
      <c r="X44" s="68" t="s">
        <v>22</v>
      </c>
      <c r="Y44" s="68" t="s">
        <v>77</v>
      </c>
      <c r="Z44">
        <v>1</v>
      </c>
      <c r="AA44" s="68" t="s">
        <v>339</v>
      </c>
      <c r="AB44">
        <v>3</v>
      </c>
      <c r="AC44" s="68" t="s">
        <v>342</v>
      </c>
    </row>
    <row r="45" spans="1:29" x14ac:dyDescent="0.3">
      <c r="A45" s="68" t="s">
        <v>404</v>
      </c>
      <c r="B45" s="68" t="s">
        <v>336</v>
      </c>
      <c r="C45" s="68" t="s">
        <v>190</v>
      </c>
      <c r="D45" s="68" t="s">
        <v>351</v>
      </c>
      <c r="E45" s="68" t="s">
        <v>255</v>
      </c>
      <c r="F45" s="68" t="s">
        <v>22</v>
      </c>
      <c r="G45" s="68" t="s">
        <v>35</v>
      </c>
      <c r="H45" s="68" t="s">
        <v>36</v>
      </c>
      <c r="I45">
        <v>80</v>
      </c>
      <c r="J45" s="68" t="s">
        <v>77</v>
      </c>
      <c r="K45" s="68" t="s">
        <v>352</v>
      </c>
      <c r="L45" s="68" t="s">
        <v>405</v>
      </c>
      <c r="M45">
        <v>10999</v>
      </c>
      <c r="N45" t="s">
        <v>25</v>
      </c>
      <c r="O45" s="68" t="s">
        <v>25</v>
      </c>
      <c r="P45">
        <v>33</v>
      </c>
      <c r="Q45">
        <v>17</v>
      </c>
      <c r="R45" s="67">
        <v>45548</v>
      </c>
      <c r="S45" s="67">
        <v>45565</v>
      </c>
      <c r="T45" s="67">
        <v>45581</v>
      </c>
      <c r="U45" s="67" t="str">
        <f>TRIM(Table[المسئول عن التسليم])</f>
        <v>تم التسليم عن طريق شركه شحن</v>
      </c>
      <c r="V45" s="68" t="s">
        <v>28</v>
      </c>
      <c r="W45" s="68" t="s">
        <v>98</v>
      </c>
      <c r="X45" s="68" t="s">
        <v>22</v>
      </c>
      <c r="Y45" s="68" t="s">
        <v>77</v>
      </c>
      <c r="Z45">
        <v>1</v>
      </c>
      <c r="AA45" s="68" t="s">
        <v>339</v>
      </c>
      <c r="AB45">
        <v>2</v>
      </c>
      <c r="AC45" s="68" t="s">
        <v>342</v>
      </c>
    </row>
    <row r="46" spans="1:29" x14ac:dyDescent="0.3">
      <c r="A46" s="68" t="s">
        <v>406</v>
      </c>
      <c r="B46" s="68" t="s">
        <v>336</v>
      </c>
      <c r="C46" s="68" t="s">
        <v>407</v>
      </c>
      <c r="D46" s="68" t="s">
        <v>217</v>
      </c>
      <c r="E46" s="68" t="s">
        <v>255</v>
      </c>
      <c r="F46" s="68" t="s">
        <v>22</v>
      </c>
      <c r="G46" s="68" t="s">
        <v>35</v>
      </c>
      <c r="H46" s="68" t="s">
        <v>36</v>
      </c>
      <c r="I46">
        <v>140</v>
      </c>
      <c r="J46" s="68" t="s">
        <v>37</v>
      </c>
      <c r="K46" s="68" t="s">
        <v>352</v>
      </c>
      <c r="L46" s="68" t="s">
        <v>157</v>
      </c>
      <c r="M46">
        <v>13099</v>
      </c>
      <c r="N46" t="s">
        <v>25</v>
      </c>
      <c r="O46" s="68" t="s">
        <v>25</v>
      </c>
      <c r="P46">
        <v>20</v>
      </c>
      <c r="Q46">
        <v>17</v>
      </c>
      <c r="R46" s="67">
        <v>45548</v>
      </c>
      <c r="S46" s="67">
        <v>45565</v>
      </c>
      <c r="T46" s="67">
        <v>45568</v>
      </c>
      <c r="U46" s="67" t="str">
        <f>TRIM(Table[المسئول عن التسليم])</f>
        <v>تم التسليم عن طريق شركه شحن</v>
      </c>
      <c r="V46" s="68" t="s">
        <v>28</v>
      </c>
      <c r="W46" s="68" t="s">
        <v>98</v>
      </c>
      <c r="X46" s="68" t="s">
        <v>22</v>
      </c>
      <c r="Y46" s="68" t="s">
        <v>37</v>
      </c>
      <c r="Z46">
        <v>1</v>
      </c>
      <c r="AA46" s="68" t="s">
        <v>339</v>
      </c>
      <c r="AB46">
        <v>2</v>
      </c>
      <c r="AC46" s="68" t="s">
        <v>342</v>
      </c>
    </row>
    <row r="47" spans="1:29" x14ac:dyDescent="0.3">
      <c r="A47" s="68" t="s">
        <v>408</v>
      </c>
      <c r="B47" s="68" t="s">
        <v>336</v>
      </c>
      <c r="C47" s="68" t="s">
        <v>278</v>
      </c>
      <c r="D47" s="68" t="s">
        <v>338</v>
      </c>
      <c r="E47" s="68" t="s">
        <v>255</v>
      </c>
      <c r="F47" s="68" t="s">
        <v>22</v>
      </c>
      <c r="G47" s="68" t="s">
        <v>35</v>
      </c>
      <c r="H47" s="68" t="s">
        <v>93</v>
      </c>
      <c r="I47">
        <v>120</v>
      </c>
      <c r="J47" s="68" t="s">
        <v>159</v>
      </c>
      <c r="K47" s="68" t="s">
        <v>352</v>
      </c>
      <c r="L47" s="68" t="s">
        <v>409</v>
      </c>
      <c r="M47">
        <v>13849</v>
      </c>
      <c r="N47" t="s">
        <v>25</v>
      </c>
      <c r="O47" s="68" t="s">
        <v>25</v>
      </c>
      <c r="P47">
        <v>37</v>
      </c>
      <c r="Q47">
        <v>17</v>
      </c>
      <c r="R47" s="67">
        <v>45548</v>
      </c>
      <c r="S47" s="67">
        <v>45565</v>
      </c>
      <c r="T47" s="67">
        <v>45585</v>
      </c>
      <c r="U47" s="67" t="str">
        <f>TRIM(Table[المسئول عن التسليم])</f>
        <v>تم التسليم محمود على</v>
      </c>
      <c r="V47" s="68" t="s">
        <v>74</v>
      </c>
      <c r="W47" s="68" t="s">
        <v>98</v>
      </c>
      <c r="X47" s="68" t="s">
        <v>22</v>
      </c>
      <c r="Y47" s="68" t="s">
        <v>410</v>
      </c>
      <c r="Z47">
        <v>1</v>
      </c>
      <c r="AA47" s="68" t="s">
        <v>339</v>
      </c>
      <c r="AB47">
        <v>2</v>
      </c>
      <c r="AC47" s="68" t="s">
        <v>342</v>
      </c>
    </row>
    <row r="48" spans="1:29" x14ac:dyDescent="0.3">
      <c r="A48" s="68" t="s">
        <v>411</v>
      </c>
      <c r="B48" s="68" t="s">
        <v>336</v>
      </c>
      <c r="C48" s="68" t="s">
        <v>95</v>
      </c>
      <c r="D48" s="68" t="s">
        <v>361</v>
      </c>
      <c r="E48" s="68" t="s">
        <v>255</v>
      </c>
      <c r="F48" s="68" t="s">
        <v>67</v>
      </c>
      <c r="G48" s="68" t="s">
        <v>339</v>
      </c>
      <c r="H48" s="68" t="s">
        <v>339</v>
      </c>
      <c r="I48" t="s">
        <v>51</v>
      </c>
      <c r="J48" s="68" t="s">
        <v>89</v>
      </c>
      <c r="K48" s="68" t="s">
        <v>47</v>
      </c>
      <c r="L48" s="68" t="s">
        <v>412</v>
      </c>
      <c r="M48">
        <v>21999</v>
      </c>
      <c r="N48" t="s">
        <v>25</v>
      </c>
      <c r="O48" s="68" t="s">
        <v>25</v>
      </c>
      <c r="P48">
        <v>0</v>
      </c>
      <c r="Q48">
        <v>17</v>
      </c>
      <c r="R48" s="67">
        <v>45548</v>
      </c>
      <c r="S48" s="67">
        <v>45565</v>
      </c>
      <c r="T48" s="67"/>
      <c r="U48" s="67" t="str">
        <f>TRIM(Table[المسئول عن التسليم])</f>
        <v>تم التسليم محمود على</v>
      </c>
      <c r="V48" s="68" t="s">
        <v>74</v>
      </c>
      <c r="W48" s="68" t="s">
        <v>98</v>
      </c>
      <c r="X48" s="68" t="s">
        <v>67</v>
      </c>
      <c r="Y48" s="68" t="s">
        <v>339</v>
      </c>
      <c r="Z48">
        <v>1</v>
      </c>
      <c r="AA48" s="68" t="s">
        <v>339</v>
      </c>
      <c r="AB48">
        <v>1</v>
      </c>
      <c r="AC48" s="68" t="s">
        <v>350</v>
      </c>
    </row>
    <row r="49" spans="1:29" x14ac:dyDescent="0.3">
      <c r="A49" s="68" t="s">
        <v>413</v>
      </c>
      <c r="B49" s="68" t="s">
        <v>336</v>
      </c>
      <c r="C49" s="68" t="s">
        <v>278</v>
      </c>
      <c r="D49" s="68" t="s">
        <v>338</v>
      </c>
      <c r="E49" s="68" t="s">
        <v>255</v>
      </c>
      <c r="F49" s="68" t="s">
        <v>22</v>
      </c>
      <c r="G49" s="68" t="s">
        <v>35</v>
      </c>
      <c r="H49" s="68" t="s">
        <v>36</v>
      </c>
      <c r="I49">
        <v>80</v>
      </c>
      <c r="J49" s="68" t="s">
        <v>77</v>
      </c>
      <c r="K49" s="68" t="s">
        <v>352</v>
      </c>
      <c r="L49" s="68" t="s">
        <v>405</v>
      </c>
      <c r="M49">
        <v>10999</v>
      </c>
      <c r="N49" t="s">
        <v>25</v>
      </c>
      <c r="O49" s="68" t="s">
        <v>25</v>
      </c>
      <c r="P49">
        <v>32</v>
      </c>
      <c r="Q49">
        <v>17</v>
      </c>
      <c r="R49" s="67">
        <v>45548</v>
      </c>
      <c r="S49" s="67">
        <v>45565</v>
      </c>
      <c r="T49" s="67">
        <v>45580</v>
      </c>
      <c r="U49" s="67" t="str">
        <f>TRIM(Table[المسئول عن التسليم])</f>
        <v>تم التسليم محمود على</v>
      </c>
      <c r="V49" s="68" t="s">
        <v>74</v>
      </c>
      <c r="W49" s="68" t="s">
        <v>98</v>
      </c>
      <c r="X49" s="68" t="s">
        <v>22</v>
      </c>
      <c r="Y49" s="68" t="s">
        <v>77</v>
      </c>
      <c r="Z49">
        <v>1</v>
      </c>
      <c r="AA49" s="68" t="s">
        <v>339</v>
      </c>
      <c r="AB49">
        <v>2</v>
      </c>
      <c r="AC49" s="68" t="s">
        <v>342</v>
      </c>
    </row>
    <row r="50" spans="1:29" x14ac:dyDescent="0.3">
      <c r="A50" s="68" t="s">
        <v>414</v>
      </c>
      <c r="B50" s="68" t="s">
        <v>336</v>
      </c>
      <c r="C50" s="68" t="s">
        <v>103</v>
      </c>
      <c r="D50" s="68" t="s">
        <v>361</v>
      </c>
      <c r="E50" s="68" t="s">
        <v>255</v>
      </c>
      <c r="F50" s="68" t="s">
        <v>22</v>
      </c>
      <c r="G50" s="68" t="s">
        <v>134</v>
      </c>
      <c r="H50" s="68" t="s">
        <v>36</v>
      </c>
      <c r="I50">
        <v>90</v>
      </c>
      <c r="J50" s="68" t="s">
        <v>89</v>
      </c>
      <c r="K50" s="68" t="s">
        <v>352</v>
      </c>
      <c r="L50" s="68" t="s">
        <v>415</v>
      </c>
      <c r="M50">
        <v>17249</v>
      </c>
      <c r="N50" t="s">
        <v>25</v>
      </c>
      <c r="O50" s="68" t="s">
        <v>25</v>
      </c>
      <c r="P50">
        <v>21</v>
      </c>
      <c r="Q50">
        <v>17</v>
      </c>
      <c r="R50" s="67">
        <v>45548</v>
      </c>
      <c r="S50" s="67">
        <v>45565</v>
      </c>
      <c r="T50" s="67">
        <v>45569</v>
      </c>
      <c r="U50" s="67" t="str">
        <f>TRIM(Table[المسئول عن التسليم])</f>
        <v>تم التسليم محمود على</v>
      </c>
      <c r="V50" s="68" t="s">
        <v>74</v>
      </c>
      <c r="W50" s="68" t="s">
        <v>98</v>
      </c>
      <c r="X50" s="68" t="s">
        <v>22</v>
      </c>
      <c r="Y50" s="68" t="s">
        <v>89</v>
      </c>
      <c r="Z50">
        <v>1</v>
      </c>
      <c r="AA50" s="68" t="s">
        <v>339</v>
      </c>
      <c r="AB50">
        <v>3</v>
      </c>
      <c r="AC50" s="68" t="s">
        <v>342</v>
      </c>
    </row>
    <row r="51" spans="1:29" x14ac:dyDescent="0.3">
      <c r="A51" s="68" t="s">
        <v>416</v>
      </c>
      <c r="B51" s="68" t="s">
        <v>336</v>
      </c>
      <c r="C51" s="68" t="s">
        <v>168</v>
      </c>
      <c r="D51" s="68" t="s">
        <v>338</v>
      </c>
      <c r="E51" s="68" t="s">
        <v>255</v>
      </c>
      <c r="F51" s="68" t="s">
        <v>292</v>
      </c>
      <c r="G51" s="68" t="s">
        <v>83</v>
      </c>
      <c r="H51" s="68" t="s">
        <v>339</v>
      </c>
      <c r="I51" t="s">
        <v>51</v>
      </c>
      <c r="J51" s="68" t="s">
        <v>352</v>
      </c>
      <c r="K51" s="68" t="s">
        <v>352</v>
      </c>
      <c r="L51" s="68" t="s">
        <v>169</v>
      </c>
      <c r="M51">
        <v>8349</v>
      </c>
      <c r="N51" t="s">
        <v>25</v>
      </c>
      <c r="O51" s="68" t="s">
        <v>25</v>
      </c>
      <c r="P51">
        <v>37</v>
      </c>
      <c r="Q51">
        <v>32</v>
      </c>
      <c r="R51" s="67">
        <v>45549</v>
      </c>
      <c r="S51" s="67">
        <v>45581</v>
      </c>
      <c r="T51" s="67">
        <v>45586</v>
      </c>
      <c r="U51" s="67" t="str">
        <f>TRIM(Table[المسئول عن التسليم])</f>
        <v>تم التسليم محمود على</v>
      </c>
      <c r="V51" s="68" t="s">
        <v>74</v>
      </c>
      <c r="W51" s="68" t="s">
        <v>98</v>
      </c>
      <c r="X51" s="68" t="s">
        <v>354</v>
      </c>
      <c r="Y51" s="68" t="s">
        <v>339</v>
      </c>
      <c r="Z51">
        <v>1</v>
      </c>
      <c r="AA51" s="68" t="s">
        <v>339</v>
      </c>
      <c r="AB51">
        <v>1</v>
      </c>
      <c r="AC51" s="68" t="s">
        <v>342</v>
      </c>
    </row>
    <row r="52" spans="1:29" x14ac:dyDescent="0.3">
      <c r="A52" s="68" t="s">
        <v>417</v>
      </c>
      <c r="B52" s="68" t="s">
        <v>336</v>
      </c>
      <c r="C52" s="68" t="s">
        <v>370</v>
      </c>
      <c r="D52" s="68" t="s">
        <v>361</v>
      </c>
      <c r="E52" s="68" t="s">
        <v>255</v>
      </c>
      <c r="F52" s="68" t="s">
        <v>292</v>
      </c>
      <c r="G52" s="68" t="s">
        <v>171</v>
      </c>
      <c r="H52" s="68" t="s">
        <v>339</v>
      </c>
      <c r="I52" t="s">
        <v>51</v>
      </c>
      <c r="J52" s="68" t="s">
        <v>352</v>
      </c>
      <c r="K52" s="68" t="s">
        <v>352</v>
      </c>
      <c r="L52" s="68" t="s">
        <v>353</v>
      </c>
      <c r="M52">
        <v>7849</v>
      </c>
      <c r="N52" t="s">
        <v>25</v>
      </c>
      <c r="O52" s="68" t="s">
        <v>25</v>
      </c>
      <c r="P52">
        <v>46</v>
      </c>
      <c r="Q52">
        <v>45</v>
      </c>
      <c r="R52" s="67">
        <v>45549</v>
      </c>
      <c r="S52" s="67">
        <v>45594</v>
      </c>
      <c r="T52" s="67">
        <v>45595</v>
      </c>
      <c r="U52" s="67" t="str">
        <f>TRIM(Table[المسئول عن التسليم])</f>
        <v>تم التسليم محمود على</v>
      </c>
      <c r="V52" s="68" t="s">
        <v>74</v>
      </c>
      <c r="W52" s="68" t="s">
        <v>98</v>
      </c>
      <c r="X52" s="68" t="s">
        <v>354</v>
      </c>
      <c r="Y52" s="68" t="s">
        <v>339</v>
      </c>
      <c r="Z52">
        <v>1</v>
      </c>
      <c r="AA52" s="68" t="s">
        <v>339</v>
      </c>
      <c r="AB52">
        <v>1</v>
      </c>
      <c r="AC52" s="68" t="s">
        <v>342</v>
      </c>
    </row>
    <row r="53" spans="1:29" x14ac:dyDescent="0.3">
      <c r="A53" s="68" t="s">
        <v>172</v>
      </c>
      <c r="B53" s="68" t="s">
        <v>336</v>
      </c>
      <c r="C53" s="68" t="s">
        <v>278</v>
      </c>
      <c r="D53" s="68" t="s">
        <v>338</v>
      </c>
      <c r="E53" s="68" t="s">
        <v>255</v>
      </c>
      <c r="F53" s="68" t="s">
        <v>22</v>
      </c>
      <c r="G53" s="68" t="s">
        <v>23</v>
      </c>
      <c r="H53" s="68" t="s">
        <v>339</v>
      </c>
      <c r="I53" t="s">
        <v>51</v>
      </c>
      <c r="J53" s="68" t="s">
        <v>89</v>
      </c>
      <c r="K53" s="68" t="s">
        <v>89</v>
      </c>
      <c r="L53" s="68" t="s">
        <v>418</v>
      </c>
      <c r="M53">
        <v>9399</v>
      </c>
      <c r="N53" t="s">
        <v>116</v>
      </c>
      <c r="O53" s="68" t="s">
        <v>25</v>
      </c>
      <c r="P53">
        <v>31</v>
      </c>
      <c r="Q53">
        <v>45</v>
      </c>
      <c r="R53" s="67">
        <v>45549</v>
      </c>
      <c r="S53" s="67">
        <v>45594</v>
      </c>
      <c r="T53" s="67">
        <v>45580</v>
      </c>
      <c r="U53" s="67" t="str">
        <f>TRIM(Table[المسئول عن التسليم])</f>
        <v>تم التسليم محمود على</v>
      </c>
      <c r="V53" s="68" t="s">
        <v>74</v>
      </c>
      <c r="W53" s="68" t="s">
        <v>98</v>
      </c>
      <c r="X53" s="68" t="s">
        <v>22</v>
      </c>
      <c r="Y53" s="68" t="s">
        <v>89</v>
      </c>
      <c r="Z53">
        <v>1</v>
      </c>
      <c r="AA53" s="68" t="s">
        <v>341</v>
      </c>
      <c r="AB53">
        <v>1</v>
      </c>
      <c r="AC53" s="68" t="s">
        <v>350</v>
      </c>
    </row>
    <row r="54" spans="1:29" x14ac:dyDescent="0.3">
      <c r="A54" s="68" t="s">
        <v>419</v>
      </c>
      <c r="B54" s="68" t="s">
        <v>336</v>
      </c>
      <c r="C54" s="68" t="s">
        <v>420</v>
      </c>
      <c r="D54" s="68" t="s">
        <v>338</v>
      </c>
      <c r="E54" s="68" t="s">
        <v>255</v>
      </c>
      <c r="F54" s="68" t="s">
        <v>22</v>
      </c>
      <c r="G54" s="68" t="s">
        <v>59</v>
      </c>
      <c r="H54" s="68" t="s">
        <v>105</v>
      </c>
      <c r="I54">
        <v>140</v>
      </c>
      <c r="J54" s="68" t="s">
        <v>89</v>
      </c>
      <c r="K54" s="68" t="s">
        <v>352</v>
      </c>
      <c r="L54" s="68" t="s">
        <v>421</v>
      </c>
      <c r="M54">
        <v>11817</v>
      </c>
      <c r="N54" t="s">
        <v>116</v>
      </c>
      <c r="O54" s="68" t="s">
        <v>25</v>
      </c>
      <c r="P54">
        <v>31</v>
      </c>
      <c r="Q54">
        <v>45</v>
      </c>
      <c r="R54" s="67">
        <v>45549</v>
      </c>
      <c r="S54" s="67">
        <v>45594</v>
      </c>
      <c r="T54" s="67">
        <v>45580</v>
      </c>
      <c r="U54" s="67" t="str">
        <f>TRIM(Table[المسئول عن التسليم])</f>
        <v>تم التسليم محمود على</v>
      </c>
      <c r="V54" s="68" t="s">
        <v>74</v>
      </c>
      <c r="W54" s="68" t="s">
        <v>98</v>
      </c>
      <c r="X54" s="68" t="s">
        <v>22</v>
      </c>
      <c r="Y54" s="68" t="s">
        <v>422</v>
      </c>
      <c r="Z54">
        <v>1</v>
      </c>
      <c r="AA54" s="68" t="s">
        <v>339</v>
      </c>
      <c r="AB54">
        <v>1</v>
      </c>
      <c r="AC54" s="68" t="s">
        <v>350</v>
      </c>
    </row>
    <row r="55" spans="1:29" x14ac:dyDescent="0.3">
      <c r="A55" s="68" t="s">
        <v>423</v>
      </c>
      <c r="B55" s="68" t="s">
        <v>336</v>
      </c>
      <c r="C55" s="68" t="s">
        <v>151</v>
      </c>
      <c r="D55" s="68" t="s">
        <v>361</v>
      </c>
      <c r="E55" s="68" t="s">
        <v>255</v>
      </c>
      <c r="F55" s="68" t="s">
        <v>292</v>
      </c>
      <c r="G55" s="68" t="s">
        <v>123</v>
      </c>
      <c r="H55" s="68" t="s">
        <v>339</v>
      </c>
      <c r="I55" t="s">
        <v>51</v>
      </c>
      <c r="J55" s="68" t="s">
        <v>352</v>
      </c>
      <c r="K55" s="68" t="s">
        <v>352</v>
      </c>
      <c r="L55" s="68" t="s">
        <v>424</v>
      </c>
      <c r="M55">
        <v>8349</v>
      </c>
      <c r="N55" t="s">
        <v>116</v>
      </c>
      <c r="O55" s="68" t="s">
        <v>25</v>
      </c>
      <c r="P55">
        <v>35</v>
      </c>
      <c r="Q55">
        <v>45</v>
      </c>
      <c r="R55" s="67">
        <v>45549</v>
      </c>
      <c r="S55" s="67">
        <v>45594</v>
      </c>
      <c r="T55" s="67">
        <v>45584</v>
      </c>
      <c r="U55" s="67" t="str">
        <f>TRIM(Table[المسئول عن التسليم])</f>
        <v>تم التسليم محمود على</v>
      </c>
      <c r="V55" s="68" t="s">
        <v>74</v>
      </c>
      <c r="W55" s="68" t="s">
        <v>98</v>
      </c>
      <c r="X55" s="68" t="s">
        <v>354</v>
      </c>
      <c r="Y55" s="68" t="s">
        <v>339</v>
      </c>
      <c r="Z55">
        <v>1</v>
      </c>
      <c r="AA55" s="68" t="s">
        <v>339</v>
      </c>
      <c r="AB55">
        <v>1</v>
      </c>
      <c r="AC55" s="68" t="s">
        <v>350</v>
      </c>
    </row>
    <row r="56" spans="1:29" x14ac:dyDescent="0.3">
      <c r="A56" s="68" t="s">
        <v>425</v>
      </c>
      <c r="B56" s="68" t="s">
        <v>336</v>
      </c>
      <c r="C56" s="68" t="s">
        <v>180</v>
      </c>
      <c r="D56" s="68" t="s">
        <v>361</v>
      </c>
      <c r="E56" s="68" t="s">
        <v>255</v>
      </c>
      <c r="F56" s="68" t="s">
        <v>22</v>
      </c>
      <c r="G56" s="68" t="s">
        <v>59</v>
      </c>
      <c r="H56" s="68" t="s">
        <v>96</v>
      </c>
      <c r="I56">
        <v>120</v>
      </c>
      <c r="J56" s="68" t="s">
        <v>77</v>
      </c>
      <c r="K56" s="68" t="s">
        <v>352</v>
      </c>
      <c r="L56" s="68" t="s">
        <v>426</v>
      </c>
      <c r="M56">
        <v>17886</v>
      </c>
      <c r="N56" t="s">
        <v>116</v>
      </c>
      <c r="O56" s="68" t="s">
        <v>25</v>
      </c>
      <c r="P56">
        <v>0</v>
      </c>
      <c r="Q56">
        <v>45</v>
      </c>
      <c r="R56" s="67">
        <v>45549</v>
      </c>
      <c r="S56" s="67">
        <v>45594</v>
      </c>
      <c r="T56" s="67"/>
      <c r="U56" s="67" t="str">
        <f>TRIM(Table[المسئول عن التسليم])</f>
        <v>ملغى</v>
      </c>
      <c r="V56" s="68" t="s">
        <v>495</v>
      </c>
      <c r="W56" s="68" t="s">
        <v>136</v>
      </c>
      <c r="X56" s="68" t="s">
        <v>22</v>
      </c>
      <c r="Y56" s="68" t="s">
        <v>77</v>
      </c>
      <c r="Z56">
        <v>1</v>
      </c>
      <c r="AA56" s="68" t="s">
        <v>339</v>
      </c>
      <c r="AB56">
        <v>1</v>
      </c>
      <c r="AC56" s="68" t="s">
        <v>350</v>
      </c>
    </row>
    <row r="57" spans="1:29" x14ac:dyDescent="0.3">
      <c r="A57" s="68" t="s">
        <v>425</v>
      </c>
      <c r="B57" s="68" t="s">
        <v>336</v>
      </c>
      <c r="C57" s="68" t="s">
        <v>180</v>
      </c>
      <c r="D57" s="68" t="s">
        <v>361</v>
      </c>
      <c r="E57" s="68" t="s">
        <v>255</v>
      </c>
      <c r="F57" s="68" t="s">
        <v>22</v>
      </c>
      <c r="G57" s="68" t="s">
        <v>59</v>
      </c>
      <c r="H57" s="68" t="s">
        <v>96</v>
      </c>
      <c r="I57">
        <v>120</v>
      </c>
      <c r="J57" s="68" t="s">
        <v>77</v>
      </c>
      <c r="K57" s="68" t="s">
        <v>352</v>
      </c>
      <c r="L57" s="68" t="s">
        <v>426</v>
      </c>
      <c r="M57">
        <v>17886</v>
      </c>
      <c r="N57" t="s">
        <v>116</v>
      </c>
      <c r="O57" s="68" t="s">
        <v>25</v>
      </c>
      <c r="P57">
        <v>0</v>
      </c>
      <c r="Q57">
        <v>45</v>
      </c>
      <c r="R57" s="67">
        <v>45549</v>
      </c>
      <c r="S57" s="67">
        <v>45594</v>
      </c>
      <c r="T57" s="67"/>
      <c r="U57" s="67" t="str">
        <f>TRIM(Table[المسئول عن التسليم])</f>
        <v>ملغى</v>
      </c>
      <c r="V57" s="68" t="s">
        <v>495</v>
      </c>
      <c r="W57" s="68" t="s">
        <v>136</v>
      </c>
      <c r="X57" s="68" t="s">
        <v>22</v>
      </c>
      <c r="Y57" s="68" t="s">
        <v>77</v>
      </c>
      <c r="Z57">
        <v>1</v>
      </c>
      <c r="AA57" s="68" t="s">
        <v>339</v>
      </c>
      <c r="AB57">
        <v>1</v>
      </c>
      <c r="AC57" s="68" t="s">
        <v>350</v>
      </c>
    </row>
    <row r="58" spans="1:29" x14ac:dyDescent="0.3">
      <c r="A58" s="68" t="s">
        <v>182</v>
      </c>
      <c r="B58" s="68" t="s">
        <v>336</v>
      </c>
      <c r="C58" s="68" t="s">
        <v>95</v>
      </c>
      <c r="D58" s="68" t="s">
        <v>361</v>
      </c>
      <c r="E58" s="68" t="s">
        <v>255</v>
      </c>
      <c r="F58" s="68" t="s">
        <v>22</v>
      </c>
      <c r="G58" s="68" t="s">
        <v>59</v>
      </c>
      <c r="H58" s="68" t="s">
        <v>105</v>
      </c>
      <c r="I58">
        <v>120</v>
      </c>
      <c r="J58" s="68" t="s">
        <v>77</v>
      </c>
      <c r="K58" s="68" t="s">
        <v>352</v>
      </c>
      <c r="L58" s="68" t="s">
        <v>427</v>
      </c>
      <c r="M58">
        <v>10987</v>
      </c>
      <c r="N58" t="s">
        <v>25</v>
      </c>
      <c r="O58" s="68" t="s">
        <v>25</v>
      </c>
      <c r="P58">
        <v>29</v>
      </c>
      <c r="Q58">
        <v>45</v>
      </c>
      <c r="R58" s="67">
        <v>45549</v>
      </c>
      <c r="S58" s="67">
        <v>45594</v>
      </c>
      <c r="T58" s="67">
        <v>45578</v>
      </c>
      <c r="U58" s="67" t="str">
        <f>TRIM(Table[المسئول عن التسليم])</f>
        <v>تم التسليم محمود على</v>
      </c>
      <c r="V58" s="68" t="s">
        <v>74</v>
      </c>
      <c r="W58" s="68" t="s">
        <v>98</v>
      </c>
      <c r="X58" s="68" t="s">
        <v>22</v>
      </c>
      <c r="Y58" s="68" t="s">
        <v>77</v>
      </c>
      <c r="Z58">
        <v>1</v>
      </c>
      <c r="AA58" s="68" t="s">
        <v>339</v>
      </c>
      <c r="AB58">
        <v>1</v>
      </c>
      <c r="AC58" s="68" t="s">
        <v>350</v>
      </c>
    </row>
    <row r="59" spans="1:29" x14ac:dyDescent="0.3">
      <c r="A59" s="68" t="s">
        <v>182</v>
      </c>
      <c r="B59" s="68" t="s">
        <v>336</v>
      </c>
      <c r="C59" s="68" t="s">
        <v>95</v>
      </c>
      <c r="D59" s="68" t="s">
        <v>361</v>
      </c>
      <c r="E59" s="68" t="s">
        <v>255</v>
      </c>
      <c r="F59" s="68" t="s">
        <v>22</v>
      </c>
      <c r="G59" s="68" t="s">
        <v>59</v>
      </c>
      <c r="H59" s="68" t="s">
        <v>105</v>
      </c>
      <c r="I59">
        <v>120</v>
      </c>
      <c r="J59" s="68" t="s">
        <v>77</v>
      </c>
      <c r="K59" s="68" t="s">
        <v>352</v>
      </c>
      <c r="L59" s="68" t="s">
        <v>427</v>
      </c>
      <c r="M59">
        <v>10987</v>
      </c>
      <c r="N59" t="s">
        <v>25</v>
      </c>
      <c r="O59" s="68" t="s">
        <v>25</v>
      </c>
      <c r="P59">
        <v>29</v>
      </c>
      <c r="Q59">
        <v>45</v>
      </c>
      <c r="R59" s="67">
        <v>45549</v>
      </c>
      <c r="S59" s="67">
        <v>45594</v>
      </c>
      <c r="T59" s="67">
        <v>45578</v>
      </c>
      <c r="U59" s="67" t="str">
        <f>TRIM(Table[المسئول عن التسليم])</f>
        <v>تم التسليم محمود على</v>
      </c>
      <c r="V59" s="68" t="s">
        <v>74</v>
      </c>
      <c r="W59" s="68" t="s">
        <v>98</v>
      </c>
      <c r="X59" s="68" t="s">
        <v>22</v>
      </c>
      <c r="Y59" s="68" t="s">
        <v>77</v>
      </c>
      <c r="Z59">
        <v>1</v>
      </c>
      <c r="AA59" s="68" t="s">
        <v>339</v>
      </c>
      <c r="AB59">
        <v>1</v>
      </c>
      <c r="AC59" s="68" t="s">
        <v>350</v>
      </c>
    </row>
    <row r="60" spans="1:29" x14ac:dyDescent="0.3">
      <c r="A60" s="68" t="s">
        <v>428</v>
      </c>
      <c r="B60" s="68" t="s">
        <v>336</v>
      </c>
      <c r="C60" s="68" t="s">
        <v>185</v>
      </c>
      <c r="D60" s="68" t="s">
        <v>383</v>
      </c>
      <c r="E60" s="68" t="s">
        <v>255</v>
      </c>
      <c r="F60" s="68" t="s">
        <v>292</v>
      </c>
      <c r="G60" s="68" t="s">
        <v>83</v>
      </c>
      <c r="H60" s="68" t="s">
        <v>339</v>
      </c>
      <c r="I60" t="s">
        <v>51</v>
      </c>
      <c r="J60" s="68" t="s">
        <v>352</v>
      </c>
      <c r="K60" s="68" t="s">
        <v>352</v>
      </c>
      <c r="L60" s="68" t="s">
        <v>371</v>
      </c>
      <c r="M60">
        <v>10319</v>
      </c>
      <c r="N60" t="s">
        <v>25</v>
      </c>
      <c r="O60" s="68" t="s">
        <v>25</v>
      </c>
      <c r="P60">
        <v>35</v>
      </c>
      <c r="Q60">
        <v>45</v>
      </c>
      <c r="R60" s="67">
        <v>45549</v>
      </c>
      <c r="S60" s="67">
        <v>45594</v>
      </c>
      <c r="T60" s="67">
        <v>45584</v>
      </c>
      <c r="U60" s="67" t="str">
        <f>TRIM(Table[المسئول عن التسليم])</f>
        <v>تم التسليم محمود على</v>
      </c>
      <c r="V60" s="68" t="s">
        <v>74</v>
      </c>
      <c r="W60" s="68" t="s">
        <v>98</v>
      </c>
      <c r="X60" s="68" t="s">
        <v>354</v>
      </c>
      <c r="Y60" s="68" t="s">
        <v>339</v>
      </c>
      <c r="Z60">
        <v>1</v>
      </c>
      <c r="AA60" s="68" t="s">
        <v>339</v>
      </c>
      <c r="AB60">
        <v>1</v>
      </c>
      <c r="AC60" s="68" t="s">
        <v>350</v>
      </c>
    </row>
    <row r="61" spans="1:29" x14ac:dyDescent="0.3">
      <c r="A61" s="68" t="s">
        <v>429</v>
      </c>
      <c r="B61" s="68" t="s">
        <v>336</v>
      </c>
      <c r="C61" s="68" t="s">
        <v>430</v>
      </c>
      <c r="D61" s="68" t="s">
        <v>431</v>
      </c>
      <c r="E61" s="68" t="s">
        <v>255</v>
      </c>
      <c r="F61" s="68" t="s">
        <v>22</v>
      </c>
      <c r="G61" s="68" t="s">
        <v>35</v>
      </c>
      <c r="H61" s="68" t="s">
        <v>36</v>
      </c>
      <c r="I61">
        <v>120</v>
      </c>
      <c r="J61" s="68" t="s">
        <v>47</v>
      </c>
      <c r="K61" s="68" t="s">
        <v>352</v>
      </c>
      <c r="L61" s="68" t="s">
        <v>432</v>
      </c>
      <c r="M61">
        <v>12999</v>
      </c>
      <c r="N61" t="s">
        <v>116</v>
      </c>
      <c r="O61" s="68" t="s">
        <v>25</v>
      </c>
      <c r="P61">
        <v>33</v>
      </c>
      <c r="Q61">
        <v>67</v>
      </c>
      <c r="R61" s="67">
        <v>45549</v>
      </c>
      <c r="S61" s="67">
        <v>45616</v>
      </c>
      <c r="T61" s="67">
        <v>45582</v>
      </c>
      <c r="U61" s="67" t="str">
        <f>TRIM(Table[المسئول عن التسليم])</f>
        <v>تم التسليم عن طريق شركه شحن</v>
      </c>
      <c r="V61" s="68" t="s">
        <v>28</v>
      </c>
      <c r="W61" s="68" t="s">
        <v>98</v>
      </c>
      <c r="X61" s="68" t="s">
        <v>22</v>
      </c>
      <c r="Y61" s="68" t="s">
        <v>357</v>
      </c>
      <c r="Z61">
        <v>1</v>
      </c>
      <c r="AA61" s="68" t="s">
        <v>339</v>
      </c>
      <c r="AB61">
        <v>2</v>
      </c>
      <c r="AC61" s="68" t="s">
        <v>350</v>
      </c>
    </row>
    <row r="62" spans="1:29" x14ac:dyDescent="0.3">
      <c r="A62" s="68" t="s">
        <v>189</v>
      </c>
      <c r="B62" s="68" t="s">
        <v>336</v>
      </c>
      <c r="C62" s="68" t="s">
        <v>190</v>
      </c>
      <c r="D62" s="68" t="s">
        <v>351</v>
      </c>
      <c r="E62" s="68" t="s">
        <v>255</v>
      </c>
      <c r="F62" s="68" t="s">
        <v>67</v>
      </c>
      <c r="G62" s="68" t="s">
        <v>339</v>
      </c>
      <c r="H62" s="68" t="s">
        <v>339</v>
      </c>
      <c r="I62" t="s">
        <v>51</v>
      </c>
      <c r="J62" s="68" t="s">
        <v>89</v>
      </c>
      <c r="K62" s="68" t="s">
        <v>47</v>
      </c>
      <c r="L62" s="68" t="s">
        <v>412</v>
      </c>
      <c r="M62">
        <v>21999</v>
      </c>
      <c r="N62" t="s">
        <v>25</v>
      </c>
      <c r="O62" s="68" t="s">
        <v>25</v>
      </c>
      <c r="P62">
        <v>0</v>
      </c>
      <c r="Q62">
        <v>67</v>
      </c>
      <c r="R62" s="67">
        <v>45549</v>
      </c>
      <c r="S62" s="67">
        <v>45616</v>
      </c>
      <c r="T62" s="67"/>
      <c r="U62" s="67" t="str">
        <f>TRIM(Table[المسئول عن التسليم])</f>
        <v>ملغى</v>
      </c>
      <c r="V62" s="68" t="s">
        <v>495</v>
      </c>
      <c r="W62" s="68" t="s">
        <v>136</v>
      </c>
      <c r="X62" s="68" t="s">
        <v>67</v>
      </c>
      <c r="Y62" s="68" t="s">
        <v>339</v>
      </c>
      <c r="Z62">
        <v>1</v>
      </c>
      <c r="AA62" s="68" t="s">
        <v>339</v>
      </c>
      <c r="AB62">
        <v>1</v>
      </c>
      <c r="AC62" s="68" t="s">
        <v>350</v>
      </c>
    </row>
    <row r="63" spans="1:29" x14ac:dyDescent="0.3">
      <c r="A63" s="68" t="s">
        <v>433</v>
      </c>
      <c r="B63" s="68" t="s">
        <v>336</v>
      </c>
      <c r="C63" s="68" t="s">
        <v>151</v>
      </c>
      <c r="D63" s="68" t="s">
        <v>361</v>
      </c>
      <c r="E63" s="68" t="s">
        <v>255</v>
      </c>
      <c r="F63" s="68" t="s">
        <v>22</v>
      </c>
      <c r="G63" s="68" t="s">
        <v>35</v>
      </c>
      <c r="H63" s="68" t="s">
        <v>46</v>
      </c>
      <c r="I63">
        <v>100</v>
      </c>
      <c r="J63" s="68" t="s">
        <v>47</v>
      </c>
      <c r="K63" s="68" t="s">
        <v>352</v>
      </c>
      <c r="L63" s="68" t="s">
        <v>434</v>
      </c>
      <c r="M63">
        <v>12399</v>
      </c>
      <c r="N63" t="s">
        <v>25</v>
      </c>
      <c r="O63" s="68" t="s">
        <v>25</v>
      </c>
      <c r="P63">
        <v>17</v>
      </c>
      <c r="Q63">
        <v>67</v>
      </c>
      <c r="R63" s="67">
        <v>45549</v>
      </c>
      <c r="S63" s="67">
        <v>45616</v>
      </c>
      <c r="T63" s="67">
        <v>45566</v>
      </c>
      <c r="U63" s="67" t="str">
        <f>TRIM(Table[المسئول عن التسليم])</f>
        <v>تم التسليم عن طريق شركه شحن</v>
      </c>
      <c r="V63" s="68" t="s">
        <v>28</v>
      </c>
      <c r="W63" s="68" t="s">
        <v>98</v>
      </c>
      <c r="X63" s="68" t="s">
        <v>22</v>
      </c>
      <c r="Y63" s="68" t="s">
        <v>357</v>
      </c>
      <c r="Z63">
        <v>1</v>
      </c>
      <c r="AA63" s="68" t="s">
        <v>339</v>
      </c>
      <c r="AB63">
        <v>2</v>
      </c>
      <c r="AC63" s="68" t="s">
        <v>350</v>
      </c>
    </row>
    <row r="64" spans="1:29" x14ac:dyDescent="0.3">
      <c r="A64" s="68" t="s">
        <v>193</v>
      </c>
      <c r="B64" s="68" t="s">
        <v>336</v>
      </c>
      <c r="C64" s="68" t="s">
        <v>95</v>
      </c>
      <c r="D64" s="68" t="s">
        <v>361</v>
      </c>
      <c r="E64" s="68" t="s">
        <v>255</v>
      </c>
      <c r="F64" s="68" t="s">
        <v>67</v>
      </c>
      <c r="G64" s="68" t="s">
        <v>339</v>
      </c>
      <c r="H64" s="68" t="s">
        <v>339</v>
      </c>
      <c r="I64" t="s">
        <v>51</v>
      </c>
      <c r="J64" s="68" t="s">
        <v>89</v>
      </c>
      <c r="K64" s="68" t="s">
        <v>47</v>
      </c>
      <c r="L64" s="68" t="s">
        <v>412</v>
      </c>
      <c r="M64">
        <v>21999</v>
      </c>
      <c r="N64" t="s">
        <v>25</v>
      </c>
      <c r="O64" s="68" t="s">
        <v>25</v>
      </c>
      <c r="P64">
        <v>25</v>
      </c>
      <c r="Q64">
        <v>67</v>
      </c>
      <c r="R64" s="67">
        <v>45549</v>
      </c>
      <c r="S64" s="67">
        <v>45616</v>
      </c>
      <c r="T64" s="67">
        <v>45574</v>
      </c>
      <c r="U64" s="67" t="str">
        <f>TRIM(Table[المسئول عن التسليم])</f>
        <v>تم التسليم محمود على</v>
      </c>
      <c r="V64" s="68" t="s">
        <v>74</v>
      </c>
      <c r="W64" s="68" t="s">
        <v>98</v>
      </c>
      <c r="X64" s="68" t="s">
        <v>67</v>
      </c>
      <c r="Y64" s="68" t="s">
        <v>339</v>
      </c>
      <c r="Z64">
        <v>1</v>
      </c>
      <c r="AA64" s="68" t="s">
        <v>339</v>
      </c>
      <c r="AB64">
        <v>1</v>
      </c>
      <c r="AC64" s="68" t="s">
        <v>350</v>
      </c>
    </row>
    <row r="65" spans="1:29" x14ac:dyDescent="0.3">
      <c r="A65" s="68" t="s">
        <v>435</v>
      </c>
      <c r="B65" s="68" t="s">
        <v>336</v>
      </c>
      <c r="C65" s="68" t="s">
        <v>370</v>
      </c>
      <c r="D65" s="68" t="s">
        <v>361</v>
      </c>
      <c r="E65" s="68" t="s">
        <v>255</v>
      </c>
      <c r="F65" s="68" t="s">
        <v>22</v>
      </c>
      <c r="G65" s="68" t="s">
        <v>35</v>
      </c>
      <c r="H65" s="68" t="s">
        <v>46</v>
      </c>
      <c r="I65">
        <v>80</v>
      </c>
      <c r="J65" s="68" t="s">
        <v>77</v>
      </c>
      <c r="K65" s="68" t="s">
        <v>352</v>
      </c>
      <c r="L65" s="68" t="s">
        <v>436</v>
      </c>
      <c r="M65">
        <v>10999</v>
      </c>
      <c r="N65" t="s">
        <v>116</v>
      </c>
      <c r="O65" s="68" t="s">
        <v>25</v>
      </c>
      <c r="P65">
        <v>32</v>
      </c>
      <c r="Q65">
        <v>67</v>
      </c>
      <c r="R65" s="67">
        <v>45549</v>
      </c>
      <c r="S65" s="67">
        <v>45616</v>
      </c>
      <c r="T65" s="67">
        <v>45581</v>
      </c>
      <c r="U65" s="67" t="str">
        <f>TRIM(Table[المسئول عن التسليم])</f>
        <v>تم التسليم محمود على</v>
      </c>
      <c r="V65" s="68" t="s">
        <v>74</v>
      </c>
      <c r="W65" s="68" t="s">
        <v>98</v>
      </c>
      <c r="X65" s="68" t="s">
        <v>22</v>
      </c>
      <c r="Y65" s="68" t="s">
        <v>77</v>
      </c>
      <c r="Z65">
        <v>1</v>
      </c>
      <c r="AA65" s="68" t="s">
        <v>339</v>
      </c>
      <c r="AB65">
        <v>2</v>
      </c>
      <c r="AC65" s="68" t="s">
        <v>350</v>
      </c>
    </row>
    <row r="66" spans="1:29" x14ac:dyDescent="0.3">
      <c r="A66" s="68" t="s">
        <v>437</v>
      </c>
      <c r="B66" s="68" t="s">
        <v>336</v>
      </c>
      <c r="C66" s="68" t="s">
        <v>438</v>
      </c>
      <c r="D66" s="68" t="s">
        <v>361</v>
      </c>
      <c r="E66" s="68" t="s">
        <v>255</v>
      </c>
      <c r="F66" s="68" t="s">
        <v>22</v>
      </c>
      <c r="G66" s="68" t="s">
        <v>35</v>
      </c>
      <c r="H66" s="68" t="s">
        <v>36</v>
      </c>
      <c r="I66">
        <v>80</v>
      </c>
      <c r="J66" s="68" t="s">
        <v>77</v>
      </c>
      <c r="K66" s="68" t="s">
        <v>352</v>
      </c>
      <c r="L66" s="68" t="s">
        <v>352</v>
      </c>
      <c r="M66">
        <v>10999</v>
      </c>
      <c r="N66" t="s">
        <v>116</v>
      </c>
      <c r="O66" s="68" t="s">
        <v>25</v>
      </c>
      <c r="P66">
        <v>31</v>
      </c>
      <c r="Q66">
        <v>66</v>
      </c>
      <c r="R66" s="67">
        <v>45550</v>
      </c>
      <c r="S66" s="67">
        <v>45616</v>
      </c>
      <c r="T66" s="67">
        <v>45581</v>
      </c>
      <c r="U66" s="67" t="str">
        <f>TRIM(Table[المسئول عن التسليم])</f>
        <v>تم التسليم محمود على</v>
      </c>
      <c r="V66" s="68" t="s">
        <v>74</v>
      </c>
      <c r="W66" s="68" t="s">
        <v>98</v>
      </c>
      <c r="X66" s="68" t="s">
        <v>339</v>
      </c>
      <c r="Y66" s="68" t="s">
        <v>339</v>
      </c>
      <c r="Z66">
        <v>1</v>
      </c>
      <c r="AA66" s="68" t="s">
        <v>339</v>
      </c>
      <c r="AB66">
        <v>2</v>
      </c>
      <c r="AC66" s="68" t="s">
        <v>350</v>
      </c>
    </row>
    <row r="67" spans="1:29" x14ac:dyDescent="0.3">
      <c r="A67" s="68" t="s">
        <v>437</v>
      </c>
      <c r="B67" s="68" t="s">
        <v>336</v>
      </c>
      <c r="C67" s="68" t="s">
        <v>438</v>
      </c>
      <c r="D67" s="68" t="s">
        <v>361</v>
      </c>
      <c r="E67" s="68" t="s">
        <v>255</v>
      </c>
      <c r="F67" s="68" t="s">
        <v>22</v>
      </c>
      <c r="G67" s="68" t="s">
        <v>35</v>
      </c>
      <c r="H67" s="68" t="s">
        <v>36</v>
      </c>
      <c r="I67">
        <v>80</v>
      </c>
      <c r="J67" s="68" t="s">
        <v>77</v>
      </c>
      <c r="K67" s="68" t="s">
        <v>352</v>
      </c>
      <c r="L67" s="68" t="s">
        <v>352</v>
      </c>
      <c r="M67">
        <v>10999</v>
      </c>
      <c r="N67" t="s">
        <v>116</v>
      </c>
      <c r="O67" s="68" t="s">
        <v>25</v>
      </c>
      <c r="P67">
        <v>31</v>
      </c>
      <c r="Q67">
        <v>66</v>
      </c>
      <c r="R67" s="67">
        <v>45550</v>
      </c>
      <c r="S67" s="67">
        <v>45616</v>
      </c>
      <c r="T67" s="67">
        <v>45581</v>
      </c>
      <c r="U67" s="67" t="str">
        <f>TRIM(Table[المسئول عن التسليم])</f>
        <v>تم التسليم محمود على</v>
      </c>
      <c r="V67" s="68" t="s">
        <v>74</v>
      </c>
      <c r="W67" s="68" t="s">
        <v>98</v>
      </c>
      <c r="X67" s="68" t="s">
        <v>339</v>
      </c>
      <c r="Y67" s="68" t="s">
        <v>339</v>
      </c>
      <c r="Z67">
        <v>1</v>
      </c>
      <c r="AA67" s="68" t="s">
        <v>339</v>
      </c>
      <c r="AB67">
        <v>2</v>
      </c>
      <c r="AC67" s="68" t="s">
        <v>350</v>
      </c>
    </row>
    <row r="68" spans="1:29" x14ac:dyDescent="0.3">
      <c r="A68" s="68" t="s">
        <v>439</v>
      </c>
      <c r="B68" s="68" t="s">
        <v>336</v>
      </c>
      <c r="C68" s="68" t="s">
        <v>440</v>
      </c>
      <c r="D68" s="68" t="s">
        <v>361</v>
      </c>
      <c r="E68" s="68" t="s">
        <v>255</v>
      </c>
      <c r="F68" s="68" t="s">
        <v>67</v>
      </c>
      <c r="G68" s="68" t="s">
        <v>339</v>
      </c>
      <c r="H68" s="68" t="s">
        <v>339</v>
      </c>
      <c r="I68" t="s">
        <v>51</v>
      </c>
      <c r="J68" s="68" t="s">
        <v>89</v>
      </c>
      <c r="K68" s="68" t="s">
        <v>47</v>
      </c>
      <c r="L68" s="68" t="s">
        <v>352</v>
      </c>
      <c r="M68">
        <v>21999</v>
      </c>
      <c r="N68" t="s">
        <v>116</v>
      </c>
      <c r="O68" s="68" t="s">
        <v>25</v>
      </c>
      <c r="P68">
        <v>34</v>
      </c>
      <c r="Q68">
        <v>66</v>
      </c>
      <c r="R68" s="67">
        <v>45550</v>
      </c>
      <c r="S68" s="67">
        <v>45616</v>
      </c>
      <c r="T68" s="67">
        <v>45584</v>
      </c>
      <c r="U68" s="67" t="str">
        <f>TRIM(Table[المسئول عن التسليم])</f>
        <v>تم التسليم محمود على</v>
      </c>
      <c r="V68" s="68" t="s">
        <v>74</v>
      </c>
      <c r="W68" s="68" t="s">
        <v>98</v>
      </c>
      <c r="X68" s="68" t="s">
        <v>339</v>
      </c>
      <c r="Y68" s="68" t="s">
        <v>339</v>
      </c>
      <c r="Z68">
        <v>1</v>
      </c>
      <c r="AA68" s="68" t="s">
        <v>339</v>
      </c>
      <c r="AB68">
        <v>1</v>
      </c>
      <c r="AC68" s="68" t="s">
        <v>350</v>
      </c>
    </row>
    <row r="69" spans="1:29" x14ac:dyDescent="0.3">
      <c r="A69" s="68" t="s">
        <v>202</v>
      </c>
      <c r="B69" s="68" t="s">
        <v>336</v>
      </c>
      <c r="C69" s="68" t="s">
        <v>118</v>
      </c>
      <c r="D69" s="68" t="s">
        <v>217</v>
      </c>
      <c r="E69" s="68" t="s">
        <v>255</v>
      </c>
      <c r="F69" s="68" t="s">
        <v>292</v>
      </c>
      <c r="G69" s="68" t="s">
        <v>83</v>
      </c>
      <c r="H69" s="68" t="s">
        <v>339</v>
      </c>
      <c r="I69" t="s">
        <v>51</v>
      </c>
      <c r="J69" s="68" t="s">
        <v>352</v>
      </c>
      <c r="K69" s="68" t="s">
        <v>352</v>
      </c>
      <c r="L69" s="68" t="s">
        <v>352</v>
      </c>
      <c r="M69">
        <v>7849</v>
      </c>
      <c r="N69">
        <v>6306</v>
      </c>
      <c r="O69" s="68" t="s">
        <v>346</v>
      </c>
      <c r="P69">
        <v>59</v>
      </c>
      <c r="Q69">
        <v>44</v>
      </c>
      <c r="R69" s="67">
        <v>45551</v>
      </c>
      <c r="S69" s="67">
        <v>45595</v>
      </c>
      <c r="T69" s="67">
        <v>45610</v>
      </c>
      <c r="U69" s="67" t="str">
        <f>TRIM(Table[المسئول عن التسليم])</f>
        <v>تم التسليم عن طريق شركه شحن</v>
      </c>
      <c r="V69" s="68" t="s">
        <v>28</v>
      </c>
      <c r="W69" s="68" t="s">
        <v>98</v>
      </c>
      <c r="X69" s="68" t="s">
        <v>339</v>
      </c>
      <c r="Y69" s="68" t="s">
        <v>339</v>
      </c>
      <c r="Z69">
        <v>1</v>
      </c>
      <c r="AA69" s="68" t="s">
        <v>339</v>
      </c>
      <c r="AB69">
        <v>1</v>
      </c>
      <c r="AC69" s="68" t="s">
        <v>342</v>
      </c>
    </row>
    <row r="70" spans="1:29" x14ac:dyDescent="0.3">
      <c r="A70" s="68" t="s">
        <v>110</v>
      </c>
      <c r="B70" s="68" t="s">
        <v>358</v>
      </c>
      <c r="C70" s="68" t="s">
        <v>441</v>
      </c>
      <c r="D70" s="68" t="s">
        <v>383</v>
      </c>
      <c r="E70" s="68" t="s">
        <v>373</v>
      </c>
      <c r="F70" s="68" t="s">
        <v>22</v>
      </c>
      <c r="G70" s="68" t="s">
        <v>35</v>
      </c>
      <c r="H70" s="68" t="s">
        <v>36</v>
      </c>
      <c r="I70">
        <v>80</v>
      </c>
      <c r="J70" s="68" t="s">
        <v>77</v>
      </c>
      <c r="K70" s="68" t="s">
        <v>352</v>
      </c>
      <c r="L70" s="68" t="s">
        <v>352</v>
      </c>
      <c r="M70">
        <v>5074</v>
      </c>
      <c r="N70" t="s">
        <v>113</v>
      </c>
      <c r="O70" s="68" t="s">
        <v>113</v>
      </c>
      <c r="P70">
        <v>21</v>
      </c>
      <c r="Q70">
        <v>14</v>
      </c>
      <c r="R70" s="67">
        <v>45556</v>
      </c>
      <c r="S70" s="67">
        <v>45570</v>
      </c>
      <c r="T70" s="67">
        <v>45577</v>
      </c>
      <c r="U70" s="67" t="str">
        <f>TRIM(Table[المسئول عن التسليم])</f>
        <v>تم التسليم محمود على</v>
      </c>
      <c r="V70" s="68" t="s">
        <v>74</v>
      </c>
      <c r="W70" s="68" t="s">
        <v>98</v>
      </c>
      <c r="X70" s="68" t="s">
        <v>339</v>
      </c>
      <c r="Y70" s="68" t="s">
        <v>339</v>
      </c>
      <c r="Z70">
        <v>1</v>
      </c>
      <c r="AA70" s="68" t="s">
        <v>339</v>
      </c>
      <c r="AB70">
        <v>2</v>
      </c>
      <c r="AC70" s="68" t="s">
        <v>342</v>
      </c>
    </row>
    <row r="71" spans="1:29" x14ac:dyDescent="0.3">
      <c r="A71" s="68" t="s">
        <v>63</v>
      </c>
      <c r="B71" s="68" t="s">
        <v>358</v>
      </c>
      <c r="C71" s="68" t="s">
        <v>62</v>
      </c>
      <c r="D71" s="68" t="s">
        <v>361</v>
      </c>
      <c r="E71" s="68" t="s">
        <v>63</v>
      </c>
      <c r="F71" s="68" t="s">
        <v>22</v>
      </c>
      <c r="G71" s="68" t="s">
        <v>35</v>
      </c>
      <c r="H71" s="68" t="s">
        <v>93</v>
      </c>
      <c r="I71">
        <v>100</v>
      </c>
      <c r="J71" s="68" t="s">
        <v>205</v>
      </c>
      <c r="K71" s="68" t="s">
        <v>352</v>
      </c>
      <c r="L71" s="68" t="s">
        <v>352</v>
      </c>
      <c r="M71">
        <v>6250</v>
      </c>
      <c r="N71" t="s">
        <v>113</v>
      </c>
      <c r="O71" s="68" t="s">
        <v>113</v>
      </c>
      <c r="P71">
        <v>24</v>
      </c>
      <c r="Q71">
        <v>15</v>
      </c>
      <c r="R71" s="67">
        <v>45558</v>
      </c>
      <c r="S71" s="67">
        <v>45573</v>
      </c>
      <c r="T71" s="67">
        <v>45582</v>
      </c>
      <c r="U71" s="67" t="str">
        <f>TRIM(Table[المسئول عن التسليم])</f>
        <v>تم التسليم محمود على</v>
      </c>
      <c r="V71" s="68" t="s">
        <v>74</v>
      </c>
      <c r="W71" s="68" t="s">
        <v>98</v>
      </c>
      <c r="X71" s="68" t="s">
        <v>339</v>
      </c>
      <c r="Y71" s="68" t="s">
        <v>339</v>
      </c>
      <c r="Z71">
        <v>1</v>
      </c>
      <c r="AA71" s="68" t="s">
        <v>339</v>
      </c>
      <c r="AB71">
        <v>2</v>
      </c>
      <c r="AC71" s="68" t="s">
        <v>342</v>
      </c>
    </row>
    <row r="72" spans="1:29" x14ac:dyDescent="0.3">
      <c r="A72" s="68" t="s">
        <v>63</v>
      </c>
      <c r="B72" s="68" t="s">
        <v>358</v>
      </c>
      <c r="C72" s="68" t="s">
        <v>62</v>
      </c>
      <c r="D72" s="68" t="s">
        <v>361</v>
      </c>
      <c r="E72" s="68" t="s">
        <v>63</v>
      </c>
      <c r="F72" s="68" t="s">
        <v>22</v>
      </c>
      <c r="G72" s="68" t="s">
        <v>35</v>
      </c>
      <c r="H72" s="68" t="s">
        <v>93</v>
      </c>
      <c r="I72">
        <v>100</v>
      </c>
      <c r="J72" s="68" t="s">
        <v>205</v>
      </c>
      <c r="K72" s="68" t="s">
        <v>352</v>
      </c>
      <c r="L72" s="68" t="s">
        <v>352</v>
      </c>
      <c r="M72">
        <v>6250</v>
      </c>
      <c r="N72" t="s">
        <v>113</v>
      </c>
      <c r="O72" s="68" t="s">
        <v>113</v>
      </c>
      <c r="P72">
        <v>24</v>
      </c>
      <c r="Q72">
        <v>15</v>
      </c>
      <c r="R72" s="67">
        <v>45558</v>
      </c>
      <c r="S72" s="67">
        <v>45573</v>
      </c>
      <c r="T72" s="67">
        <v>45582</v>
      </c>
      <c r="U72" s="67" t="str">
        <f>TRIM(Table[المسئول عن التسليم])</f>
        <v>تم التسليم محمود على</v>
      </c>
      <c r="V72" s="68" t="s">
        <v>74</v>
      </c>
      <c r="W72" s="68" t="s">
        <v>98</v>
      </c>
      <c r="X72" s="68" t="s">
        <v>339</v>
      </c>
      <c r="Y72" s="68" t="s">
        <v>339</v>
      </c>
      <c r="Z72">
        <v>1</v>
      </c>
      <c r="AA72" s="68" t="s">
        <v>339</v>
      </c>
      <c r="AB72">
        <v>2</v>
      </c>
      <c r="AC72" s="68" t="s">
        <v>342</v>
      </c>
    </row>
    <row r="73" spans="1:29" x14ac:dyDescent="0.3">
      <c r="A73" s="68" t="s">
        <v>206</v>
      </c>
      <c r="B73" s="68" t="s">
        <v>336</v>
      </c>
      <c r="C73" s="68" t="s">
        <v>62</v>
      </c>
      <c r="D73" s="68" t="s">
        <v>361</v>
      </c>
      <c r="E73" s="68" t="s">
        <v>255</v>
      </c>
      <c r="F73" s="68" t="s">
        <v>22</v>
      </c>
      <c r="G73" s="68" t="s">
        <v>59</v>
      </c>
      <c r="H73" s="68" t="s">
        <v>96</v>
      </c>
      <c r="I73">
        <v>120</v>
      </c>
      <c r="J73" s="68" t="s">
        <v>77</v>
      </c>
      <c r="K73" s="68" t="s">
        <v>352</v>
      </c>
      <c r="L73" s="68" t="s">
        <v>352</v>
      </c>
      <c r="M73">
        <v>8943</v>
      </c>
      <c r="N73">
        <v>9033</v>
      </c>
      <c r="O73" s="68" t="s">
        <v>346</v>
      </c>
      <c r="P73">
        <v>14</v>
      </c>
      <c r="Q73">
        <v>45</v>
      </c>
      <c r="R73" s="67">
        <v>45561</v>
      </c>
      <c r="S73" s="67">
        <v>45606</v>
      </c>
      <c r="T73" s="67">
        <v>45575</v>
      </c>
      <c r="U73" s="67" t="str">
        <f>TRIM(Table[المسئول عن التسليم])</f>
        <v>تم التسليم محمود على</v>
      </c>
      <c r="V73" s="68" t="s">
        <v>74</v>
      </c>
      <c r="W73" s="68" t="s">
        <v>98</v>
      </c>
      <c r="X73" s="68" t="s">
        <v>339</v>
      </c>
      <c r="Y73" s="68" t="s">
        <v>339</v>
      </c>
      <c r="Z73">
        <v>1</v>
      </c>
      <c r="AA73" s="68" t="s">
        <v>339</v>
      </c>
      <c r="AB73">
        <v>1</v>
      </c>
      <c r="AC73" s="68" t="s">
        <v>350</v>
      </c>
    </row>
    <row r="74" spans="1:29" x14ac:dyDescent="0.3">
      <c r="A74" s="68" t="s">
        <v>207</v>
      </c>
      <c r="B74" s="68" t="s">
        <v>336</v>
      </c>
      <c r="C74" s="68" t="s">
        <v>208</v>
      </c>
      <c r="D74" s="68" t="s">
        <v>338</v>
      </c>
      <c r="E74" s="68" t="s">
        <v>255</v>
      </c>
      <c r="F74" s="68" t="s">
        <v>292</v>
      </c>
      <c r="G74" s="68" t="s">
        <v>123</v>
      </c>
      <c r="H74" s="68" t="s">
        <v>339</v>
      </c>
      <c r="I74" t="s">
        <v>51</v>
      </c>
      <c r="J74" s="68" t="s">
        <v>352</v>
      </c>
      <c r="K74" s="68" t="s">
        <v>352</v>
      </c>
      <c r="L74" s="68" t="s">
        <v>352</v>
      </c>
      <c r="M74">
        <v>8349</v>
      </c>
      <c r="N74">
        <v>8433</v>
      </c>
      <c r="O74" s="68" t="s">
        <v>346</v>
      </c>
      <c r="P74">
        <v>0</v>
      </c>
      <c r="Q74">
        <v>45</v>
      </c>
      <c r="R74" s="67">
        <v>45561</v>
      </c>
      <c r="S74" s="67">
        <v>45606</v>
      </c>
      <c r="T74" s="67"/>
      <c r="U74" s="67" t="str">
        <f>TRIM(Table[المسئول عن التسليم])</f>
        <v>ملغى</v>
      </c>
      <c r="V74" s="68" t="s">
        <v>495</v>
      </c>
      <c r="W74" s="68" t="s">
        <v>136</v>
      </c>
      <c r="X74" s="68" t="s">
        <v>339</v>
      </c>
      <c r="Y74" s="68" t="s">
        <v>339</v>
      </c>
      <c r="Z74">
        <v>1</v>
      </c>
      <c r="AA74" s="68" t="s">
        <v>339</v>
      </c>
      <c r="AB74">
        <v>1</v>
      </c>
      <c r="AC74" s="68" t="s">
        <v>350</v>
      </c>
    </row>
    <row r="75" spans="1:29" x14ac:dyDescent="0.3">
      <c r="A75" s="68" t="s">
        <v>108</v>
      </c>
      <c r="B75" s="68" t="s">
        <v>358</v>
      </c>
      <c r="C75" s="68" t="s">
        <v>209</v>
      </c>
      <c r="D75" s="68" t="s">
        <v>361</v>
      </c>
      <c r="E75" s="68" t="s">
        <v>108</v>
      </c>
      <c r="F75" s="68" t="s">
        <v>67</v>
      </c>
      <c r="G75" s="68" t="s">
        <v>339</v>
      </c>
      <c r="H75" s="68" t="s">
        <v>339</v>
      </c>
      <c r="I75" t="s">
        <v>51</v>
      </c>
      <c r="J75" s="68" t="s">
        <v>352</v>
      </c>
      <c r="K75" s="68" t="s">
        <v>442</v>
      </c>
      <c r="L75" s="68" t="s">
        <v>352</v>
      </c>
      <c r="M75">
        <v>14950</v>
      </c>
      <c r="N75" t="s">
        <v>25</v>
      </c>
      <c r="O75" s="68" t="s">
        <v>25</v>
      </c>
      <c r="P75">
        <v>17</v>
      </c>
      <c r="Q75">
        <v>18</v>
      </c>
      <c r="R75" s="67">
        <v>45561</v>
      </c>
      <c r="S75" s="67">
        <v>45579</v>
      </c>
      <c r="T75" s="67">
        <v>45578</v>
      </c>
      <c r="U75" s="67" t="str">
        <f>TRIM(Table[المسئول عن التسليم])</f>
        <v>تم التسليم محمود على</v>
      </c>
      <c r="V75" s="68" t="s">
        <v>74</v>
      </c>
      <c r="W75" s="68" t="s">
        <v>98</v>
      </c>
      <c r="X75" s="68" t="s">
        <v>339</v>
      </c>
      <c r="Y75" s="68" t="s">
        <v>339</v>
      </c>
      <c r="Z75">
        <v>1</v>
      </c>
      <c r="AA75" s="68" t="s">
        <v>339</v>
      </c>
      <c r="AB75">
        <v>1</v>
      </c>
      <c r="AC75" s="68" t="s">
        <v>350</v>
      </c>
    </row>
    <row r="76" spans="1:29" x14ac:dyDescent="0.3">
      <c r="A76" s="68" t="s">
        <v>108</v>
      </c>
      <c r="B76" s="68" t="s">
        <v>358</v>
      </c>
      <c r="C76" s="68" t="s">
        <v>339</v>
      </c>
      <c r="D76" s="68" t="s">
        <v>339</v>
      </c>
      <c r="E76" s="68" t="s">
        <v>108</v>
      </c>
      <c r="F76" s="68" t="s">
        <v>22</v>
      </c>
      <c r="G76" s="68" t="s">
        <v>35</v>
      </c>
      <c r="H76" s="68" t="s">
        <v>93</v>
      </c>
      <c r="I76">
        <v>100</v>
      </c>
      <c r="J76" s="68" t="s">
        <v>89</v>
      </c>
      <c r="K76" s="68" t="s">
        <v>352</v>
      </c>
      <c r="L76" s="68" t="s">
        <v>352</v>
      </c>
      <c r="M76">
        <v>9208</v>
      </c>
      <c r="N76">
        <v>9608</v>
      </c>
      <c r="O76" s="68" t="s">
        <v>346</v>
      </c>
      <c r="P76">
        <v>0</v>
      </c>
      <c r="Q76">
        <v>18</v>
      </c>
      <c r="R76" s="67">
        <v>45561</v>
      </c>
      <c r="S76" s="67">
        <v>45579</v>
      </c>
      <c r="T76" s="67"/>
      <c r="U76" s="67" t="str">
        <f>TRIM(Table[المسئول عن التسليم])</f>
        <v>ملغى</v>
      </c>
      <c r="V76" s="68" t="s">
        <v>495</v>
      </c>
      <c r="W76" s="68" t="s">
        <v>136</v>
      </c>
      <c r="X76" s="68" t="s">
        <v>339</v>
      </c>
      <c r="Y76" s="68" t="s">
        <v>339</v>
      </c>
      <c r="Z76">
        <v>1</v>
      </c>
      <c r="AA76" s="68" t="s">
        <v>339</v>
      </c>
      <c r="AB76">
        <v>2</v>
      </c>
      <c r="AC76" s="68" t="s">
        <v>350</v>
      </c>
    </row>
    <row r="77" spans="1:29" x14ac:dyDescent="0.3">
      <c r="A77" s="68" t="s">
        <v>108</v>
      </c>
      <c r="B77" s="68" t="s">
        <v>358</v>
      </c>
      <c r="C77" s="68" t="s">
        <v>339</v>
      </c>
      <c r="D77" s="68" t="s">
        <v>339</v>
      </c>
      <c r="E77" s="68" t="s">
        <v>108</v>
      </c>
      <c r="F77" s="68" t="s">
        <v>22</v>
      </c>
      <c r="G77" s="68" t="s">
        <v>59</v>
      </c>
      <c r="H77" s="68" t="s">
        <v>105</v>
      </c>
      <c r="I77">
        <v>120</v>
      </c>
      <c r="J77" s="68" t="s">
        <v>77</v>
      </c>
      <c r="K77" s="68" t="s">
        <v>352</v>
      </c>
      <c r="L77" s="68" t="s">
        <v>352</v>
      </c>
      <c r="M77">
        <v>7433</v>
      </c>
      <c r="N77" t="s">
        <v>25</v>
      </c>
      <c r="O77" s="68" t="s">
        <v>25</v>
      </c>
      <c r="P77">
        <v>22</v>
      </c>
      <c r="Q77">
        <v>21</v>
      </c>
      <c r="R77" s="67">
        <v>45564</v>
      </c>
      <c r="S77" s="67">
        <v>45585</v>
      </c>
      <c r="T77" s="67">
        <v>45586</v>
      </c>
      <c r="U77" s="67" t="str">
        <f>TRIM(Table[المسئول عن التسليم])</f>
        <v>تم التسليم محمود على</v>
      </c>
      <c r="V77" s="68" t="s">
        <v>74</v>
      </c>
      <c r="W77" s="68" t="s">
        <v>98</v>
      </c>
      <c r="X77" s="68" t="s">
        <v>339</v>
      </c>
      <c r="Y77" s="68" t="s">
        <v>339</v>
      </c>
      <c r="Z77">
        <v>1</v>
      </c>
      <c r="AA77" s="68" t="s">
        <v>339</v>
      </c>
      <c r="AB77">
        <v>1</v>
      </c>
      <c r="AC77" s="68" t="s">
        <v>342</v>
      </c>
    </row>
    <row r="78" spans="1:29" x14ac:dyDescent="0.3">
      <c r="A78" s="68" t="s">
        <v>110</v>
      </c>
      <c r="B78" s="68" t="s">
        <v>358</v>
      </c>
      <c r="C78" s="68" t="s">
        <v>441</v>
      </c>
      <c r="D78" s="68" t="s">
        <v>383</v>
      </c>
      <c r="E78" s="68" t="s">
        <v>373</v>
      </c>
      <c r="F78" s="68" t="s">
        <v>22</v>
      </c>
      <c r="G78" s="68" t="s">
        <v>59</v>
      </c>
      <c r="H78" s="68" t="s">
        <v>96</v>
      </c>
      <c r="I78">
        <v>120</v>
      </c>
      <c r="J78" s="68" t="s">
        <v>77</v>
      </c>
      <c r="K78" s="68" t="s">
        <v>352</v>
      </c>
      <c r="L78" s="68" t="s">
        <v>352</v>
      </c>
      <c r="M78">
        <v>4020</v>
      </c>
      <c r="N78" t="s">
        <v>113</v>
      </c>
      <c r="O78" s="68" t="s">
        <v>113</v>
      </c>
      <c r="P78">
        <v>13</v>
      </c>
      <c r="Q78">
        <v>13</v>
      </c>
      <c r="R78" s="67">
        <v>45564</v>
      </c>
      <c r="S78" s="67">
        <v>45577</v>
      </c>
      <c r="T78" s="67">
        <v>45577</v>
      </c>
      <c r="U78" s="67" t="str">
        <f>TRIM(Table[المسئول عن التسليم])</f>
        <v>تم التسليم محمود على</v>
      </c>
      <c r="V78" s="68" t="s">
        <v>74</v>
      </c>
      <c r="W78" s="68" t="s">
        <v>98</v>
      </c>
      <c r="X78" s="68" t="s">
        <v>339</v>
      </c>
      <c r="Y78" s="68" t="s">
        <v>339</v>
      </c>
      <c r="Z78">
        <v>1</v>
      </c>
      <c r="AA78" s="68" t="s">
        <v>339</v>
      </c>
      <c r="AB78">
        <v>1</v>
      </c>
      <c r="AC78" s="68" t="s">
        <v>350</v>
      </c>
    </row>
    <row r="79" spans="1:29" x14ac:dyDescent="0.3">
      <c r="A79" s="68" t="s">
        <v>215</v>
      </c>
      <c r="B79" s="68" t="s">
        <v>336</v>
      </c>
      <c r="C79" s="68" t="s">
        <v>217</v>
      </c>
      <c r="D79" s="68" t="s">
        <v>217</v>
      </c>
      <c r="E79" s="68" t="s">
        <v>217</v>
      </c>
      <c r="F79" s="68" t="s">
        <v>22</v>
      </c>
      <c r="G79" s="68" t="s">
        <v>35</v>
      </c>
      <c r="H79" s="68" t="s">
        <v>246</v>
      </c>
      <c r="I79">
        <v>100</v>
      </c>
      <c r="J79" s="68" t="s">
        <v>219</v>
      </c>
      <c r="K79" s="68" t="s">
        <v>352</v>
      </c>
      <c r="L79" s="68" t="s">
        <v>352</v>
      </c>
      <c r="M79" s="69">
        <v>8544.9054400000005</v>
      </c>
      <c r="N79" t="s">
        <v>339</v>
      </c>
      <c r="O79" s="68" t="s">
        <v>339</v>
      </c>
      <c r="P79">
        <v>8</v>
      </c>
      <c r="Q79">
        <v>8</v>
      </c>
      <c r="R79" s="67">
        <v>45566</v>
      </c>
      <c r="S79" s="67">
        <v>45574</v>
      </c>
      <c r="T79" s="67">
        <v>45574</v>
      </c>
      <c r="U79" s="67" t="str">
        <f>TRIM(Table[المسئول عن التسليم])</f>
        <v>تم التسليم بمعرفه الحج سيد</v>
      </c>
      <c r="V79" s="68" t="s">
        <v>220</v>
      </c>
      <c r="W79" s="68" t="s">
        <v>98</v>
      </c>
      <c r="X79" s="68" t="s">
        <v>339</v>
      </c>
      <c r="Y79" s="68" t="s">
        <v>339</v>
      </c>
      <c r="Z79">
        <v>1</v>
      </c>
      <c r="AA79" s="68" t="s">
        <v>339</v>
      </c>
      <c r="AB79">
        <v>2</v>
      </c>
      <c r="AC79" s="68" t="s">
        <v>350</v>
      </c>
    </row>
    <row r="80" spans="1:29" x14ac:dyDescent="0.3">
      <c r="A80" s="68" t="s">
        <v>215</v>
      </c>
      <c r="B80" s="68" t="s">
        <v>336</v>
      </c>
      <c r="C80" s="68" t="s">
        <v>217</v>
      </c>
      <c r="D80" s="68" t="s">
        <v>217</v>
      </c>
      <c r="E80" s="68" t="s">
        <v>217</v>
      </c>
      <c r="F80" s="68" t="s">
        <v>22</v>
      </c>
      <c r="G80" s="68" t="s">
        <v>23</v>
      </c>
      <c r="H80" s="68" t="s">
        <v>339</v>
      </c>
      <c r="I80" t="s">
        <v>51</v>
      </c>
      <c r="J80" s="68" t="s">
        <v>89</v>
      </c>
      <c r="K80" s="68" t="s">
        <v>222</v>
      </c>
      <c r="L80" s="68" t="s">
        <v>352</v>
      </c>
      <c r="M80">
        <v>4600</v>
      </c>
      <c r="N80" t="s">
        <v>339</v>
      </c>
      <c r="O80" s="68" t="s">
        <v>339</v>
      </c>
      <c r="P80">
        <v>8</v>
      </c>
      <c r="Q80">
        <v>8</v>
      </c>
      <c r="R80" s="67">
        <v>45566</v>
      </c>
      <c r="S80" s="67">
        <v>45574</v>
      </c>
      <c r="T80" s="67">
        <v>45574</v>
      </c>
      <c r="U80" s="67" t="str">
        <f>TRIM(Table[المسئول عن التسليم])</f>
        <v>تم التسليم بمعرفه الحج سيد</v>
      </c>
      <c r="V80" s="68" t="s">
        <v>220</v>
      </c>
      <c r="W80" s="68" t="s">
        <v>98</v>
      </c>
      <c r="X80" s="68" t="s">
        <v>339</v>
      </c>
      <c r="Y80" s="68" t="s">
        <v>339</v>
      </c>
      <c r="Z80">
        <v>1</v>
      </c>
      <c r="AA80" s="68" t="s">
        <v>339</v>
      </c>
      <c r="AB80">
        <v>1</v>
      </c>
      <c r="AC80" s="68" t="s">
        <v>350</v>
      </c>
    </row>
    <row r="81" spans="1:29" x14ac:dyDescent="0.3">
      <c r="A81" s="68" t="s">
        <v>215</v>
      </c>
      <c r="B81" s="68" t="s">
        <v>336</v>
      </c>
      <c r="C81" s="68" t="s">
        <v>217</v>
      </c>
      <c r="D81" s="68" t="s">
        <v>217</v>
      </c>
      <c r="E81" s="68" t="s">
        <v>217</v>
      </c>
      <c r="F81" s="68" t="s">
        <v>67</v>
      </c>
      <c r="G81" s="68" t="s">
        <v>339</v>
      </c>
      <c r="H81" s="68" t="s">
        <v>339</v>
      </c>
      <c r="I81" t="s">
        <v>51</v>
      </c>
      <c r="J81" s="68" t="s">
        <v>89</v>
      </c>
      <c r="K81" s="68" t="s">
        <v>224</v>
      </c>
      <c r="L81" s="68" t="s">
        <v>352</v>
      </c>
      <c r="M81">
        <v>10000</v>
      </c>
      <c r="N81" t="s">
        <v>339</v>
      </c>
      <c r="O81" s="68" t="s">
        <v>339</v>
      </c>
      <c r="P81">
        <v>8</v>
      </c>
      <c r="Q81">
        <v>8</v>
      </c>
      <c r="R81" s="67">
        <v>45566</v>
      </c>
      <c r="S81" s="67">
        <v>45574</v>
      </c>
      <c r="T81" s="67">
        <v>45574</v>
      </c>
      <c r="U81" s="67" t="str">
        <f>TRIM(Table[المسئول عن التسليم])</f>
        <v>تم التسليم بمعرفه الحج سيد</v>
      </c>
      <c r="V81" s="68" t="s">
        <v>220</v>
      </c>
      <c r="W81" s="68" t="s">
        <v>98</v>
      </c>
      <c r="X81" s="68" t="s">
        <v>339</v>
      </c>
      <c r="Y81" s="68" t="s">
        <v>339</v>
      </c>
      <c r="Z81">
        <v>1</v>
      </c>
      <c r="AA81" s="68" t="s">
        <v>339</v>
      </c>
      <c r="AB81">
        <v>1</v>
      </c>
      <c r="AC81" s="68" t="s">
        <v>350</v>
      </c>
    </row>
    <row r="82" spans="1:29" x14ac:dyDescent="0.3">
      <c r="A82" s="68" t="s">
        <v>215</v>
      </c>
      <c r="B82" s="68" t="s">
        <v>336</v>
      </c>
      <c r="C82" s="68" t="s">
        <v>217</v>
      </c>
      <c r="D82" s="68" t="s">
        <v>217</v>
      </c>
      <c r="E82" s="68" t="s">
        <v>217</v>
      </c>
      <c r="F82" s="68" t="s">
        <v>225</v>
      </c>
      <c r="G82" s="68" t="s">
        <v>339</v>
      </c>
      <c r="H82" s="68" t="s">
        <v>339</v>
      </c>
      <c r="I82" t="s">
        <v>51</v>
      </c>
      <c r="J82" s="68" t="s">
        <v>89</v>
      </c>
      <c r="K82" s="68" t="s">
        <v>442</v>
      </c>
      <c r="L82" s="68" t="s">
        <v>352</v>
      </c>
      <c r="M82">
        <v>10023</v>
      </c>
      <c r="N82" t="s">
        <v>339</v>
      </c>
      <c r="O82" s="68" t="s">
        <v>339</v>
      </c>
      <c r="P82">
        <v>8</v>
      </c>
      <c r="Q82">
        <v>8</v>
      </c>
      <c r="R82" s="67">
        <v>45566</v>
      </c>
      <c r="S82" s="67">
        <v>45574</v>
      </c>
      <c r="T82" s="67">
        <v>45574</v>
      </c>
      <c r="U82" s="67" t="str">
        <f>TRIM(Table[المسئول عن التسليم])</f>
        <v>تم التسليم بمعرفه الحج سيد</v>
      </c>
      <c r="V82" s="68" t="s">
        <v>220</v>
      </c>
      <c r="W82" s="68" t="s">
        <v>98</v>
      </c>
      <c r="X82" s="68" t="s">
        <v>339</v>
      </c>
      <c r="Y82" s="68" t="s">
        <v>339</v>
      </c>
      <c r="Z82">
        <v>1</v>
      </c>
      <c r="AA82" s="68" t="s">
        <v>339</v>
      </c>
      <c r="AB82">
        <v>1</v>
      </c>
      <c r="AC82" s="68" t="s">
        <v>350</v>
      </c>
    </row>
    <row r="83" spans="1:29" x14ac:dyDescent="0.3">
      <c r="A83" s="68" t="s">
        <v>226</v>
      </c>
      <c r="B83" s="68" t="s">
        <v>336</v>
      </c>
      <c r="C83" s="68" t="s">
        <v>227</v>
      </c>
      <c r="D83" s="68" t="s">
        <v>361</v>
      </c>
      <c r="E83" s="68" t="s">
        <v>255</v>
      </c>
      <c r="F83" s="68" t="s">
        <v>22</v>
      </c>
      <c r="G83" s="68" t="s">
        <v>23</v>
      </c>
      <c r="H83" s="68" t="s">
        <v>339</v>
      </c>
      <c r="I83" t="s">
        <v>51</v>
      </c>
      <c r="J83" s="68" t="s">
        <v>89</v>
      </c>
      <c r="K83" s="68" t="s">
        <v>89</v>
      </c>
      <c r="L83" s="68" t="s">
        <v>352</v>
      </c>
      <c r="M83">
        <v>8899</v>
      </c>
      <c r="N83">
        <v>8988</v>
      </c>
      <c r="O83" s="68" t="s">
        <v>346</v>
      </c>
      <c r="P83">
        <v>0</v>
      </c>
      <c r="Q83">
        <v>45</v>
      </c>
      <c r="R83" s="67">
        <v>45568</v>
      </c>
      <c r="S83" s="67">
        <v>45613</v>
      </c>
      <c r="T83" s="67"/>
      <c r="U83" s="67" t="str">
        <f>TRIM(Table[المسئول عن التسليم])</f>
        <v>ملغى</v>
      </c>
      <c r="V83" s="68" t="s">
        <v>495</v>
      </c>
      <c r="W83" s="68" t="s">
        <v>339</v>
      </c>
      <c r="X83" s="68" t="s">
        <v>339</v>
      </c>
      <c r="Y83" s="68" t="s">
        <v>339</v>
      </c>
      <c r="Z83">
        <v>1</v>
      </c>
      <c r="AA83" s="68" t="s">
        <v>339</v>
      </c>
      <c r="AB83">
        <v>1</v>
      </c>
      <c r="AC83" s="68" t="s">
        <v>350</v>
      </c>
    </row>
    <row r="84" spans="1:29" x14ac:dyDescent="0.3">
      <c r="A84" s="68" t="s">
        <v>108</v>
      </c>
      <c r="B84" s="68" t="s">
        <v>358</v>
      </c>
      <c r="C84" s="68" t="s">
        <v>228</v>
      </c>
      <c r="D84" s="68" t="s">
        <v>339</v>
      </c>
      <c r="E84" s="68" t="s">
        <v>108</v>
      </c>
      <c r="F84" s="68" t="s">
        <v>67</v>
      </c>
      <c r="G84" s="68" t="s">
        <v>339</v>
      </c>
      <c r="H84" s="68" t="s">
        <v>339</v>
      </c>
      <c r="I84" t="s">
        <v>51</v>
      </c>
      <c r="J84" s="68" t="s">
        <v>89</v>
      </c>
      <c r="K84" s="68" t="s">
        <v>261</v>
      </c>
      <c r="L84" s="68" t="s">
        <v>352</v>
      </c>
      <c r="M84">
        <v>14550</v>
      </c>
      <c r="N84" t="s">
        <v>25</v>
      </c>
      <c r="O84" s="68" t="s">
        <v>25</v>
      </c>
      <c r="P84">
        <v>22</v>
      </c>
      <c r="Q84">
        <v>21</v>
      </c>
      <c r="R84" s="67">
        <v>45573</v>
      </c>
      <c r="S84" s="67">
        <v>45594</v>
      </c>
      <c r="T84" s="67">
        <v>45595</v>
      </c>
      <c r="U84" s="67" t="str">
        <f>TRIM(Table[المسئول عن التسليم])</f>
        <v>تم التسليم محمود على</v>
      </c>
      <c r="V84" s="68" t="s">
        <v>74</v>
      </c>
      <c r="W84" s="68" t="s">
        <v>98</v>
      </c>
      <c r="X84" s="68" t="s">
        <v>339</v>
      </c>
      <c r="Y84" s="68" t="s">
        <v>339</v>
      </c>
      <c r="Z84">
        <v>1</v>
      </c>
      <c r="AA84" s="68" t="s">
        <v>339</v>
      </c>
      <c r="AB84">
        <v>1</v>
      </c>
      <c r="AC84" s="68" t="s">
        <v>342</v>
      </c>
    </row>
    <row r="85" spans="1:29" x14ac:dyDescent="0.3">
      <c r="A85" s="68" t="s">
        <v>108</v>
      </c>
      <c r="B85" s="68" t="s">
        <v>358</v>
      </c>
      <c r="C85" s="68" t="s">
        <v>443</v>
      </c>
      <c r="D85" s="68" t="s">
        <v>338</v>
      </c>
      <c r="E85" s="68" t="s">
        <v>108</v>
      </c>
      <c r="F85" s="68" t="s">
        <v>67</v>
      </c>
      <c r="G85" s="68" t="s">
        <v>339</v>
      </c>
      <c r="H85" s="68" t="s">
        <v>339</v>
      </c>
      <c r="I85" t="s">
        <v>51</v>
      </c>
      <c r="J85" s="68" t="s">
        <v>89</v>
      </c>
      <c r="K85" s="68" t="s">
        <v>261</v>
      </c>
      <c r="L85" s="68" t="s">
        <v>352</v>
      </c>
      <c r="M85">
        <v>14550</v>
      </c>
      <c r="N85" t="s">
        <v>25</v>
      </c>
      <c r="O85" s="68" t="s">
        <v>25</v>
      </c>
      <c r="P85">
        <v>8</v>
      </c>
      <c r="Q85">
        <v>22</v>
      </c>
      <c r="R85" s="67">
        <v>45572</v>
      </c>
      <c r="S85" s="67">
        <v>45594</v>
      </c>
      <c r="T85" s="67">
        <v>45580</v>
      </c>
      <c r="U85" s="67" t="str">
        <f>TRIM(Table[المسئول عن التسليم])</f>
        <v>تم التسليم محمود على</v>
      </c>
      <c r="V85" s="68" t="s">
        <v>74</v>
      </c>
      <c r="W85" s="68" t="s">
        <v>98</v>
      </c>
      <c r="X85" s="68" t="s">
        <v>339</v>
      </c>
      <c r="Y85" s="68" t="s">
        <v>339</v>
      </c>
      <c r="Z85">
        <v>1</v>
      </c>
      <c r="AA85" s="68" t="s">
        <v>339</v>
      </c>
      <c r="AB85">
        <v>1</v>
      </c>
      <c r="AC85" s="68" t="s">
        <v>350</v>
      </c>
    </row>
    <row r="86" spans="1:29" x14ac:dyDescent="0.3">
      <c r="A86" s="68" t="s">
        <v>108</v>
      </c>
      <c r="B86" s="68" t="s">
        <v>358</v>
      </c>
      <c r="C86" s="68" t="s">
        <v>339</v>
      </c>
      <c r="D86" s="68" t="s">
        <v>339</v>
      </c>
      <c r="E86" s="68" t="s">
        <v>108</v>
      </c>
      <c r="F86" s="68" t="s">
        <v>67</v>
      </c>
      <c r="G86" s="68" t="s">
        <v>339</v>
      </c>
      <c r="H86" s="68" t="s">
        <v>339</v>
      </c>
      <c r="I86" t="s">
        <v>51</v>
      </c>
      <c r="J86" s="68" t="s">
        <v>89</v>
      </c>
      <c r="K86" s="68" t="s">
        <v>442</v>
      </c>
      <c r="L86" s="68" t="s">
        <v>352</v>
      </c>
      <c r="M86">
        <v>14550</v>
      </c>
      <c r="N86">
        <v>11495</v>
      </c>
      <c r="O86" s="68" t="s">
        <v>346</v>
      </c>
      <c r="P86">
        <v>23</v>
      </c>
      <c r="Q86">
        <v>21</v>
      </c>
      <c r="R86" s="67">
        <v>45575</v>
      </c>
      <c r="S86" s="67">
        <v>45596</v>
      </c>
      <c r="T86" s="67">
        <v>45598</v>
      </c>
      <c r="U86" s="67" t="str">
        <f>TRIM(Table[المسئول عن التسليم])</f>
        <v>تم التسليم محمود على</v>
      </c>
      <c r="V86" s="68" t="s">
        <v>74</v>
      </c>
      <c r="W86" s="68" t="s">
        <v>98</v>
      </c>
      <c r="X86" s="68" t="s">
        <v>339</v>
      </c>
      <c r="Y86" s="68" t="s">
        <v>339</v>
      </c>
      <c r="Z86">
        <v>1</v>
      </c>
      <c r="AA86" s="68" t="s">
        <v>339</v>
      </c>
      <c r="AB86">
        <v>1</v>
      </c>
      <c r="AC86" s="68" t="s">
        <v>342</v>
      </c>
    </row>
    <row r="87" spans="1:29" x14ac:dyDescent="0.3">
      <c r="A87" s="68" t="s">
        <v>444</v>
      </c>
      <c r="B87" s="68" t="s">
        <v>336</v>
      </c>
      <c r="C87" s="68" t="s">
        <v>95</v>
      </c>
      <c r="D87" s="68" t="s">
        <v>338</v>
      </c>
      <c r="E87" s="68" t="s">
        <v>255</v>
      </c>
      <c r="F87" s="68" t="s">
        <v>22</v>
      </c>
      <c r="G87" s="68" t="s">
        <v>35</v>
      </c>
      <c r="H87" s="68" t="s">
        <v>46</v>
      </c>
      <c r="I87" t="s">
        <v>445</v>
      </c>
      <c r="J87" s="68" t="s">
        <v>235</v>
      </c>
      <c r="K87" s="68" t="s">
        <v>352</v>
      </c>
      <c r="L87" s="68" t="s">
        <v>352</v>
      </c>
      <c r="M87">
        <v>12899</v>
      </c>
      <c r="N87">
        <v>13028</v>
      </c>
      <c r="O87" s="68" t="s">
        <v>346</v>
      </c>
      <c r="P87">
        <v>20</v>
      </c>
      <c r="Q87">
        <v>65</v>
      </c>
      <c r="R87" s="67">
        <v>45578</v>
      </c>
      <c r="S87" s="67">
        <v>45643</v>
      </c>
      <c r="T87" s="67">
        <v>45598</v>
      </c>
      <c r="U87" s="67" t="str">
        <f>TRIM(Table[المسئول عن التسليم])</f>
        <v>تم التسليم محمود على</v>
      </c>
      <c r="V87" s="68" t="s">
        <v>74</v>
      </c>
      <c r="W87" s="68" t="s">
        <v>98</v>
      </c>
      <c r="X87" s="68" t="s">
        <v>339</v>
      </c>
      <c r="Y87" s="68" t="s">
        <v>339</v>
      </c>
      <c r="Z87">
        <v>1</v>
      </c>
      <c r="AA87" s="68" t="s">
        <v>339</v>
      </c>
      <c r="AB87">
        <v>2</v>
      </c>
      <c r="AC87" s="68" t="s">
        <v>350</v>
      </c>
    </row>
    <row r="88" spans="1:29" x14ac:dyDescent="0.3">
      <c r="A88" s="68" t="s">
        <v>446</v>
      </c>
      <c r="B88" s="68" t="s">
        <v>336</v>
      </c>
      <c r="C88" s="68" t="s">
        <v>76</v>
      </c>
      <c r="D88" s="68" t="s">
        <v>361</v>
      </c>
      <c r="E88" s="68" t="s">
        <v>255</v>
      </c>
      <c r="F88" s="68" t="s">
        <v>22</v>
      </c>
      <c r="G88" s="68" t="s">
        <v>35</v>
      </c>
      <c r="H88" s="68" t="s">
        <v>36</v>
      </c>
      <c r="I88">
        <v>80</v>
      </c>
      <c r="J88" s="68" t="s">
        <v>77</v>
      </c>
      <c r="K88" s="68" t="s">
        <v>352</v>
      </c>
      <c r="L88" s="68" t="s">
        <v>352</v>
      </c>
      <c r="M88">
        <v>10499</v>
      </c>
      <c r="N88" t="s">
        <v>25</v>
      </c>
      <c r="O88" s="68" t="s">
        <v>25</v>
      </c>
      <c r="P88">
        <v>5</v>
      </c>
      <c r="Q88">
        <v>64</v>
      </c>
      <c r="R88" s="67">
        <v>45581</v>
      </c>
      <c r="S88" s="67">
        <v>45645</v>
      </c>
      <c r="T88" s="67">
        <v>45586</v>
      </c>
      <c r="U88" s="67" t="str">
        <f>TRIM(Table[المسئول عن التسليم])</f>
        <v>تم التسليم محمود على</v>
      </c>
      <c r="V88" s="68" t="s">
        <v>74</v>
      </c>
      <c r="W88" s="68" t="s">
        <v>98</v>
      </c>
      <c r="X88" s="68" t="s">
        <v>339</v>
      </c>
      <c r="Y88" s="68" t="s">
        <v>339</v>
      </c>
      <c r="Z88">
        <v>1</v>
      </c>
      <c r="AA88" s="68" t="s">
        <v>339</v>
      </c>
      <c r="AB88">
        <v>2</v>
      </c>
      <c r="AC88" s="68" t="s">
        <v>350</v>
      </c>
    </row>
    <row r="89" spans="1:29" x14ac:dyDescent="0.3">
      <c r="A89" s="68" t="s">
        <v>447</v>
      </c>
      <c r="B89" s="68" t="s">
        <v>336</v>
      </c>
      <c r="C89" s="68" t="s">
        <v>238</v>
      </c>
      <c r="D89" s="68" t="s">
        <v>361</v>
      </c>
      <c r="E89" s="68" t="s">
        <v>255</v>
      </c>
      <c r="F89" s="68" t="s">
        <v>22</v>
      </c>
      <c r="G89" s="68" t="s">
        <v>35</v>
      </c>
      <c r="H89" s="68" t="s">
        <v>46</v>
      </c>
      <c r="I89" t="s">
        <v>445</v>
      </c>
      <c r="J89" s="68" t="s">
        <v>235</v>
      </c>
      <c r="K89" s="68" t="s">
        <v>352</v>
      </c>
      <c r="L89" s="68" t="s">
        <v>352</v>
      </c>
      <c r="M89">
        <v>12899</v>
      </c>
      <c r="N89" t="s">
        <v>25</v>
      </c>
      <c r="O89" s="68" t="s">
        <v>25</v>
      </c>
      <c r="P89">
        <v>47</v>
      </c>
      <c r="Q89">
        <v>66</v>
      </c>
      <c r="R89" s="67">
        <v>45582</v>
      </c>
      <c r="S89" s="67">
        <v>45648</v>
      </c>
      <c r="T89" s="67">
        <v>45629</v>
      </c>
      <c r="U89" s="67" t="str">
        <f>TRIM(Table[المسئول عن التسليم])</f>
        <v>تم التسليم عن طريق شركه شحن</v>
      </c>
      <c r="V89" s="68" t="s">
        <v>28</v>
      </c>
      <c r="W89" s="68" t="s">
        <v>98</v>
      </c>
      <c r="X89" s="68" t="s">
        <v>339</v>
      </c>
      <c r="Y89" s="68" t="s">
        <v>339</v>
      </c>
      <c r="Z89">
        <v>1</v>
      </c>
      <c r="AA89" s="68" t="s">
        <v>339</v>
      </c>
      <c r="AB89">
        <v>2</v>
      </c>
      <c r="AC89" s="68" t="s">
        <v>350</v>
      </c>
    </row>
    <row r="90" spans="1:29" x14ac:dyDescent="0.3">
      <c r="A90" s="68" t="s">
        <v>241</v>
      </c>
      <c r="B90" s="68" t="s">
        <v>336</v>
      </c>
      <c r="C90" s="68" t="s">
        <v>242</v>
      </c>
      <c r="D90" s="68" t="s">
        <v>344</v>
      </c>
      <c r="E90" s="68" t="s">
        <v>265</v>
      </c>
      <c r="F90" s="68" t="s">
        <v>22</v>
      </c>
      <c r="G90" s="68" t="s">
        <v>59</v>
      </c>
      <c r="H90" s="68" t="s">
        <v>244</v>
      </c>
      <c r="I90">
        <v>140</v>
      </c>
      <c r="J90" s="68" t="s">
        <v>442</v>
      </c>
      <c r="K90" s="68" t="s">
        <v>448</v>
      </c>
      <c r="L90" s="68" t="s">
        <v>352</v>
      </c>
      <c r="M90">
        <v>5135</v>
      </c>
      <c r="N90" t="s">
        <v>25</v>
      </c>
      <c r="O90" s="68" t="s">
        <v>25</v>
      </c>
      <c r="P90">
        <v>25</v>
      </c>
      <c r="Q90">
        <v>28</v>
      </c>
      <c r="R90" s="67">
        <v>45585</v>
      </c>
      <c r="S90" s="67">
        <v>45613</v>
      </c>
      <c r="T90" s="67">
        <v>45610</v>
      </c>
      <c r="U90" s="67" t="str">
        <f>TRIM(Table[المسئول عن التسليم])</f>
        <v>تم التسليم محمود على</v>
      </c>
      <c r="V90" s="68" t="s">
        <v>74</v>
      </c>
      <c r="W90" s="68" t="s">
        <v>98</v>
      </c>
      <c r="X90" s="68" t="s">
        <v>339</v>
      </c>
      <c r="Y90" s="68" t="s">
        <v>339</v>
      </c>
      <c r="Z90">
        <v>1</v>
      </c>
      <c r="AA90" s="68" t="s">
        <v>339</v>
      </c>
      <c r="AB90">
        <v>1</v>
      </c>
      <c r="AC90" s="68" t="s">
        <v>350</v>
      </c>
    </row>
    <row r="91" spans="1:29" x14ac:dyDescent="0.3">
      <c r="A91" s="68" t="s">
        <v>108</v>
      </c>
      <c r="B91" s="68" t="s">
        <v>358</v>
      </c>
      <c r="C91" s="68" t="s">
        <v>208</v>
      </c>
      <c r="D91" s="68" t="s">
        <v>361</v>
      </c>
      <c r="E91" s="68" t="s">
        <v>108</v>
      </c>
      <c r="F91" s="68" t="s">
        <v>22</v>
      </c>
      <c r="G91" s="68" t="s">
        <v>35</v>
      </c>
      <c r="H91" s="68" t="s">
        <v>246</v>
      </c>
      <c r="I91">
        <v>100</v>
      </c>
      <c r="J91" s="68" t="s">
        <v>247</v>
      </c>
      <c r="K91" s="68" t="s">
        <v>352</v>
      </c>
      <c r="L91" s="68" t="s">
        <v>352</v>
      </c>
      <c r="M91" s="69">
        <v>12777.5</v>
      </c>
      <c r="N91">
        <v>11277.5</v>
      </c>
      <c r="O91" s="68" t="s">
        <v>346</v>
      </c>
      <c r="P91">
        <v>27</v>
      </c>
      <c r="Q91">
        <v>21</v>
      </c>
      <c r="R91" s="67">
        <v>45587</v>
      </c>
      <c r="S91" s="67">
        <v>45608</v>
      </c>
      <c r="T91" s="67">
        <v>45614</v>
      </c>
      <c r="U91" s="67" t="str">
        <f>TRIM(Table[المسئول عن التسليم])</f>
        <v>تم التسليم محمود على</v>
      </c>
      <c r="V91" s="68" t="s">
        <v>74</v>
      </c>
      <c r="W91" s="68" t="s">
        <v>98</v>
      </c>
      <c r="X91" s="68" t="s">
        <v>339</v>
      </c>
      <c r="Y91" s="68" t="s">
        <v>339</v>
      </c>
      <c r="Z91">
        <v>1</v>
      </c>
      <c r="AA91" s="68" t="s">
        <v>339</v>
      </c>
      <c r="AB91">
        <v>2</v>
      </c>
      <c r="AC91" s="68" t="s">
        <v>342</v>
      </c>
    </row>
    <row r="92" spans="1:29" x14ac:dyDescent="0.3">
      <c r="A92" s="68" t="s">
        <v>108</v>
      </c>
      <c r="B92" s="68" t="s">
        <v>358</v>
      </c>
      <c r="C92" s="68" t="s">
        <v>208</v>
      </c>
      <c r="D92" s="68" t="s">
        <v>338</v>
      </c>
      <c r="E92" s="68" t="s">
        <v>108</v>
      </c>
      <c r="F92" s="68" t="s">
        <v>22</v>
      </c>
      <c r="G92" s="68" t="s">
        <v>35</v>
      </c>
      <c r="H92" s="68" t="s">
        <v>246</v>
      </c>
      <c r="I92">
        <v>100</v>
      </c>
      <c r="J92" s="68" t="s">
        <v>247</v>
      </c>
      <c r="K92" s="68" t="s">
        <v>352</v>
      </c>
      <c r="L92" s="68" t="s">
        <v>352</v>
      </c>
      <c r="M92" s="69">
        <v>12777.5</v>
      </c>
      <c r="N92">
        <v>11277.5</v>
      </c>
      <c r="O92" s="68" t="s">
        <v>346</v>
      </c>
      <c r="P92">
        <v>27</v>
      </c>
      <c r="Q92">
        <v>21</v>
      </c>
      <c r="R92" s="67">
        <v>45587</v>
      </c>
      <c r="S92" s="67">
        <v>45608</v>
      </c>
      <c r="T92" s="67">
        <v>45614</v>
      </c>
      <c r="U92" s="67" t="str">
        <f>TRIM(Table[المسئول عن التسليم])</f>
        <v>تم التسليم محمود على</v>
      </c>
      <c r="V92" s="68" t="s">
        <v>74</v>
      </c>
      <c r="W92" s="68" t="s">
        <v>98</v>
      </c>
      <c r="X92" s="68" t="s">
        <v>339</v>
      </c>
      <c r="Y92" s="68" t="s">
        <v>339</v>
      </c>
      <c r="Z92">
        <v>1</v>
      </c>
      <c r="AA92" s="68" t="s">
        <v>339</v>
      </c>
      <c r="AB92">
        <v>2</v>
      </c>
      <c r="AC92" s="68" t="s">
        <v>342</v>
      </c>
    </row>
    <row r="93" spans="1:29" x14ac:dyDescent="0.3">
      <c r="A93" s="68" t="s">
        <v>110</v>
      </c>
      <c r="B93" s="68" t="s">
        <v>358</v>
      </c>
      <c r="C93" s="68" t="s">
        <v>248</v>
      </c>
      <c r="D93" s="68" t="s">
        <v>338</v>
      </c>
      <c r="E93" s="68" t="s">
        <v>373</v>
      </c>
      <c r="F93" s="68" t="s">
        <v>22</v>
      </c>
      <c r="G93" s="68" t="s">
        <v>35</v>
      </c>
      <c r="H93" s="68" t="s">
        <v>246</v>
      </c>
      <c r="I93">
        <v>100</v>
      </c>
      <c r="J93" s="68" t="s">
        <v>247</v>
      </c>
      <c r="K93" s="68" t="s">
        <v>352</v>
      </c>
      <c r="L93" s="68" t="s">
        <v>352</v>
      </c>
      <c r="M93" s="69">
        <v>8544.91</v>
      </c>
      <c r="N93" t="s">
        <v>113</v>
      </c>
      <c r="O93" s="68" t="s">
        <v>113</v>
      </c>
      <c r="P93">
        <v>0</v>
      </c>
      <c r="Q93">
        <v>0</v>
      </c>
      <c r="R93" s="67">
        <v>45587</v>
      </c>
      <c r="S93" s="67"/>
      <c r="T93" s="67"/>
      <c r="U93" s="67" t="str">
        <f>TRIM(Table[المسئول عن التسليم])</f>
        <v>ملغى</v>
      </c>
      <c r="V93" s="68" t="s">
        <v>495</v>
      </c>
      <c r="W93" s="68" t="s">
        <v>136</v>
      </c>
      <c r="X93" s="68" t="s">
        <v>339</v>
      </c>
      <c r="Y93" s="68" t="s">
        <v>339</v>
      </c>
      <c r="Z93">
        <v>1</v>
      </c>
      <c r="AA93" s="68" t="s">
        <v>339</v>
      </c>
      <c r="AB93">
        <v>2</v>
      </c>
      <c r="AC93" s="68" t="s">
        <v>350</v>
      </c>
    </row>
    <row r="94" spans="1:29" x14ac:dyDescent="0.3">
      <c r="A94" s="68" t="s">
        <v>251</v>
      </c>
      <c r="B94" s="68" t="s">
        <v>336</v>
      </c>
      <c r="C94" s="68" t="s">
        <v>252</v>
      </c>
      <c r="D94" s="68" t="s">
        <v>361</v>
      </c>
      <c r="E94" s="68" t="s">
        <v>255</v>
      </c>
      <c r="F94" s="68" t="s">
        <v>22</v>
      </c>
      <c r="G94" s="68" t="s">
        <v>59</v>
      </c>
      <c r="H94" s="68" t="s">
        <v>96</v>
      </c>
      <c r="I94">
        <v>120</v>
      </c>
      <c r="J94" s="68" t="s">
        <v>77</v>
      </c>
      <c r="K94" s="68" t="s">
        <v>352</v>
      </c>
      <c r="L94" s="68" t="s">
        <v>352</v>
      </c>
      <c r="M94">
        <v>8943</v>
      </c>
      <c r="N94">
        <v>9007.01</v>
      </c>
      <c r="O94" s="68" t="s">
        <v>346</v>
      </c>
      <c r="P94">
        <v>28</v>
      </c>
      <c r="Q94">
        <v>24</v>
      </c>
      <c r="R94" s="67">
        <v>45586</v>
      </c>
      <c r="S94" s="67">
        <v>45610</v>
      </c>
      <c r="T94" s="67">
        <v>45614</v>
      </c>
      <c r="U94" s="67" t="str">
        <f>TRIM(Table[المسئول عن التسليم])</f>
        <v>تم التسليم محمود على</v>
      </c>
      <c r="V94" s="68" t="s">
        <v>74</v>
      </c>
      <c r="W94" s="68" t="s">
        <v>98</v>
      </c>
      <c r="X94" s="68" t="s">
        <v>339</v>
      </c>
      <c r="Y94" s="68" t="s">
        <v>339</v>
      </c>
      <c r="Z94">
        <v>1</v>
      </c>
      <c r="AA94" s="68" t="s">
        <v>339</v>
      </c>
      <c r="AB94">
        <v>1</v>
      </c>
      <c r="AC94" s="68" t="s">
        <v>342</v>
      </c>
    </row>
    <row r="95" spans="1:29" x14ac:dyDescent="0.3">
      <c r="A95" s="68" t="s">
        <v>108</v>
      </c>
      <c r="B95" s="68" t="s">
        <v>358</v>
      </c>
      <c r="C95" s="68" t="s">
        <v>339</v>
      </c>
      <c r="D95" s="68" t="s">
        <v>339</v>
      </c>
      <c r="E95" s="68" t="s">
        <v>108</v>
      </c>
      <c r="F95" s="68" t="s">
        <v>67</v>
      </c>
      <c r="G95" s="68" t="s">
        <v>339</v>
      </c>
      <c r="H95" s="68" t="s">
        <v>339</v>
      </c>
      <c r="I95" t="s">
        <v>51</v>
      </c>
      <c r="J95" s="68" t="s">
        <v>89</v>
      </c>
      <c r="K95" s="68" t="s">
        <v>352</v>
      </c>
      <c r="L95" s="68" t="s">
        <v>352</v>
      </c>
      <c r="M95">
        <v>15516</v>
      </c>
      <c r="N95" t="s">
        <v>25</v>
      </c>
      <c r="O95" s="68" t="s">
        <v>25</v>
      </c>
      <c r="P95">
        <v>6</v>
      </c>
      <c r="Q95">
        <v>21</v>
      </c>
      <c r="R95" s="67">
        <v>45589</v>
      </c>
      <c r="S95" s="67">
        <v>45610</v>
      </c>
      <c r="T95" s="67">
        <v>45595</v>
      </c>
      <c r="U95" s="67" t="str">
        <f>TRIM(Table[المسئول عن التسليم])</f>
        <v>تم التسليم محمود على</v>
      </c>
      <c r="V95" s="68" t="s">
        <v>74</v>
      </c>
      <c r="W95" s="68" t="s">
        <v>98</v>
      </c>
      <c r="X95" s="68" t="s">
        <v>339</v>
      </c>
      <c r="Y95" s="68" t="s">
        <v>339</v>
      </c>
      <c r="Z95">
        <v>1</v>
      </c>
      <c r="AA95" s="68" t="s">
        <v>339</v>
      </c>
      <c r="AB95">
        <v>1</v>
      </c>
      <c r="AC95" s="68" t="s">
        <v>350</v>
      </c>
    </row>
    <row r="96" spans="1:29" x14ac:dyDescent="0.3">
      <c r="A96" s="68" t="s">
        <v>108</v>
      </c>
      <c r="B96" s="68" t="s">
        <v>358</v>
      </c>
      <c r="C96" s="68" t="s">
        <v>339</v>
      </c>
      <c r="D96" s="68" t="s">
        <v>339</v>
      </c>
      <c r="E96" s="68" t="s">
        <v>108</v>
      </c>
      <c r="F96" s="68" t="s">
        <v>22</v>
      </c>
      <c r="G96" s="68" t="s">
        <v>35</v>
      </c>
      <c r="H96" s="68" t="s">
        <v>93</v>
      </c>
      <c r="I96">
        <v>100</v>
      </c>
      <c r="J96" s="68" t="s">
        <v>89</v>
      </c>
      <c r="K96" s="68" t="s">
        <v>352</v>
      </c>
      <c r="L96" s="68" t="s">
        <v>352</v>
      </c>
      <c r="M96">
        <v>10045</v>
      </c>
      <c r="N96">
        <v>8879</v>
      </c>
      <c r="O96" s="68" t="s">
        <v>346</v>
      </c>
      <c r="P96">
        <v>0</v>
      </c>
      <c r="Q96">
        <v>21</v>
      </c>
      <c r="R96" s="67">
        <v>45591</v>
      </c>
      <c r="S96" s="67">
        <v>45612</v>
      </c>
      <c r="T96" s="67"/>
      <c r="U96" s="67" t="str">
        <f>TRIM(Table[المسئول عن التسليم])</f>
        <v>ملغى</v>
      </c>
      <c r="V96" s="68" t="s">
        <v>495</v>
      </c>
      <c r="W96" s="68" t="s">
        <v>136</v>
      </c>
      <c r="X96" s="68" t="s">
        <v>339</v>
      </c>
      <c r="Y96" s="68" t="s">
        <v>339</v>
      </c>
      <c r="Z96">
        <v>1</v>
      </c>
      <c r="AA96" s="68" t="s">
        <v>339</v>
      </c>
      <c r="AB96">
        <v>2</v>
      </c>
      <c r="AC96" s="68" t="s">
        <v>350</v>
      </c>
    </row>
    <row r="97" spans="1:29" x14ac:dyDescent="0.3">
      <c r="A97" s="68" t="s">
        <v>182</v>
      </c>
      <c r="B97" s="68" t="s">
        <v>336</v>
      </c>
      <c r="C97" s="68" t="s">
        <v>253</v>
      </c>
      <c r="D97" s="68" t="s">
        <v>338</v>
      </c>
      <c r="E97" s="68" t="s">
        <v>255</v>
      </c>
      <c r="F97" s="68" t="s">
        <v>22</v>
      </c>
      <c r="G97" s="68" t="s">
        <v>35</v>
      </c>
      <c r="H97" s="68" t="s">
        <v>93</v>
      </c>
      <c r="I97">
        <v>90</v>
      </c>
      <c r="J97" s="68" t="s">
        <v>89</v>
      </c>
      <c r="K97" s="68" t="s">
        <v>352</v>
      </c>
      <c r="L97" s="68" t="s">
        <v>352</v>
      </c>
      <c r="M97">
        <v>11649</v>
      </c>
      <c r="N97">
        <v>11749</v>
      </c>
      <c r="O97" s="68" t="s">
        <v>346</v>
      </c>
      <c r="P97">
        <v>23</v>
      </c>
      <c r="Q97">
        <v>15</v>
      </c>
      <c r="R97" s="67">
        <v>45591</v>
      </c>
      <c r="S97" s="67">
        <v>45606</v>
      </c>
      <c r="T97" s="67">
        <v>45614</v>
      </c>
      <c r="U97" s="67" t="str">
        <f>TRIM(Table[المسئول عن التسليم])</f>
        <v>تم التسليم محمود على</v>
      </c>
      <c r="V97" s="68" t="s">
        <v>74</v>
      </c>
      <c r="W97" s="68" t="s">
        <v>98</v>
      </c>
      <c r="X97" s="68" t="s">
        <v>339</v>
      </c>
      <c r="Y97" s="68" t="s">
        <v>339</v>
      </c>
      <c r="Z97">
        <v>1</v>
      </c>
      <c r="AA97" s="68" t="s">
        <v>339</v>
      </c>
      <c r="AB97">
        <v>2</v>
      </c>
      <c r="AC97" s="68" t="s">
        <v>342</v>
      </c>
    </row>
    <row r="98" spans="1:29" x14ac:dyDescent="0.3">
      <c r="A98" s="68" t="s">
        <v>182</v>
      </c>
      <c r="B98" s="68" t="s">
        <v>336</v>
      </c>
      <c r="C98" s="68" t="s">
        <v>253</v>
      </c>
      <c r="D98" s="68" t="s">
        <v>338</v>
      </c>
      <c r="E98" s="68" t="s">
        <v>255</v>
      </c>
      <c r="F98" s="68" t="s">
        <v>22</v>
      </c>
      <c r="G98" s="68" t="s">
        <v>35</v>
      </c>
      <c r="H98" s="68" t="s">
        <v>93</v>
      </c>
      <c r="I98">
        <v>90</v>
      </c>
      <c r="J98" s="68" t="s">
        <v>89</v>
      </c>
      <c r="K98" s="68" t="s">
        <v>352</v>
      </c>
      <c r="L98" s="68" t="s">
        <v>352</v>
      </c>
      <c r="M98">
        <v>11649</v>
      </c>
      <c r="N98">
        <v>11749</v>
      </c>
      <c r="O98" s="68" t="s">
        <v>346</v>
      </c>
      <c r="P98">
        <v>23</v>
      </c>
      <c r="Q98">
        <v>15</v>
      </c>
      <c r="R98" s="67">
        <v>45591</v>
      </c>
      <c r="S98" s="67">
        <v>45606</v>
      </c>
      <c r="T98" s="67">
        <v>45614</v>
      </c>
      <c r="U98" s="67" t="str">
        <f>TRIM(Table[المسئول عن التسليم])</f>
        <v>تم التسليم محمود على</v>
      </c>
      <c r="V98" s="68" t="s">
        <v>74</v>
      </c>
      <c r="W98" s="68" t="s">
        <v>98</v>
      </c>
      <c r="X98" s="68" t="s">
        <v>339</v>
      </c>
      <c r="Y98" s="68" t="s">
        <v>339</v>
      </c>
      <c r="Z98">
        <v>1</v>
      </c>
      <c r="AA98" s="68" t="s">
        <v>339</v>
      </c>
      <c r="AB98">
        <v>2</v>
      </c>
      <c r="AC98" s="68" t="s">
        <v>342</v>
      </c>
    </row>
    <row r="99" spans="1:29" x14ac:dyDescent="0.3">
      <c r="A99" s="68" t="s">
        <v>254</v>
      </c>
      <c r="B99" s="68" t="s">
        <v>336</v>
      </c>
      <c r="C99" s="68" t="s">
        <v>103</v>
      </c>
      <c r="D99" s="68" t="s">
        <v>361</v>
      </c>
      <c r="E99" s="68" t="s">
        <v>255</v>
      </c>
      <c r="F99" s="68" t="s">
        <v>22</v>
      </c>
      <c r="G99" s="68" t="s">
        <v>59</v>
      </c>
      <c r="H99" s="68" t="s">
        <v>105</v>
      </c>
      <c r="I99">
        <v>100</v>
      </c>
      <c r="J99" s="68" t="s">
        <v>77</v>
      </c>
      <c r="K99" s="68" t="s">
        <v>352</v>
      </c>
      <c r="L99" s="68" t="s">
        <v>352</v>
      </c>
      <c r="M99">
        <v>5100</v>
      </c>
      <c r="N99">
        <v>4800</v>
      </c>
      <c r="O99" s="68" t="s">
        <v>346</v>
      </c>
      <c r="P99">
        <v>24</v>
      </c>
      <c r="Q99">
        <v>14</v>
      </c>
      <c r="R99" s="67">
        <v>45593</v>
      </c>
      <c r="S99" s="67">
        <v>45607</v>
      </c>
      <c r="T99" s="67">
        <v>45617</v>
      </c>
      <c r="U99" s="67" t="str">
        <f>TRIM(Table[المسئول عن التسليم])</f>
        <v>تم التسليم محمود على</v>
      </c>
      <c r="V99" s="68" t="s">
        <v>74</v>
      </c>
      <c r="W99" s="68" t="s">
        <v>98</v>
      </c>
      <c r="X99" s="68" t="s">
        <v>339</v>
      </c>
      <c r="Y99" s="68" t="s">
        <v>339</v>
      </c>
      <c r="Z99">
        <v>1</v>
      </c>
      <c r="AA99" s="68" t="s">
        <v>339</v>
      </c>
      <c r="AB99">
        <v>1</v>
      </c>
      <c r="AC99" s="68" t="s">
        <v>342</v>
      </c>
    </row>
    <row r="100" spans="1:29" x14ac:dyDescent="0.3">
      <c r="A100" s="68" t="s">
        <v>254</v>
      </c>
      <c r="B100" s="68" t="s">
        <v>336</v>
      </c>
      <c r="C100" s="68" t="s">
        <v>103</v>
      </c>
      <c r="D100" s="68" t="s">
        <v>361</v>
      </c>
      <c r="E100" s="68" t="s">
        <v>255</v>
      </c>
      <c r="F100" s="68" t="s">
        <v>22</v>
      </c>
      <c r="G100" s="68" t="s">
        <v>59</v>
      </c>
      <c r="H100" s="68" t="s">
        <v>105</v>
      </c>
      <c r="I100">
        <v>120</v>
      </c>
      <c r="J100" s="68" t="s">
        <v>77</v>
      </c>
      <c r="K100" s="68" t="s">
        <v>352</v>
      </c>
      <c r="L100" s="68" t="s">
        <v>352</v>
      </c>
      <c r="M100">
        <v>3500</v>
      </c>
      <c r="N100">
        <v>4800</v>
      </c>
      <c r="O100" s="68" t="s">
        <v>346</v>
      </c>
      <c r="P100">
        <v>24</v>
      </c>
      <c r="Q100">
        <v>14</v>
      </c>
      <c r="R100" s="67">
        <v>45593</v>
      </c>
      <c r="S100" s="67">
        <v>45607</v>
      </c>
      <c r="T100" s="67">
        <v>45617</v>
      </c>
      <c r="U100" s="67" t="str">
        <f>TRIM(Table[المسئول عن التسليم])</f>
        <v>تم التسليم محمود على</v>
      </c>
      <c r="V100" s="68" t="s">
        <v>74</v>
      </c>
      <c r="W100" s="68" t="s">
        <v>98</v>
      </c>
      <c r="X100" s="68" t="s">
        <v>339</v>
      </c>
      <c r="Y100" s="68" t="s">
        <v>339</v>
      </c>
      <c r="Z100">
        <v>1</v>
      </c>
      <c r="AA100" s="68" t="s">
        <v>339</v>
      </c>
      <c r="AB100">
        <v>1</v>
      </c>
      <c r="AC100" s="68" t="s">
        <v>342</v>
      </c>
    </row>
    <row r="101" spans="1:29" x14ac:dyDescent="0.3">
      <c r="A101" s="68" t="s">
        <v>449</v>
      </c>
      <c r="B101" s="68" t="s">
        <v>336</v>
      </c>
      <c r="C101" s="68" t="s">
        <v>259</v>
      </c>
      <c r="D101" s="68" t="s">
        <v>361</v>
      </c>
      <c r="E101" s="68" t="s">
        <v>255</v>
      </c>
      <c r="F101" s="68" t="s">
        <v>22</v>
      </c>
      <c r="G101" s="68" t="s">
        <v>35</v>
      </c>
      <c r="H101" s="68" t="s">
        <v>36</v>
      </c>
      <c r="I101">
        <v>80</v>
      </c>
      <c r="J101" s="68" t="s">
        <v>77</v>
      </c>
      <c r="K101" s="68" t="s">
        <v>352</v>
      </c>
      <c r="L101" s="68" t="s">
        <v>352</v>
      </c>
      <c r="M101">
        <v>12099</v>
      </c>
      <c r="N101" t="s">
        <v>25</v>
      </c>
      <c r="O101" s="68" t="s">
        <v>25</v>
      </c>
      <c r="P101">
        <v>16</v>
      </c>
      <c r="Q101">
        <v>15</v>
      </c>
      <c r="R101" s="67">
        <v>45607</v>
      </c>
      <c r="S101" s="67">
        <v>45622</v>
      </c>
      <c r="T101" s="67">
        <v>45623</v>
      </c>
      <c r="U101" s="67" t="str">
        <f>TRIM(Table[المسئول عن التسليم])</f>
        <v>تم التسليم محمود على</v>
      </c>
      <c r="V101" s="68" t="s">
        <v>74</v>
      </c>
      <c r="W101" s="68" t="s">
        <v>98</v>
      </c>
      <c r="X101" s="68" t="s">
        <v>339</v>
      </c>
      <c r="Y101" s="68" t="s">
        <v>339</v>
      </c>
      <c r="Z101">
        <v>1</v>
      </c>
      <c r="AA101" s="68" t="s">
        <v>339</v>
      </c>
      <c r="AB101">
        <v>2</v>
      </c>
      <c r="AC101" s="68" t="s">
        <v>342</v>
      </c>
    </row>
    <row r="102" spans="1:29" x14ac:dyDescent="0.3">
      <c r="A102" s="68" t="s">
        <v>108</v>
      </c>
      <c r="B102" s="68" t="s">
        <v>358</v>
      </c>
      <c r="C102" s="68" t="s">
        <v>228</v>
      </c>
      <c r="D102" s="68" t="s">
        <v>339</v>
      </c>
      <c r="E102" s="68" t="s">
        <v>108</v>
      </c>
      <c r="F102" s="68" t="s">
        <v>67</v>
      </c>
      <c r="G102" s="68" t="s">
        <v>339</v>
      </c>
      <c r="H102" s="68" t="s">
        <v>260</v>
      </c>
      <c r="I102" t="s">
        <v>51</v>
      </c>
      <c r="J102" s="68" t="s">
        <v>89</v>
      </c>
      <c r="K102" s="68" t="s">
        <v>261</v>
      </c>
      <c r="L102" s="68" t="s">
        <v>352</v>
      </c>
      <c r="M102">
        <v>15872</v>
      </c>
      <c r="N102" t="s">
        <v>25</v>
      </c>
      <c r="O102" s="68" t="s">
        <v>25</v>
      </c>
      <c r="P102">
        <v>6</v>
      </c>
      <c r="Q102">
        <v>25</v>
      </c>
      <c r="R102" s="67">
        <v>45604</v>
      </c>
      <c r="S102" s="67">
        <v>45629</v>
      </c>
      <c r="T102" s="67">
        <v>45610</v>
      </c>
      <c r="U102" s="67" t="str">
        <f>TRIM(Table[المسئول عن التسليم])</f>
        <v>تم التسليم محمود على</v>
      </c>
      <c r="V102" s="68" t="s">
        <v>74</v>
      </c>
      <c r="W102" s="68" t="s">
        <v>98</v>
      </c>
      <c r="X102" s="68" t="s">
        <v>339</v>
      </c>
      <c r="Y102" s="68" t="s">
        <v>339</v>
      </c>
      <c r="Z102">
        <v>1</v>
      </c>
      <c r="AA102" s="68" t="s">
        <v>339</v>
      </c>
      <c r="AB102">
        <v>1</v>
      </c>
      <c r="AC102" s="68" t="s">
        <v>350</v>
      </c>
    </row>
    <row r="103" spans="1:29" x14ac:dyDescent="0.3">
      <c r="A103" s="68" t="s">
        <v>265</v>
      </c>
      <c r="B103" s="68" t="s">
        <v>336</v>
      </c>
      <c r="C103" s="68" t="s">
        <v>54</v>
      </c>
      <c r="D103" s="68" t="s">
        <v>361</v>
      </c>
      <c r="E103" s="68" t="s">
        <v>265</v>
      </c>
      <c r="F103" s="68" t="s">
        <v>22</v>
      </c>
      <c r="G103" s="68" t="s">
        <v>59</v>
      </c>
      <c r="H103" s="68" t="s">
        <v>96</v>
      </c>
      <c r="I103">
        <v>120</v>
      </c>
      <c r="J103" s="68" t="s">
        <v>77</v>
      </c>
      <c r="K103" s="68" t="s">
        <v>352</v>
      </c>
      <c r="L103" s="68" t="s">
        <v>352</v>
      </c>
      <c r="M103">
        <v>4520</v>
      </c>
      <c r="N103" t="s">
        <v>113</v>
      </c>
      <c r="O103" s="68" t="s">
        <v>113</v>
      </c>
      <c r="P103">
        <v>11</v>
      </c>
      <c r="Q103">
        <v>12</v>
      </c>
      <c r="R103" s="67">
        <v>45606</v>
      </c>
      <c r="S103" s="67">
        <v>45618</v>
      </c>
      <c r="T103" s="67">
        <v>45617</v>
      </c>
      <c r="U103" s="67" t="str">
        <f>TRIM(Table[المسئول عن التسليم])</f>
        <v>تم التسليم محمود على</v>
      </c>
      <c r="V103" s="68" t="s">
        <v>74</v>
      </c>
      <c r="W103" s="68" t="s">
        <v>98</v>
      </c>
      <c r="X103" s="68" t="s">
        <v>339</v>
      </c>
      <c r="Y103" s="68" t="s">
        <v>339</v>
      </c>
      <c r="Z103">
        <v>1</v>
      </c>
      <c r="AA103" s="68" t="s">
        <v>339</v>
      </c>
      <c r="AB103">
        <v>1</v>
      </c>
      <c r="AC103" s="68" t="s">
        <v>350</v>
      </c>
    </row>
    <row r="104" spans="1:29" x14ac:dyDescent="0.3">
      <c r="A104" s="68" t="s">
        <v>110</v>
      </c>
      <c r="B104" s="68" t="s">
        <v>358</v>
      </c>
      <c r="C104" s="68" t="s">
        <v>441</v>
      </c>
      <c r="D104" s="68" t="s">
        <v>383</v>
      </c>
      <c r="E104" s="68" t="s">
        <v>373</v>
      </c>
      <c r="F104" s="68" t="s">
        <v>22</v>
      </c>
      <c r="G104" s="68" t="s">
        <v>35</v>
      </c>
      <c r="H104" s="68" t="s">
        <v>93</v>
      </c>
      <c r="I104">
        <v>90</v>
      </c>
      <c r="J104" s="68" t="s">
        <v>89</v>
      </c>
      <c r="K104" s="68" t="s">
        <v>352</v>
      </c>
      <c r="L104" s="68" t="s">
        <v>352</v>
      </c>
      <c r="M104">
        <v>5766</v>
      </c>
      <c r="N104" t="s">
        <v>113</v>
      </c>
      <c r="O104" s="68" t="s">
        <v>113</v>
      </c>
      <c r="P104">
        <v>13</v>
      </c>
      <c r="Q104">
        <v>14</v>
      </c>
      <c r="R104" s="67">
        <v>45608</v>
      </c>
      <c r="S104" s="67">
        <v>45622</v>
      </c>
      <c r="T104" s="67">
        <v>45621</v>
      </c>
      <c r="U104" s="67" t="str">
        <f>TRIM(Table[المسئول عن التسليم])</f>
        <v>تم التسليم محمود على</v>
      </c>
      <c r="V104" s="68" t="s">
        <v>74</v>
      </c>
      <c r="W104" s="68" t="s">
        <v>98</v>
      </c>
      <c r="X104" s="68" t="s">
        <v>339</v>
      </c>
      <c r="Y104" s="68" t="s">
        <v>339</v>
      </c>
      <c r="Z104">
        <v>1</v>
      </c>
      <c r="AA104" s="68" t="s">
        <v>339</v>
      </c>
      <c r="AB104">
        <v>2</v>
      </c>
      <c r="AC104" s="68" t="s">
        <v>350</v>
      </c>
    </row>
    <row r="105" spans="1:29" x14ac:dyDescent="0.3">
      <c r="A105" s="68" t="s">
        <v>267</v>
      </c>
      <c r="B105" s="68" t="s">
        <v>336</v>
      </c>
      <c r="C105" s="68" t="s">
        <v>103</v>
      </c>
      <c r="D105" s="68" t="s">
        <v>361</v>
      </c>
      <c r="E105" s="68" t="s">
        <v>255</v>
      </c>
      <c r="F105" s="68" t="s">
        <v>22</v>
      </c>
      <c r="G105" s="68" t="s">
        <v>59</v>
      </c>
      <c r="H105" s="68" t="s">
        <v>96</v>
      </c>
      <c r="I105">
        <v>160</v>
      </c>
      <c r="J105" s="68" t="s">
        <v>159</v>
      </c>
      <c r="K105" s="68" t="s">
        <v>352</v>
      </c>
      <c r="L105" s="68" t="s">
        <v>352</v>
      </c>
      <c r="M105">
        <v>11395</v>
      </c>
      <c r="N105" t="s">
        <v>25</v>
      </c>
      <c r="O105" s="68" t="s">
        <v>25</v>
      </c>
      <c r="P105">
        <v>15</v>
      </c>
      <c r="Q105">
        <v>12</v>
      </c>
      <c r="R105" s="67">
        <v>45608</v>
      </c>
      <c r="S105" s="67">
        <v>45620</v>
      </c>
      <c r="T105" s="67">
        <v>45623</v>
      </c>
      <c r="U105" s="67" t="str">
        <f>TRIM(Table[المسئول عن التسليم])</f>
        <v>تم التسليم محمود على</v>
      </c>
      <c r="V105" s="68" t="s">
        <v>74</v>
      </c>
      <c r="W105" s="68" t="s">
        <v>98</v>
      </c>
      <c r="X105" s="68" t="s">
        <v>339</v>
      </c>
      <c r="Y105" s="68" t="s">
        <v>339</v>
      </c>
      <c r="Z105">
        <v>1</v>
      </c>
      <c r="AA105" s="68" t="s">
        <v>339</v>
      </c>
      <c r="AB105">
        <v>1</v>
      </c>
      <c r="AC105" s="68" t="s">
        <v>342</v>
      </c>
    </row>
    <row r="106" spans="1:29" x14ac:dyDescent="0.3">
      <c r="A106" s="68" t="s">
        <v>268</v>
      </c>
      <c r="B106" s="68" t="s">
        <v>336</v>
      </c>
      <c r="C106" s="68" t="s">
        <v>54</v>
      </c>
      <c r="D106" s="68" t="s">
        <v>361</v>
      </c>
      <c r="E106" s="68" t="s">
        <v>255</v>
      </c>
      <c r="F106" s="68" t="s">
        <v>22</v>
      </c>
      <c r="G106" s="68" t="s">
        <v>35</v>
      </c>
      <c r="H106" s="68" t="s">
        <v>93</v>
      </c>
      <c r="I106">
        <v>80</v>
      </c>
      <c r="J106" s="68" t="s">
        <v>77</v>
      </c>
      <c r="K106" s="68" t="s">
        <v>352</v>
      </c>
      <c r="L106" s="68" t="s">
        <v>352</v>
      </c>
      <c r="M106">
        <v>12919</v>
      </c>
      <c r="N106" t="s">
        <v>25</v>
      </c>
      <c r="O106" s="68" t="s">
        <v>25</v>
      </c>
      <c r="P106">
        <v>13</v>
      </c>
      <c r="Q106">
        <v>16</v>
      </c>
      <c r="R106" s="67">
        <v>45610</v>
      </c>
      <c r="S106" s="67">
        <v>45626</v>
      </c>
      <c r="T106" s="67">
        <v>45623</v>
      </c>
      <c r="U106" s="67" t="str">
        <f>TRIM(Table[المسئول عن التسليم])</f>
        <v>تم التسليم محمود على</v>
      </c>
      <c r="V106" s="68" t="s">
        <v>74</v>
      </c>
      <c r="W106" s="68" t="s">
        <v>98</v>
      </c>
      <c r="X106" s="68" t="s">
        <v>339</v>
      </c>
      <c r="Y106" s="68" t="s">
        <v>339</v>
      </c>
      <c r="Z106">
        <v>1</v>
      </c>
      <c r="AA106" s="68" t="s">
        <v>339</v>
      </c>
      <c r="AB106">
        <v>2</v>
      </c>
      <c r="AC106" s="68" t="s">
        <v>350</v>
      </c>
    </row>
    <row r="107" spans="1:29" x14ac:dyDescent="0.3">
      <c r="A107" s="68" t="s">
        <v>110</v>
      </c>
      <c r="B107" s="68" t="s">
        <v>358</v>
      </c>
      <c r="C107" s="68" t="s">
        <v>441</v>
      </c>
      <c r="D107" s="68" t="s">
        <v>383</v>
      </c>
      <c r="E107" s="68" t="s">
        <v>373</v>
      </c>
      <c r="F107" s="68" t="s">
        <v>22</v>
      </c>
      <c r="G107" s="68" t="s">
        <v>35</v>
      </c>
      <c r="H107" s="68" t="s">
        <v>46</v>
      </c>
      <c r="I107">
        <v>120</v>
      </c>
      <c r="J107" s="68" t="s">
        <v>47</v>
      </c>
      <c r="K107" s="68" t="s">
        <v>352</v>
      </c>
      <c r="L107" s="68" t="s">
        <v>352</v>
      </c>
      <c r="M107">
        <v>6376</v>
      </c>
      <c r="N107" t="s">
        <v>113</v>
      </c>
      <c r="O107" s="68" t="s">
        <v>113</v>
      </c>
      <c r="P107">
        <v>11</v>
      </c>
      <c r="Q107">
        <v>13</v>
      </c>
      <c r="R107" s="67">
        <v>45610</v>
      </c>
      <c r="S107" s="67">
        <v>45623</v>
      </c>
      <c r="T107" s="67">
        <v>45621</v>
      </c>
      <c r="U107" s="67" t="str">
        <f>TRIM(Table[المسئول عن التسليم])</f>
        <v>تم التسليم محمود على</v>
      </c>
      <c r="V107" s="68" t="s">
        <v>74</v>
      </c>
      <c r="W107" s="68" t="s">
        <v>98</v>
      </c>
      <c r="X107" s="68" t="s">
        <v>339</v>
      </c>
      <c r="Y107" s="68" t="s">
        <v>339</v>
      </c>
      <c r="Z107">
        <v>1</v>
      </c>
      <c r="AA107" s="68" t="s">
        <v>339</v>
      </c>
      <c r="AB107">
        <v>2</v>
      </c>
      <c r="AC107" s="68" t="s">
        <v>350</v>
      </c>
    </row>
    <row r="108" spans="1:29" x14ac:dyDescent="0.3">
      <c r="A108" s="68" t="s">
        <v>110</v>
      </c>
      <c r="B108" s="68" t="s">
        <v>358</v>
      </c>
      <c r="C108" s="68" t="s">
        <v>273</v>
      </c>
      <c r="D108" s="68" t="s">
        <v>339</v>
      </c>
      <c r="E108" s="68" t="s">
        <v>373</v>
      </c>
      <c r="F108" s="68" t="s">
        <v>22</v>
      </c>
      <c r="G108" s="68" t="s">
        <v>35</v>
      </c>
      <c r="H108" s="68" t="s">
        <v>46</v>
      </c>
      <c r="I108">
        <v>90</v>
      </c>
      <c r="J108" s="68" t="s">
        <v>89</v>
      </c>
      <c r="K108" s="68" t="s">
        <v>352</v>
      </c>
      <c r="L108" s="68" t="s">
        <v>352</v>
      </c>
      <c r="M108">
        <v>5294</v>
      </c>
      <c r="N108" t="s">
        <v>113</v>
      </c>
      <c r="O108" s="68" t="s">
        <v>113</v>
      </c>
      <c r="P108">
        <v>11</v>
      </c>
      <c r="Q108">
        <v>13</v>
      </c>
      <c r="R108" s="67">
        <v>45610</v>
      </c>
      <c r="S108" s="67">
        <v>45623</v>
      </c>
      <c r="T108" s="67">
        <v>45621</v>
      </c>
      <c r="U108" s="67" t="str">
        <f>TRIM(Table[المسئول عن التسليم])</f>
        <v>تم التسليم محمود على</v>
      </c>
      <c r="V108" s="68" t="s">
        <v>74</v>
      </c>
      <c r="W108" s="68" t="s">
        <v>98</v>
      </c>
      <c r="X108" s="68" t="s">
        <v>339</v>
      </c>
      <c r="Y108" s="68" t="s">
        <v>339</v>
      </c>
      <c r="Z108">
        <v>1</v>
      </c>
      <c r="AA108" s="68" t="s">
        <v>339</v>
      </c>
      <c r="AB108">
        <v>2</v>
      </c>
      <c r="AC108" s="68" t="s">
        <v>350</v>
      </c>
    </row>
    <row r="109" spans="1:29" x14ac:dyDescent="0.3">
      <c r="A109" s="68" t="s">
        <v>450</v>
      </c>
      <c r="B109" s="68" t="s">
        <v>336</v>
      </c>
      <c r="C109" s="68" t="s">
        <v>278</v>
      </c>
      <c r="D109" s="68" t="s">
        <v>338</v>
      </c>
      <c r="E109" s="68" t="s">
        <v>451</v>
      </c>
      <c r="F109" s="68" t="s">
        <v>22</v>
      </c>
      <c r="G109" s="68" t="s">
        <v>35</v>
      </c>
      <c r="H109" s="68" t="s">
        <v>36</v>
      </c>
      <c r="I109">
        <v>80</v>
      </c>
      <c r="J109" s="68" t="s">
        <v>77</v>
      </c>
      <c r="K109" s="68" t="s">
        <v>352</v>
      </c>
      <c r="L109" s="68" t="s">
        <v>352</v>
      </c>
      <c r="M109">
        <v>7396</v>
      </c>
      <c r="N109" t="s">
        <v>25</v>
      </c>
      <c r="O109" s="68" t="s">
        <v>25</v>
      </c>
      <c r="P109">
        <v>9</v>
      </c>
      <c r="Q109">
        <v>11</v>
      </c>
      <c r="R109" s="67">
        <v>45613</v>
      </c>
      <c r="S109" s="67">
        <v>45624</v>
      </c>
      <c r="T109" s="67">
        <v>45622</v>
      </c>
      <c r="U109" s="67" t="str">
        <f>TRIM(Table[المسئول عن التسليم])</f>
        <v>تم التسليم محمود على</v>
      </c>
      <c r="V109" s="68" t="s">
        <v>74</v>
      </c>
      <c r="W109" s="68" t="s">
        <v>98</v>
      </c>
      <c r="X109" s="68" t="s">
        <v>339</v>
      </c>
      <c r="Y109" s="68" t="s">
        <v>339</v>
      </c>
      <c r="Z109">
        <v>1</v>
      </c>
      <c r="AA109" s="68" t="s">
        <v>339</v>
      </c>
      <c r="AB109">
        <v>2</v>
      </c>
      <c r="AC109" s="68" t="s">
        <v>350</v>
      </c>
    </row>
    <row r="110" spans="1:29" x14ac:dyDescent="0.3">
      <c r="A110" s="68" t="s">
        <v>182</v>
      </c>
      <c r="B110" s="68" t="s">
        <v>336</v>
      </c>
      <c r="C110" s="68" t="s">
        <v>278</v>
      </c>
      <c r="D110" s="68" t="s">
        <v>338</v>
      </c>
      <c r="E110" s="68" t="s">
        <v>255</v>
      </c>
      <c r="F110" s="68" t="s">
        <v>22</v>
      </c>
      <c r="G110" s="68" t="s">
        <v>35</v>
      </c>
      <c r="H110" s="68" t="s">
        <v>93</v>
      </c>
      <c r="I110">
        <v>90</v>
      </c>
      <c r="J110" s="68" t="s">
        <v>89</v>
      </c>
      <c r="K110" s="68" t="s">
        <v>352</v>
      </c>
      <c r="L110" s="68" t="s">
        <v>352</v>
      </c>
      <c r="M110">
        <v>13439</v>
      </c>
      <c r="N110">
        <v>13575</v>
      </c>
      <c r="O110" s="68" t="s">
        <v>346</v>
      </c>
      <c r="P110">
        <v>6</v>
      </c>
      <c r="Q110">
        <v>15</v>
      </c>
      <c r="R110" s="67">
        <v>45616</v>
      </c>
      <c r="S110" s="67">
        <v>45631</v>
      </c>
      <c r="T110" s="67">
        <v>45622</v>
      </c>
      <c r="U110" s="67" t="str">
        <f>TRIM(Table[المسئول عن التسليم])</f>
        <v>تم التسليم محمود على</v>
      </c>
      <c r="V110" s="68" t="s">
        <v>74</v>
      </c>
      <c r="W110" s="68" t="s">
        <v>98</v>
      </c>
      <c r="X110" s="68" t="s">
        <v>339</v>
      </c>
      <c r="Y110" s="68" t="s">
        <v>339</v>
      </c>
      <c r="Z110">
        <v>1</v>
      </c>
      <c r="AA110" s="68" t="s">
        <v>339</v>
      </c>
      <c r="AB110">
        <v>2</v>
      </c>
      <c r="AC110" s="68" t="s">
        <v>350</v>
      </c>
    </row>
    <row r="111" spans="1:29" x14ac:dyDescent="0.3">
      <c r="A111" s="68" t="s">
        <v>63</v>
      </c>
      <c r="B111" s="68" t="s">
        <v>358</v>
      </c>
      <c r="C111" s="68" t="s">
        <v>62</v>
      </c>
      <c r="D111" s="68" t="s">
        <v>361</v>
      </c>
      <c r="E111" s="68" t="s">
        <v>63</v>
      </c>
      <c r="F111" s="68" t="s">
        <v>22</v>
      </c>
      <c r="G111" s="68" t="s">
        <v>59</v>
      </c>
      <c r="H111" s="68" t="s">
        <v>280</v>
      </c>
      <c r="I111">
        <v>160</v>
      </c>
      <c r="J111" s="68" t="s">
        <v>89</v>
      </c>
      <c r="K111" s="68" t="s">
        <v>352</v>
      </c>
      <c r="L111" s="68" t="s">
        <v>352</v>
      </c>
      <c r="M111">
        <v>5100</v>
      </c>
      <c r="N111" t="s">
        <v>113</v>
      </c>
      <c r="O111" s="68" t="s">
        <v>113</v>
      </c>
      <c r="P111">
        <v>0</v>
      </c>
      <c r="Q111">
        <v>24</v>
      </c>
      <c r="R111" s="67">
        <v>45610</v>
      </c>
      <c r="S111" s="67">
        <v>45634</v>
      </c>
      <c r="T111" s="67"/>
      <c r="U111" s="67" t="str">
        <f>TRIM(Table[المسئول عن التسليم])</f>
        <v>ملغى</v>
      </c>
      <c r="V111" s="68" t="s">
        <v>495</v>
      </c>
      <c r="W111" s="68" t="s">
        <v>339</v>
      </c>
      <c r="X111" s="68" t="s">
        <v>339</v>
      </c>
      <c r="Y111" s="68" t="s">
        <v>339</v>
      </c>
      <c r="Z111">
        <v>1</v>
      </c>
      <c r="AA111" s="68" t="s">
        <v>339</v>
      </c>
      <c r="AB111">
        <v>1</v>
      </c>
      <c r="AC111" s="68" t="s">
        <v>350</v>
      </c>
    </row>
    <row r="112" spans="1:29" x14ac:dyDescent="0.3">
      <c r="A112" s="68" t="s">
        <v>281</v>
      </c>
      <c r="B112" s="68" t="s">
        <v>336</v>
      </c>
      <c r="C112" s="68" t="s">
        <v>76</v>
      </c>
      <c r="D112" s="68" t="s">
        <v>361</v>
      </c>
      <c r="E112" s="68" t="s">
        <v>282</v>
      </c>
      <c r="F112" s="68" t="s">
        <v>22</v>
      </c>
      <c r="G112" s="68" t="s">
        <v>59</v>
      </c>
      <c r="H112" s="68" t="s">
        <v>140</v>
      </c>
      <c r="I112">
        <v>160</v>
      </c>
      <c r="J112" s="68" t="s">
        <v>141</v>
      </c>
      <c r="K112" s="68" t="s">
        <v>77</v>
      </c>
      <c r="L112" s="68" t="s">
        <v>352</v>
      </c>
      <c r="M112">
        <v>6000</v>
      </c>
      <c r="N112">
        <v>5800</v>
      </c>
      <c r="O112" s="68" t="s">
        <v>346</v>
      </c>
      <c r="P112">
        <v>5</v>
      </c>
      <c r="Q112">
        <v>10</v>
      </c>
      <c r="R112" s="67">
        <v>45618</v>
      </c>
      <c r="S112" s="67">
        <v>45628</v>
      </c>
      <c r="T112" s="67">
        <v>45623</v>
      </c>
      <c r="U112" s="67" t="str">
        <f>TRIM(Table[المسئول عن التسليم])</f>
        <v>تم التسليم محمود على</v>
      </c>
      <c r="V112" s="68" t="s">
        <v>74</v>
      </c>
      <c r="W112" s="68" t="s">
        <v>98</v>
      </c>
      <c r="X112" s="68" t="s">
        <v>339</v>
      </c>
      <c r="Y112" s="68" t="s">
        <v>339</v>
      </c>
      <c r="Z112">
        <v>1</v>
      </c>
      <c r="AA112" s="68" t="s">
        <v>339</v>
      </c>
      <c r="AB112">
        <v>1</v>
      </c>
      <c r="AC112" s="68" t="s">
        <v>350</v>
      </c>
    </row>
    <row r="113" spans="1:29" x14ac:dyDescent="0.3">
      <c r="A113" s="68" t="s">
        <v>452</v>
      </c>
      <c r="B113" s="68" t="s">
        <v>336</v>
      </c>
      <c r="C113" s="68" t="s">
        <v>453</v>
      </c>
      <c r="D113" s="68" t="s">
        <v>361</v>
      </c>
      <c r="E113" s="68" t="s">
        <v>255</v>
      </c>
      <c r="F113" s="68" t="s">
        <v>22</v>
      </c>
      <c r="G113" s="68" t="s">
        <v>59</v>
      </c>
      <c r="H113" s="68" t="s">
        <v>105</v>
      </c>
      <c r="I113">
        <v>120</v>
      </c>
      <c r="J113" s="68" t="s">
        <v>47</v>
      </c>
      <c r="K113" s="68" t="s">
        <v>352</v>
      </c>
      <c r="L113" s="68" t="s">
        <v>352</v>
      </c>
      <c r="M113">
        <v>10885</v>
      </c>
      <c r="N113">
        <v>7965</v>
      </c>
      <c r="O113" s="68" t="s">
        <v>346</v>
      </c>
      <c r="P113">
        <v>16</v>
      </c>
      <c r="Q113">
        <v>11</v>
      </c>
      <c r="R113" s="67">
        <v>45620</v>
      </c>
      <c r="S113" s="67">
        <v>45631</v>
      </c>
      <c r="T113" s="67">
        <v>45636</v>
      </c>
      <c r="U113" s="67" t="str">
        <f>TRIM(Table[المسئول عن التسليم])</f>
        <v>تم التسليم محمود على</v>
      </c>
      <c r="V113" s="68" t="s">
        <v>74</v>
      </c>
      <c r="W113" s="68" t="s">
        <v>98</v>
      </c>
      <c r="X113" s="68" t="s">
        <v>339</v>
      </c>
      <c r="Y113" s="68" t="s">
        <v>339</v>
      </c>
      <c r="Z113">
        <v>1</v>
      </c>
      <c r="AA113" s="68" t="s">
        <v>339</v>
      </c>
      <c r="AB113">
        <v>1</v>
      </c>
      <c r="AC113" s="68" t="s">
        <v>342</v>
      </c>
    </row>
    <row r="114" spans="1:29" x14ac:dyDescent="0.3">
      <c r="A114" s="68" t="s">
        <v>63</v>
      </c>
      <c r="B114" s="68" t="s">
        <v>358</v>
      </c>
      <c r="C114" s="68" t="s">
        <v>62</v>
      </c>
      <c r="D114" s="68" t="s">
        <v>361</v>
      </c>
      <c r="E114" s="68" t="s">
        <v>63</v>
      </c>
      <c r="F114" s="68" t="s">
        <v>67</v>
      </c>
      <c r="G114" s="68" t="s">
        <v>339</v>
      </c>
      <c r="H114" s="68" t="s">
        <v>339</v>
      </c>
      <c r="I114" t="s">
        <v>51</v>
      </c>
      <c r="J114" s="68" t="s">
        <v>352</v>
      </c>
      <c r="K114" s="68" t="s">
        <v>352</v>
      </c>
      <c r="L114" s="68" t="s">
        <v>352</v>
      </c>
      <c r="M114">
        <v>6000</v>
      </c>
      <c r="N114">
        <v>6000</v>
      </c>
      <c r="O114" s="68" t="s">
        <v>346</v>
      </c>
      <c r="P114">
        <v>1</v>
      </c>
      <c r="Q114">
        <v>16</v>
      </c>
      <c r="R114" s="67">
        <v>45615</v>
      </c>
      <c r="S114" s="67">
        <v>45631</v>
      </c>
      <c r="T114" s="67">
        <v>45616</v>
      </c>
      <c r="U114" s="67" t="str">
        <f>TRIM(Table[المسئول عن التسليم])</f>
        <v>تم التسليم م محمد</v>
      </c>
      <c r="V114" s="68" t="s">
        <v>289</v>
      </c>
      <c r="W114" s="68" t="s">
        <v>98</v>
      </c>
      <c r="X114" s="68" t="s">
        <v>339</v>
      </c>
      <c r="Y114" s="68" t="s">
        <v>339</v>
      </c>
      <c r="Z114">
        <v>1</v>
      </c>
      <c r="AA114" s="68" t="s">
        <v>339</v>
      </c>
      <c r="AB114">
        <v>1</v>
      </c>
      <c r="AC114" s="68" t="s">
        <v>350</v>
      </c>
    </row>
    <row r="115" spans="1:29" x14ac:dyDescent="0.3">
      <c r="A115" s="68" t="s">
        <v>290</v>
      </c>
      <c r="B115" s="68" t="s">
        <v>336</v>
      </c>
      <c r="C115" s="68" t="s">
        <v>454</v>
      </c>
      <c r="D115" s="68" t="s">
        <v>344</v>
      </c>
      <c r="E115" s="68" t="s">
        <v>255</v>
      </c>
      <c r="F115" s="68" t="s">
        <v>292</v>
      </c>
      <c r="G115" s="68" t="s">
        <v>339</v>
      </c>
      <c r="H115" s="68" t="s">
        <v>293</v>
      </c>
      <c r="I115" t="s">
        <v>51</v>
      </c>
      <c r="J115" s="68" t="s">
        <v>352</v>
      </c>
      <c r="K115" s="68" t="s">
        <v>352</v>
      </c>
      <c r="L115" s="68" t="s">
        <v>352</v>
      </c>
      <c r="M115">
        <v>8449</v>
      </c>
      <c r="N115" t="s">
        <v>25</v>
      </c>
      <c r="O115" s="68" t="s">
        <v>25</v>
      </c>
      <c r="P115">
        <v>26</v>
      </c>
      <c r="Q115">
        <v>13</v>
      </c>
      <c r="R115" s="67">
        <v>45623</v>
      </c>
      <c r="S115" s="67">
        <v>45636</v>
      </c>
      <c r="T115" s="67">
        <v>45649</v>
      </c>
      <c r="U115" s="67" t="str">
        <f>TRIM(Table[المسئول عن التسليم])</f>
        <v>تم التسليم عن طريق شركه شحن</v>
      </c>
      <c r="V115" s="68" t="s">
        <v>28</v>
      </c>
      <c r="W115" s="68" t="s">
        <v>98</v>
      </c>
      <c r="X115" s="68" t="s">
        <v>339</v>
      </c>
      <c r="Y115" s="68" t="s">
        <v>339</v>
      </c>
      <c r="Z115">
        <v>1</v>
      </c>
      <c r="AA115" s="68" t="s">
        <v>339</v>
      </c>
      <c r="AB115">
        <v>1</v>
      </c>
      <c r="AC115" s="68" t="s">
        <v>342</v>
      </c>
    </row>
    <row r="116" spans="1:29" x14ac:dyDescent="0.3">
      <c r="A116" s="68" t="s">
        <v>294</v>
      </c>
      <c r="B116" s="68" t="s">
        <v>336</v>
      </c>
      <c r="C116" s="68" t="s">
        <v>376</v>
      </c>
      <c r="D116" s="68" t="s">
        <v>361</v>
      </c>
      <c r="E116" s="68" t="s">
        <v>255</v>
      </c>
      <c r="F116" s="68" t="s">
        <v>292</v>
      </c>
      <c r="G116" s="68" t="s">
        <v>317</v>
      </c>
      <c r="H116" s="68" t="s">
        <v>296</v>
      </c>
      <c r="I116" t="s">
        <v>51</v>
      </c>
      <c r="J116" s="68" t="s">
        <v>77</v>
      </c>
      <c r="K116" s="68" t="s">
        <v>297</v>
      </c>
      <c r="L116" s="68" t="s">
        <v>352</v>
      </c>
      <c r="M116">
        <v>10249</v>
      </c>
      <c r="N116">
        <v>6211</v>
      </c>
      <c r="O116" s="68" t="s">
        <v>346</v>
      </c>
      <c r="P116">
        <v>22</v>
      </c>
      <c r="Q116">
        <v>13</v>
      </c>
      <c r="R116" s="67">
        <v>45623</v>
      </c>
      <c r="S116" s="67">
        <v>45636</v>
      </c>
      <c r="T116" s="67">
        <v>45645</v>
      </c>
      <c r="U116" s="67" t="str">
        <f>TRIM(Table[المسئول عن التسليم])</f>
        <v>تم التسليم محمود على</v>
      </c>
      <c r="V116" s="68" t="s">
        <v>74</v>
      </c>
      <c r="W116" s="68" t="s">
        <v>98</v>
      </c>
      <c r="X116" s="68" t="s">
        <v>339</v>
      </c>
      <c r="Y116" s="68" t="s">
        <v>339</v>
      </c>
      <c r="Z116">
        <v>1</v>
      </c>
      <c r="AA116" s="68" t="s">
        <v>339</v>
      </c>
      <c r="AB116">
        <v>1</v>
      </c>
      <c r="AC116" s="68" t="s">
        <v>342</v>
      </c>
    </row>
    <row r="117" spans="1:29" x14ac:dyDescent="0.3">
      <c r="A117" s="68" t="s">
        <v>298</v>
      </c>
      <c r="B117" s="68" t="s">
        <v>336</v>
      </c>
      <c r="C117" s="68" t="s">
        <v>299</v>
      </c>
      <c r="D117" s="68" t="s">
        <v>344</v>
      </c>
      <c r="E117" s="68" t="s">
        <v>255</v>
      </c>
      <c r="F117" s="68" t="s">
        <v>22</v>
      </c>
      <c r="G117" s="68" t="s">
        <v>35</v>
      </c>
      <c r="H117" s="68" t="s">
        <v>36</v>
      </c>
      <c r="I117">
        <v>100</v>
      </c>
      <c r="J117" s="68" t="s">
        <v>89</v>
      </c>
      <c r="K117" s="68" t="s">
        <v>352</v>
      </c>
      <c r="L117" s="68" t="s">
        <v>352</v>
      </c>
      <c r="M117">
        <v>14905</v>
      </c>
      <c r="N117" t="s">
        <v>25</v>
      </c>
      <c r="O117" s="68" t="s">
        <v>25</v>
      </c>
      <c r="P117">
        <v>0</v>
      </c>
      <c r="Q117">
        <v>16</v>
      </c>
      <c r="R117" s="67">
        <v>45625</v>
      </c>
      <c r="S117" s="67">
        <v>45641</v>
      </c>
      <c r="T117" s="67"/>
      <c r="U117" s="67" t="str">
        <f>TRIM(Table[المسئول عن التسليم])</f>
        <v>ملغى</v>
      </c>
      <c r="V117" s="68" t="s">
        <v>495</v>
      </c>
      <c r="W117" s="68" t="s">
        <v>136</v>
      </c>
      <c r="X117" s="68" t="s">
        <v>339</v>
      </c>
      <c r="Y117" s="68" t="s">
        <v>339</v>
      </c>
      <c r="Z117">
        <v>1</v>
      </c>
      <c r="AA117" s="68" t="s">
        <v>339</v>
      </c>
      <c r="AB117">
        <v>2</v>
      </c>
      <c r="AC117" s="68" t="s">
        <v>350</v>
      </c>
    </row>
    <row r="118" spans="1:29" x14ac:dyDescent="0.3">
      <c r="A118" s="68" t="s">
        <v>304</v>
      </c>
      <c r="B118" s="68" t="s">
        <v>336</v>
      </c>
      <c r="C118" s="68" t="s">
        <v>95</v>
      </c>
      <c r="D118" s="68" t="s">
        <v>361</v>
      </c>
      <c r="E118" s="68" t="s">
        <v>255</v>
      </c>
      <c r="F118" s="68" t="s">
        <v>292</v>
      </c>
      <c r="G118" s="68" t="s">
        <v>317</v>
      </c>
      <c r="H118" s="68" t="s">
        <v>296</v>
      </c>
      <c r="I118" t="s">
        <v>51</v>
      </c>
      <c r="J118" s="68" t="s">
        <v>89</v>
      </c>
      <c r="K118" s="68" t="s">
        <v>303</v>
      </c>
      <c r="L118" s="68" t="s">
        <v>352</v>
      </c>
      <c r="M118">
        <v>10249</v>
      </c>
      <c r="N118" t="s">
        <v>25</v>
      </c>
      <c r="O118" s="68" t="s">
        <v>25</v>
      </c>
      <c r="P118">
        <v>0</v>
      </c>
      <c r="Q118">
        <v>12</v>
      </c>
      <c r="R118" s="67">
        <v>45626</v>
      </c>
      <c r="S118" s="67">
        <v>45638</v>
      </c>
      <c r="T118" s="67"/>
      <c r="U118" s="67" t="str">
        <f>TRIM(Table[المسئول عن التسليم])</f>
        <v>ملغى</v>
      </c>
      <c r="V118" s="68" t="s">
        <v>495</v>
      </c>
      <c r="W118" s="68" t="s">
        <v>136</v>
      </c>
      <c r="X118" s="68" t="s">
        <v>339</v>
      </c>
      <c r="Y118" s="68" t="s">
        <v>339</v>
      </c>
      <c r="Z118">
        <v>1</v>
      </c>
      <c r="AA118" s="68" t="s">
        <v>339</v>
      </c>
      <c r="AB118">
        <v>1</v>
      </c>
      <c r="AC118" s="68" t="s">
        <v>350</v>
      </c>
    </row>
    <row r="119" spans="1:29" x14ac:dyDescent="0.3">
      <c r="A119" s="68" t="s">
        <v>304</v>
      </c>
      <c r="B119" s="68" t="s">
        <v>336</v>
      </c>
      <c r="C119" s="68" t="s">
        <v>95</v>
      </c>
      <c r="D119" s="68" t="s">
        <v>361</v>
      </c>
      <c r="E119" s="68" t="s">
        <v>255</v>
      </c>
      <c r="F119" s="68" t="s">
        <v>292</v>
      </c>
      <c r="G119" s="68" t="s">
        <v>123</v>
      </c>
      <c r="H119" s="68" t="s">
        <v>339</v>
      </c>
      <c r="I119" t="s">
        <v>51</v>
      </c>
      <c r="J119" s="68" t="s">
        <v>89</v>
      </c>
      <c r="K119" s="68" t="s">
        <v>303</v>
      </c>
      <c r="L119" s="68" t="s">
        <v>352</v>
      </c>
      <c r="M119">
        <v>9029</v>
      </c>
      <c r="N119" t="s">
        <v>25</v>
      </c>
      <c r="O119" s="68" t="s">
        <v>25</v>
      </c>
      <c r="P119">
        <v>0</v>
      </c>
      <c r="Q119">
        <v>12</v>
      </c>
      <c r="R119" s="67">
        <v>45626</v>
      </c>
      <c r="S119" s="67">
        <v>45638</v>
      </c>
      <c r="T119" s="67"/>
      <c r="U119" s="67" t="str">
        <f>TRIM(Table[المسئول عن التسليم])</f>
        <v>ملغى</v>
      </c>
      <c r="V119" s="68" t="s">
        <v>495</v>
      </c>
      <c r="W119" s="68" t="s">
        <v>136</v>
      </c>
      <c r="X119" s="68" t="s">
        <v>339</v>
      </c>
      <c r="Y119" s="68" t="s">
        <v>339</v>
      </c>
      <c r="Z119">
        <v>1</v>
      </c>
      <c r="AA119" s="68" t="s">
        <v>339</v>
      </c>
      <c r="AB119">
        <v>1</v>
      </c>
      <c r="AC119" s="68" t="s">
        <v>350</v>
      </c>
    </row>
    <row r="120" spans="1:29" x14ac:dyDescent="0.3">
      <c r="A120" s="68" t="s">
        <v>307</v>
      </c>
      <c r="B120" s="68" t="s">
        <v>336</v>
      </c>
      <c r="C120" s="68" t="s">
        <v>118</v>
      </c>
      <c r="D120" s="68" t="s">
        <v>217</v>
      </c>
      <c r="E120" s="68" t="s">
        <v>255</v>
      </c>
      <c r="F120" s="68" t="s">
        <v>292</v>
      </c>
      <c r="G120" s="68" t="s">
        <v>83</v>
      </c>
      <c r="H120" s="68" t="s">
        <v>339</v>
      </c>
      <c r="I120" t="s">
        <v>51</v>
      </c>
      <c r="J120" s="68" t="s">
        <v>89</v>
      </c>
      <c r="K120" s="68" t="s">
        <v>222</v>
      </c>
      <c r="L120" s="68" t="s">
        <v>352</v>
      </c>
      <c r="M120">
        <v>9029</v>
      </c>
      <c r="N120" t="s">
        <v>25</v>
      </c>
      <c r="O120" s="68" t="s">
        <v>25</v>
      </c>
      <c r="P120">
        <v>0</v>
      </c>
      <c r="Q120">
        <v>12</v>
      </c>
      <c r="R120" s="67">
        <v>45626</v>
      </c>
      <c r="S120" s="67">
        <v>45638</v>
      </c>
      <c r="T120" s="67"/>
      <c r="U120" s="67" t="str">
        <f>TRIM(Table[المسئول عن التسليم])</f>
        <v>ملغى</v>
      </c>
      <c r="V120" s="68" t="s">
        <v>495</v>
      </c>
      <c r="W120" s="68" t="s">
        <v>339</v>
      </c>
      <c r="X120" s="68" t="s">
        <v>339</v>
      </c>
      <c r="Y120" s="68" t="s">
        <v>339</v>
      </c>
      <c r="Z120">
        <v>1</v>
      </c>
      <c r="AA120" s="68" t="s">
        <v>339</v>
      </c>
      <c r="AB120">
        <v>1</v>
      </c>
      <c r="AC120" s="68" t="s">
        <v>350</v>
      </c>
    </row>
    <row r="121" spans="1:29" x14ac:dyDescent="0.3">
      <c r="A121" s="68" t="s">
        <v>310</v>
      </c>
      <c r="B121" s="68" t="s">
        <v>336</v>
      </c>
      <c r="C121" s="68" t="s">
        <v>311</v>
      </c>
      <c r="D121" s="68" t="s">
        <v>361</v>
      </c>
      <c r="E121" s="68" t="s">
        <v>255</v>
      </c>
      <c r="F121" s="68" t="s">
        <v>22</v>
      </c>
      <c r="G121" s="68" t="s">
        <v>35</v>
      </c>
      <c r="H121" s="68" t="s">
        <v>46</v>
      </c>
      <c r="I121">
        <v>80</v>
      </c>
      <c r="J121" s="68" t="s">
        <v>77</v>
      </c>
      <c r="K121" s="68" t="s">
        <v>352</v>
      </c>
      <c r="L121" s="68" t="s">
        <v>352</v>
      </c>
      <c r="M121">
        <v>12099</v>
      </c>
      <c r="N121" t="s">
        <v>25</v>
      </c>
      <c r="O121" s="68" t="s">
        <v>25</v>
      </c>
      <c r="P121">
        <v>0</v>
      </c>
      <c r="Q121">
        <v>15</v>
      </c>
      <c r="R121" s="67">
        <v>45628</v>
      </c>
      <c r="S121" s="67">
        <v>45643</v>
      </c>
      <c r="T121" s="67"/>
      <c r="U121" s="67" t="str">
        <f>TRIM(Table[المسئول عن التسليم])</f>
        <v>ملغى</v>
      </c>
      <c r="V121" s="68" t="s">
        <v>495</v>
      </c>
      <c r="W121" s="68" t="s">
        <v>136</v>
      </c>
      <c r="X121" s="68" t="s">
        <v>339</v>
      </c>
      <c r="Y121" s="68" t="s">
        <v>339</v>
      </c>
      <c r="Z121">
        <v>1</v>
      </c>
      <c r="AA121" s="68" t="s">
        <v>339</v>
      </c>
      <c r="AB121">
        <v>2</v>
      </c>
      <c r="AC121" s="68" t="s">
        <v>350</v>
      </c>
    </row>
    <row r="122" spans="1:29" x14ac:dyDescent="0.3">
      <c r="A122" s="68" t="s">
        <v>110</v>
      </c>
      <c r="B122" s="68" t="s">
        <v>358</v>
      </c>
      <c r="C122" s="68" t="s">
        <v>441</v>
      </c>
      <c r="D122" s="68" t="s">
        <v>383</v>
      </c>
      <c r="E122" s="68" t="s">
        <v>373</v>
      </c>
      <c r="F122" s="68" t="s">
        <v>22</v>
      </c>
      <c r="G122" s="68" t="s">
        <v>35</v>
      </c>
      <c r="H122" s="68" t="s">
        <v>36</v>
      </c>
      <c r="I122">
        <v>90</v>
      </c>
      <c r="J122" s="68" t="s">
        <v>37</v>
      </c>
      <c r="K122" s="68" t="s">
        <v>352</v>
      </c>
      <c r="L122" s="68" t="s">
        <v>352</v>
      </c>
      <c r="M122">
        <v>5217</v>
      </c>
      <c r="N122" t="s">
        <v>113</v>
      </c>
      <c r="O122" s="68" t="s">
        <v>113</v>
      </c>
      <c r="P122">
        <v>9</v>
      </c>
      <c r="Q122">
        <v>13</v>
      </c>
      <c r="R122" s="67">
        <v>45627</v>
      </c>
      <c r="S122" s="67">
        <v>45640</v>
      </c>
      <c r="T122" s="67">
        <v>45636</v>
      </c>
      <c r="U122" s="67" t="str">
        <f>TRIM(Table[المسئول عن التسليم])</f>
        <v>تم التسليم محمود على</v>
      </c>
      <c r="V122" s="68" t="s">
        <v>74</v>
      </c>
      <c r="W122" s="68" t="s">
        <v>98</v>
      </c>
      <c r="X122" s="68" t="s">
        <v>339</v>
      </c>
      <c r="Y122" s="68" t="s">
        <v>339</v>
      </c>
      <c r="Z122">
        <v>1</v>
      </c>
      <c r="AA122" s="68" t="s">
        <v>339</v>
      </c>
      <c r="AB122">
        <v>2</v>
      </c>
      <c r="AC122" s="68" t="s">
        <v>350</v>
      </c>
    </row>
    <row r="123" spans="1:29" x14ac:dyDescent="0.3">
      <c r="A123" s="68" t="s">
        <v>455</v>
      </c>
      <c r="B123" s="68" t="s">
        <v>336</v>
      </c>
      <c r="C123" s="68" t="s">
        <v>185</v>
      </c>
      <c r="D123" s="68" t="s">
        <v>383</v>
      </c>
      <c r="E123" s="68" t="s">
        <v>255</v>
      </c>
      <c r="F123" s="68" t="s">
        <v>22</v>
      </c>
      <c r="G123" s="68" t="s">
        <v>23</v>
      </c>
      <c r="H123" s="68" t="s">
        <v>339</v>
      </c>
      <c r="I123" t="s">
        <v>51</v>
      </c>
      <c r="J123" s="68" t="s">
        <v>89</v>
      </c>
      <c r="K123" s="68" t="s">
        <v>89</v>
      </c>
      <c r="L123" s="68" t="s">
        <v>352</v>
      </c>
      <c r="M123">
        <v>10249</v>
      </c>
      <c r="N123">
        <v>6211</v>
      </c>
      <c r="O123" s="68" t="s">
        <v>346</v>
      </c>
      <c r="P123">
        <v>15</v>
      </c>
      <c r="Q123">
        <v>10</v>
      </c>
      <c r="R123" s="67">
        <v>45630</v>
      </c>
      <c r="S123" s="67">
        <v>45640</v>
      </c>
      <c r="T123" s="67">
        <v>45645</v>
      </c>
      <c r="U123" s="67" t="str">
        <f>TRIM(Table[المسئول عن التسليم])</f>
        <v>تم التسليم محمود على</v>
      </c>
      <c r="V123" s="68" t="s">
        <v>74</v>
      </c>
      <c r="W123" s="68" t="s">
        <v>98</v>
      </c>
      <c r="X123" s="68" t="s">
        <v>339</v>
      </c>
      <c r="Y123" s="68" t="s">
        <v>339</v>
      </c>
      <c r="Z123">
        <v>1</v>
      </c>
      <c r="AA123" s="68" t="s">
        <v>339</v>
      </c>
      <c r="AB123">
        <v>1</v>
      </c>
      <c r="AC123" s="68" t="s">
        <v>342</v>
      </c>
    </row>
    <row r="124" spans="1:29" x14ac:dyDescent="0.3">
      <c r="A124" s="68" t="s">
        <v>314</v>
      </c>
      <c r="B124" s="68" t="s">
        <v>336</v>
      </c>
      <c r="C124" s="68" t="s">
        <v>456</v>
      </c>
      <c r="D124" s="68" t="s">
        <v>361</v>
      </c>
      <c r="E124" s="68" t="s">
        <v>108</v>
      </c>
      <c r="F124" s="68" t="s">
        <v>22</v>
      </c>
      <c r="G124" s="68" t="s">
        <v>35</v>
      </c>
      <c r="H124" s="68" t="s">
        <v>93</v>
      </c>
      <c r="I124" t="s">
        <v>51</v>
      </c>
      <c r="J124" s="68" t="s">
        <v>89</v>
      </c>
      <c r="K124" s="68" t="s">
        <v>352</v>
      </c>
      <c r="L124" s="68" t="s">
        <v>352</v>
      </c>
      <c r="M124">
        <v>10445</v>
      </c>
      <c r="N124">
        <v>7707</v>
      </c>
      <c r="O124" s="68" t="s">
        <v>346</v>
      </c>
      <c r="P124">
        <v>3</v>
      </c>
      <c r="Q124">
        <v>22</v>
      </c>
      <c r="R124" s="67">
        <v>45635</v>
      </c>
      <c r="S124" s="67">
        <v>45657</v>
      </c>
      <c r="T124" s="67">
        <v>45638</v>
      </c>
      <c r="U124" s="67" t="str">
        <f>TRIM(Table[المسئول عن التسليم])</f>
        <v>تم التسليم محمود على</v>
      </c>
      <c r="V124" s="68" t="s">
        <v>74</v>
      </c>
      <c r="W124" s="68" t="s">
        <v>98</v>
      </c>
      <c r="X124" s="68" t="s">
        <v>339</v>
      </c>
      <c r="Y124" s="68" t="s">
        <v>339</v>
      </c>
      <c r="Z124">
        <v>1</v>
      </c>
      <c r="AA124" s="68" t="s">
        <v>339</v>
      </c>
      <c r="AB124">
        <v>2</v>
      </c>
      <c r="AC124" s="68" t="s">
        <v>350</v>
      </c>
    </row>
    <row r="125" spans="1:29" x14ac:dyDescent="0.3">
      <c r="A125" s="68" t="s">
        <v>457</v>
      </c>
      <c r="B125" s="68" t="s">
        <v>336</v>
      </c>
      <c r="C125" s="68" t="s">
        <v>95</v>
      </c>
      <c r="D125" s="68" t="s">
        <v>361</v>
      </c>
      <c r="E125" s="68" t="s">
        <v>255</v>
      </c>
      <c r="F125" s="68" t="s">
        <v>292</v>
      </c>
      <c r="G125" s="68" t="s">
        <v>317</v>
      </c>
      <c r="H125" s="68" t="s">
        <v>296</v>
      </c>
      <c r="I125" t="s">
        <v>51</v>
      </c>
      <c r="J125" s="68" t="s">
        <v>89</v>
      </c>
      <c r="K125" s="68" t="s">
        <v>303</v>
      </c>
      <c r="L125" s="68" t="s">
        <v>352</v>
      </c>
      <c r="M125">
        <v>11199</v>
      </c>
      <c r="N125">
        <v>11257</v>
      </c>
      <c r="O125" s="68" t="s">
        <v>346</v>
      </c>
      <c r="P125">
        <v>7</v>
      </c>
      <c r="Q125">
        <v>12</v>
      </c>
      <c r="R125" s="67">
        <v>45638</v>
      </c>
      <c r="S125" s="67">
        <v>45650</v>
      </c>
      <c r="T125" s="67">
        <v>45645</v>
      </c>
      <c r="U125" s="67" t="str">
        <f>TRIM(Table[المسئول عن التسليم])</f>
        <v>تم التسليم محمود على</v>
      </c>
      <c r="V125" s="68" t="s">
        <v>74</v>
      </c>
      <c r="W125" s="68" t="s">
        <v>98</v>
      </c>
      <c r="X125" s="68" t="s">
        <v>339</v>
      </c>
      <c r="Y125" s="68" t="s">
        <v>339</v>
      </c>
      <c r="Z125">
        <v>1</v>
      </c>
      <c r="AA125" s="68" t="s">
        <v>339</v>
      </c>
      <c r="AB125">
        <v>1</v>
      </c>
      <c r="AC125" s="68" t="s">
        <v>350</v>
      </c>
    </row>
    <row r="126" spans="1:29" x14ac:dyDescent="0.3">
      <c r="A126" s="68" t="s">
        <v>318</v>
      </c>
      <c r="B126" s="68" t="s">
        <v>336</v>
      </c>
      <c r="C126" s="68" t="s">
        <v>278</v>
      </c>
      <c r="D126" s="68" t="s">
        <v>338</v>
      </c>
      <c r="E126" s="68" t="s">
        <v>255</v>
      </c>
      <c r="F126" s="68" t="s">
        <v>22</v>
      </c>
      <c r="G126" s="68" t="s">
        <v>35</v>
      </c>
      <c r="H126" s="68" t="s">
        <v>46</v>
      </c>
      <c r="I126">
        <v>80</v>
      </c>
      <c r="J126" s="68" t="s">
        <v>89</v>
      </c>
      <c r="K126" s="68" t="s">
        <v>352</v>
      </c>
      <c r="L126" s="68" t="s">
        <v>352</v>
      </c>
      <c r="M126">
        <v>13099</v>
      </c>
      <c r="N126">
        <v>13231</v>
      </c>
      <c r="O126" s="68" t="s">
        <v>346</v>
      </c>
      <c r="P126">
        <v>17</v>
      </c>
      <c r="Q126">
        <v>16</v>
      </c>
      <c r="R126" s="67">
        <v>45638</v>
      </c>
      <c r="S126" s="67">
        <v>45654</v>
      </c>
      <c r="T126" s="67">
        <v>45655</v>
      </c>
      <c r="U126" s="67" t="str">
        <f>TRIM(Table[المسئول عن التسليم])</f>
        <v>تم التسليم محمود على</v>
      </c>
      <c r="V126" s="68" t="s">
        <v>74</v>
      </c>
      <c r="W126" s="68" t="s">
        <v>98</v>
      </c>
      <c r="X126" s="68" t="s">
        <v>339</v>
      </c>
      <c r="Y126" s="68" t="s">
        <v>339</v>
      </c>
      <c r="Z126">
        <v>1</v>
      </c>
      <c r="AA126" s="68" t="s">
        <v>339</v>
      </c>
      <c r="AB126">
        <v>2</v>
      </c>
      <c r="AC126" s="68" t="s">
        <v>342</v>
      </c>
    </row>
    <row r="127" spans="1:29" x14ac:dyDescent="0.3">
      <c r="A127" s="68" t="s">
        <v>108</v>
      </c>
      <c r="B127" s="68" t="s">
        <v>358</v>
      </c>
      <c r="C127" s="68" t="s">
        <v>228</v>
      </c>
      <c r="D127" s="68" t="s">
        <v>339</v>
      </c>
      <c r="E127" s="68" t="s">
        <v>108</v>
      </c>
      <c r="F127" s="68" t="s">
        <v>67</v>
      </c>
      <c r="G127" s="68" t="s">
        <v>339</v>
      </c>
      <c r="H127" s="68" t="s">
        <v>260</v>
      </c>
      <c r="I127" t="s">
        <v>51</v>
      </c>
      <c r="J127" s="68" t="s">
        <v>89</v>
      </c>
      <c r="K127" s="68" t="s">
        <v>352</v>
      </c>
      <c r="L127" s="68" t="s">
        <v>352</v>
      </c>
      <c r="M127">
        <v>8700</v>
      </c>
      <c r="N127" t="s">
        <v>113</v>
      </c>
      <c r="O127" s="68" t="s">
        <v>113</v>
      </c>
      <c r="P127">
        <v>15</v>
      </c>
      <c r="Q127">
        <v>22</v>
      </c>
      <c r="R127" s="67">
        <v>45640</v>
      </c>
      <c r="S127" s="67">
        <v>45662</v>
      </c>
      <c r="T127" s="67">
        <v>45655</v>
      </c>
      <c r="U127" s="67" t="str">
        <f>TRIM(Table[المسئول عن التسليم])</f>
        <v>تم التسليم محمود على</v>
      </c>
      <c r="V127" s="68" t="s">
        <v>74</v>
      </c>
      <c r="W127" s="68" t="s">
        <v>98</v>
      </c>
      <c r="X127" s="68" t="s">
        <v>339</v>
      </c>
      <c r="Y127" s="68" t="s">
        <v>339</v>
      </c>
      <c r="Z127">
        <v>1</v>
      </c>
      <c r="AA127" s="68" t="s">
        <v>339</v>
      </c>
      <c r="AB127">
        <v>1</v>
      </c>
      <c r="AC127" s="68" t="s">
        <v>350</v>
      </c>
    </row>
    <row r="128" spans="1:29" x14ac:dyDescent="0.3">
      <c r="A128" s="68"/>
      <c r="B128" s="68"/>
      <c r="C128" s="68"/>
      <c r="D128" s="68"/>
      <c r="E128" s="68"/>
      <c r="F128" s="68"/>
      <c r="G128" s="68"/>
      <c r="H128" s="68"/>
      <c r="J128" s="68"/>
      <c r="K128" s="68"/>
      <c r="L128" s="68"/>
      <c r="O128" s="68"/>
      <c r="P128" s="76"/>
      <c r="R128" s="67"/>
      <c r="S128" s="67"/>
      <c r="T128" s="67"/>
      <c r="U128" s="67"/>
      <c r="V128" s="68"/>
      <c r="W128" s="68"/>
      <c r="X128" s="68"/>
      <c r="Y128" s="68"/>
      <c r="Z128">
        <f>SUM(Table[العدد])</f>
        <v>149</v>
      </c>
      <c r="AA128" s="68"/>
      <c r="AC128" s="68"/>
    </row>
    <row r="129" spans="26:26" x14ac:dyDescent="0.3">
      <c r="Z129">
        <f>Table[[#Totals],[العدد]]</f>
        <v>149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14F5-A4C4-4F6C-AC6A-FDDA0173FA07}">
  <sheetPr codeName="Sheet3"/>
  <dimension ref="A1:CB26"/>
  <sheetViews>
    <sheetView topLeftCell="V1" workbookViewId="0">
      <selection activeCell="AE3" sqref="AE3"/>
    </sheetView>
  </sheetViews>
  <sheetFormatPr defaultRowHeight="14.4" x14ac:dyDescent="0.3"/>
  <cols>
    <col min="1" max="1" width="23.44140625" bestFit="1" customWidth="1"/>
    <col min="2" max="2" width="17.5546875" bestFit="1" customWidth="1"/>
    <col min="5" max="5" width="8.88671875" style="77"/>
    <col min="6" max="6" width="12.5546875" bestFit="1" customWidth="1"/>
    <col min="7" max="8" width="16.44140625" bestFit="1" customWidth="1"/>
    <col min="10" max="10" width="8.88671875" style="77"/>
    <col min="11" max="11" width="12.5546875" bestFit="1" customWidth="1"/>
    <col min="12" max="12" width="14.5546875" bestFit="1" customWidth="1"/>
    <col min="15" max="15" width="8.88671875" style="77"/>
    <col min="16" max="16" width="12.5546875" bestFit="1" customWidth="1"/>
    <col min="17" max="17" width="15.88671875" bestFit="1" customWidth="1"/>
    <col min="20" max="20" width="8.88671875" style="77"/>
    <col min="21" max="21" width="12.5546875" bestFit="1" customWidth="1"/>
    <col min="22" max="22" width="12.6640625" bestFit="1" customWidth="1"/>
    <col min="25" max="25" width="8.88671875" style="77"/>
    <col min="26" max="26" width="12.5546875" bestFit="1" customWidth="1"/>
    <col min="27" max="27" width="14.5546875" bestFit="1" customWidth="1"/>
    <col min="30" max="30" width="8.88671875" style="77"/>
    <col min="31" max="31" width="22.33203125" bestFit="1" customWidth="1"/>
    <col min="32" max="32" width="24.5546875" bestFit="1" customWidth="1"/>
    <col min="35" max="35" width="8.88671875" style="77"/>
    <col min="36" max="36" width="12.5546875" bestFit="1" customWidth="1"/>
    <col min="37" max="37" width="14.5546875" bestFit="1" customWidth="1"/>
    <col min="40" max="40" width="8.88671875" style="77"/>
    <col min="41" max="41" width="12.5546875" bestFit="1" customWidth="1"/>
    <col min="42" max="42" width="14.5546875" bestFit="1" customWidth="1"/>
    <col min="45" max="45" width="8.88671875" style="77"/>
    <col min="46" max="46" width="12.5546875" bestFit="1" customWidth="1"/>
    <col min="47" max="47" width="13.109375" bestFit="1" customWidth="1"/>
    <col min="50" max="50" width="8.88671875" style="77"/>
    <col min="51" max="51" width="12.5546875" bestFit="1" customWidth="1"/>
    <col min="52" max="53" width="13.109375" bestFit="1" customWidth="1"/>
    <col min="55" max="55" width="8.88671875" style="77"/>
    <col min="56" max="56" width="12.5546875" bestFit="1" customWidth="1"/>
    <col min="57" max="58" width="13.109375" bestFit="1" customWidth="1"/>
    <col min="60" max="60" width="8.88671875" style="77"/>
    <col min="61" max="61" width="12.5546875" bestFit="1" customWidth="1"/>
    <col min="62" max="62" width="18.77734375" bestFit="1" customWidth="1"/>
    <col min="63" max="63" width="12.33203125" customWidth="1"/>
    <col min="65" max="65" width="8.88671875" style="77"/>
    <col min="66" max="66" width="12.5546875" bestFit="1" customWidth="1"/>
    <col min="67" max="68" width="13.109375" bestFit="1" customWidth="1"/>
    <col min="70" max="70" width="8.88671875" style="77"/>
    <col min="71" max="71" width="12.5546875" bestFit="1" customWidth="1"/>
    <col min="72" max="72" width="13.109375" bestFit="1" customWidth="1"/>
    <col min="73" max="73" width="14.5546875" bestFit="1" customWidth="1"/>
    <col min="75" max="75" width="8.88671875" style="77"/>
    <col min="76" max="76" width="14.5546875" bestFit="1" customWidth="1"/>
    <col min="80" max="80" width="8.88671875" style="77"/>
  </cols>
  <sheetData>
    <row r="1" spans="1:79" x14ac:dyDescent="0.3">
      <c r="A1" s="81" t="s">
        <v>459</v>
      </c>
      <c r="B1" s="77"/>
      <c r="C1" s="77"/>
      <c r="D1" s="77"/>
      <c r="F1" s="82" t="s">
        <v>460</v>
      </c>
      <c r="G1" s="77"/>
      <c r="H1" s="77"/>
      <c r="I1" s="77"/>
      <c r="K1" s="80" t="s">
        <v>461</v>
      </c>
      <c r="L1" s="77"/>
      <c r="M1" s="77"/>
      <c r="N1" s="77"/>
      <c r="P1" s="82" t="s">
        <v>462</v>
      </c>
      <c r="Q1" s="77"/>
      <c r="R1" s="77"/>
      <c r="S1" s="77"/>
      <c r="U1" s="80" t="s">
        <v>463</v>
      </c>
      <c r="V1" s="77"/>
      <c r="W1" s="77"/>
      <c r="X1" s="77"/>
      <c r="Z1" s="80" t="s">
        <v>464</v>
      </c>
      <c r="AA1" s="77"/>
      <c r="AB1" s="77"/>
      <c r="AC1" s="77"/>
      <c r="AE1" s="78" t="s">
        <v>465</v>
      </c>
      <c r="AF1" s="77"/>
      <c r="AG1" s="77"/>
      <c r="AH1" s="77"/>
      <c r="AJ1" s="80" t="s">
        <v>466</v>
      </c>
      <c r="AK1" s="77"/>
      <c r="AL1" s="77"/>
      <c r="AM1" s="77"/>
      <c r="AO1" s="80" t="s">
        <v>467</v>
      </c>
      <c r="AP1" s="77"/>
      <c r="AQ1" s="77"/>
      <c r="AR1" s="77"/>
      <c r="AT1" s="80" t="s">
        <v>468</v>
      </c>
      <c r="AU1" s="77"/>
      <c r="AV1" s="77"/>
      <c r="AW1" s="77"/>
      <c r="AY1" s="77" t="s">
        <v>469</v>
      </c>
      <c r="AZ1" s="77"/>
      <c r="BA1" s="77"/>
      <c r="BB1" s="77"/>
      <c r="BD1" s="77" t="s">
        <v>470</v>
      </c>
      <c r="BE1" s="77"/>
      <c r="BF1" s="77"/>
      <c r="BG1" s="77"/>
      <c r="BI1" s="78" t="s">
        <v>464</v>
      </c>
      <c r="BJ1" s="77"/>
      <c r="BK1" s="77"/>
      <c r="BL1" s="77"/>
      <c r="BN1" s="78" t="s">
        <v>483</v>
      </c>
      <c r="BO1" s="77"/>
      <c r="BP1" s="77"/>
      <c r="BQ1" s="77"/>
      <c r="BS1" s="78" t="s">
        <v>484</v>
      </c>
      <c r="BT1" s="77"/>
      <c r="BU1" s="77"/>
      <c r="BV1" s="77"/>
      <c r="BX1" s="77"/>
      <c r="BY1" s="77"/>
      <c r="BZ1" s="77"/>
      <c r="CA1" s="77"/>
    </row>
    <row r="2" spans="1:79" x14ac:dyDescent="0.3">
      <c r="A2" s="77"/>
      <c r="B2" s="77"/>
      <c r="C2" s="77"/>
      <c r="D2" s="77"/>
      <c r="F2" s="77"/>
      <c r="G2" s="77"/>
      <c r="H2" s="77"/>
      <c r="I2" s="77"/>
      <c r="K2" s="77"/>
      <c r="L2" s="77"/>
      <c r="M2" s="77"/>
      <c r="N2" s="77"/>
      <c r="P2" s="77"/>
      <c r="Q2" s="77"/>
      <c r="R2" s="77"/>
      <c r="S2" s="77"/>
      <c r="U2" s="77"/>
      <c r="V2" s="77"/>
      <c r="W2" s="77"/>
      <c r="X2" s="77"/>
      <c r="Z2" s="77"/>
      <c r="AA2" s="77"/>
      <c r="AB2" s="77"/>
      <c r="AC2" s="77"/>
      <c r="AE2" s="77"/>
      <c r="AF2" s="77"/>
      <c r="AG2" s="77"/>
      <c r="AH2" s="77"/>
      <c r="AJ2" s="77"/>
      <c r="AK2" s="77"/>
      <c r="AL2" s="77"/>
      <c r="AM2" s="77"/>
      <c r="AO2" s="77"/>
      <c r="AP2" s="77"/>
      <c r="AQ2" s="77"/>
      <c r="AR2" s="77"/>
      <c r="AT2" s="77"/>
      <c r="AU2" s="77"/>
      <c r="AV2" s="77"/>
      <c r="AW2" s="77"/>
      <c r="AY2" s="77"/>
      <c r="AZ2" s="77"/>
      <c r="BA2" s="77"/>
      <c r="BB2" s="77"/>
      <c r="BD2" s="77"/>
      <c r="BE2" s="77"/>
      <c r="BF2" s="77"/>
      <c r="BG2" s="77"/>
      <c r="BI2" s="77"/>
      <c r="BJ2" s="77"/>
      <c r="BK2" s="77"/>
      <c r="BL2" s="77"/>
      <c r="BN2" s="77"/>
      <c r="BO2" s="77"/>
      <c r="BP2" s="77"/>
      <c r="BQ2" s="77"/>
      <c r="BS2" s="77"/>
      <c r="BT2" s="77"/>
      <c r="BU2" s="77"/>
      <c r="BV2" s="77"/>
      <c r="BX2" s="77"/>
      <c r="BY2" s="77"/>
      <c r="BZ2" s="77"/>
      <c r="CA2" s="77"/>
    </row>
    <row r="3" spans="1:79" x14ac:dyDescent="0.3">
      <c r="A3" t="s">
        <v>458</v>
      </c>
      <c r="F3" s="70" t="s">
        <v>471</v>
      </c>
      <c r="G3" t="s">
        <v>458</v>
      </c>
      <c r="H3" t="s">
        <v>494</v>
      </c>
      <c r="K3" s="70" t="s">
        <v>471</v>
      </c>
      <c r="L3" t="s">
        <v>458</v>
      </c>
      <c r="P3" s="70" t="s">
        <v>471</v>
      </c>
      <c r="Q3" t="s">
        <v>474</v>
      </c>
      <c r="U3" s="70" t="s">
        <v>471</v>
      </c>
      <c r="V3" t="s">
        <v>475</v>
      </c>
      <c r="Z3" s="70" t="s">
        <v>471</v>
      </c>
      <c r="AA3" t="s">
        <v>458</v>
      </c>
      <c r="AE3" s="70" t="s">
        <v>471</v>
      </c>
      <c r="AF3" t="s">
        <v>501</v>
      </c>
      <c r="AJ3" s="70" t="s">
        <v>471</v>
      </c>
      <c r="AK3" t="s">
        <v>458</v>
      </c>
      <c r="AO3" s="70" t="s">
        <v>471</v>
      </c>
      <c r="AP3" t="s">
        <v>458</v>
      </c>
      <c r="AT3" s="70" t="s">
        <v>471</v>
      </c>
      <c r="AU3" t="s">
        <v>473</v>
      </c>
      <c r="AY3" s="70" t="s">
        <v>471</v>
      </c>
      <c r="AZ3" t="s">
        <v>473</v>
      </c>
      <c r="BD3" s="70" t="s">
        <v>471</v>
      </c>
      <c r="BE3" t="s">
        <v>473</v>
      </c>
      <c r="BI3" s="70" t="s">
        <v>471</v>
      </c>
      <c r="BJ3" t="s">
        <v>482</v>
      </c>
      <c r="BN3" s="70" t="s">
        <v>471</v>
      </c>
      <c r="BO3" t="s">
        <v>473</v>
      </c>
      <c r="BS3" s="70" t="s">
        <v>471</v>
      </c>
      <c r="BT3" t="s">
        <v>473</v>
      </c>
      <c r="BU3" t="s">
        <v>458</v>
      </c>
    </row>
    <row r="4" spans="1:79" x14ac:dyDescent="0.3">
      <c r="A4" s="69">
        <v>1291108.81544</v>
      </c>
      <c r="F4" s="71" t="s">
        <v>292</v>
      </c>
      <c r="G4" s="69">
        <v>150806</v>
      </c>
      <c r="H4" s="69">
        <v>17</v>
      </c>
      <c r="K4" s="71" t="s">
        <v>431</v>
      </c>
      <c r="L4" s="69">
        <v>12999</v>
      </c>
      <c r="P4" s="71" t="s">
        <v>98</v>
      </c>
      <c r="Q4" s="69">
        <v>102</v>
      </c>
      <c r="U4" s="71" t="s">
        <v>431</v>
      </c>
      <c r="V4" s="69">
        <v>1</v>
      </c>
      <c r="Z4" s="71" t="s">
        <v>113</v>
      </c>
      <c r="AA4" s="69">
        <v>79151.91</v>
      </c>
      <c r="AE4" s="71" t="s">
        <v>497</v>
      </c>
      <c r="AF4" s="68">
        <v>4</v>
      </c>
      <c r="AJ4" s="71" t="s">
        <v>476</v>
      </c>
      <c r="AK4" s="69">
        <v>16000</v>
      </c>
      <c r="AO4" s="71" t="s">
        <v>358</v>
      </c>
      <c r="AP4" s="69">
        <v>323166.91000000003</v>
      </c>
      <c r="AT4" s="71" t="s">
        <v>98</v>
      </c>
      <c r="AU4" s="73">
        <v>0.80952380952380953</v>
      </c>
      <c r="AY4" s="71" t="s">
        <v>77</v>
      </c>
      <c r="AZ4" s="69">
        <v>3</v>
      </c>
      <c r="BD4" s="71" t="s">
        <v>77</v>
      </c>
      <c r="BE4" s="69">
        <v>21</v>
      </c>
      <c r="BI4" s="71" t="s">
        <v>113</v>
      </c>
      <c r="BJ4" s="69">
        <v>14</v>
      </c>
      <c r="BN4" s="71" t="s">
        <v>217</v>
      </c>
      <c r="BO4" s="69">
        <v>4</v>
      </c>
      <c r="BS4" s="71" t="s">
        <v>292</v>
      </c>
      <c r="BT4" s="69">
        <v>17</v>
      </c>
      <c r="BU4" s="69">
        <v>150806</v>
      </c>
    </row>
    <row r="5" spans="1:79" x14ac:dyDescent="0.3">
      <c r="B5" s="69">
        <f>GETPIVOTDATA("سعر البيع ",$A$3)</f>
        <v>1291108.81544</v>
      </c>
      <c r="F5" s="71" t="s">
        <v>64</v>
      </c>
      <c r="G5" s="69">
        <v>22000</v>
      </c>
      <c r="H5" s="69">
        <v>1</v>
      </c>
      <c r="K5" s="71" t="s">
        <v>344</v>
      </c>
      <c r="L5" s="69">
        <v>46998</v>
      </c>
      <c r="P5" s="71" t="s">
        <v>339</v>
      </c>
      <c r="Q5" s="69">
        <v>4</v>
      </c>
      <c r="U5" s="71" t="s">
        <v>344</v>
      </c>
      <c r="V5" s="69">
        <v>5</v>
      </c>
      <c r="Z5" s="71" t="s">
        <v>339</v>
      </c>
      <c r="AA5" s="69">
        <v>33167.905440000002</v>
      </c>
      <c r="AE5" s="71" t="s">
        <v>498</v>
      </c>
      <c r="AF5" s="68">
        <v>18</v>
      </c>
      <c r="AJ5" s="71" t="s">
        <v>477</v>
      </c>
      <c r="AK5" s="69">
        <v>31775</v>
      </c>
      <c r="AO5" s="71" t="s">
        <v>336</v>
      </c>
      <c r="AP5" s="69">
        <v>967941.90544</v>
      </c>
      <c r="AT5" s="71" t="s">
        <v>339</v>
      </c>
      <c r="AU5" s="73">
        <v>3.1746031746031744E-2</v>
      </c>
      <c r="AY5" s="71" t="s">
        <v>297</v>
      </c>
      <c r="AZ5" s="69">
        <v>1</v>
      </c>
      <c r="BD5" s="71" t="s">
        <v>37</v>
      </c>
      <c r="BE5" s="69">
        <v>2</v>
      </c>
      <c r="BI5" s="71" t="s">
        <v>339</v>
      </c>
      <c r="BJ5" s="69">
        <v>4</v>
      </c>
      <c r="BN5" s="71" t="s">
        <v>373</v>
      </c>
      <c r="BO5" s="69">
        <v>13</v>
      </c>
      <c r="BS5" s="72" t="s">
        <v>51</v>
      </c>
      <c r="BT5" s="69">
        <v>17</v>
      </c>
      <c r="BU5" s="69">
        <v>150806</v>
      </c>
    </row>
    <row r="6" spans="1:79" x14ac:dyDescent="0.3">
      <c r="F6" s="71" t="s">
        <v>22</v>
      </c>
      <c r="G6" s="69">
        <v>841745.81544000003</v>
      </c>
      <c r="H6" s="69">
        <v>88</v>
      </c>
      <c r="K6" s="71" t="s">
        <v>351</v>
      </c>
      <c r="L6" s="69">
        <v>41640</v>
      </c>
      <c r="P6" s="71" t="s">
        <v>41</v>
      </c>
      <c r="Q6" s="69">
        <v>3</v>
      </c>
      <c r="U6" s="71" t="s">
        <v>351</v>
      </c>
      <c r="V6" s="69">
        <v>3</v>
      </c>
      <c r="Z6" s="71" t="s">
        <v>346</v>
      </c>
      <c r="AA6" s="69">
        <v>445417</v>
      </c>
      <c r="AE6" s="71" t="s">
        <v>499</v>
      </c>
      <c r="AF6" s="68">
        <v>1</v>
      </c>
      <c r="AJ6" s="71" t="s">
        <v>478</v>
      </c>
      <c r="AK6" s="69">
        <v>89253</v>
      </c>
      <c r="AO6" s="71" t="s">
        <v>472</v>
      </c>
      <c r="AP6" s="69">
        <v>1291108.81544</v>
      </c>
      <c r="AT6" s="71" t="s">
        <v>41</v>
      </c>
      <c r="AU6" s="73">
        <v>2.3809523809523808E-2</v>
      </c>
      <c r="AY6" s="71" t="s">
        <v>37</v>
      </c>
      <c r="AZ6" s="69">
        <v>1</v>
      </c>
      <c r="BD6" s="71" t="s">
        <v>89</v>
      </c>
      <c r="BE6" s="69">
        <v>15</v>
      </c>
      <c r="BI6" s="71" t="s">
        <v>346</v>
      </c>
      <c r="BJ6" s="69">
        <v>44</v>
      </c>
      <c r="BN6" s="71" t="s">
        <v>63</v>
      </c>
      <c r="BO6" s="69">
        <v>9</v>
      </c>
      <c r="BS6" s="71" t="s">
        <v>64</v>
      </c>
      <c r="BT6" s="69">
        <v>1</v>
      </c>
      <c r="BU6" s="69">
        <v>22000</v>
      </c>
    </row>
    <row r="7" spans="1:79" x14ac:dyDescent="0.3">
      <c r="F7" s="71" t="s">
        <v>225</v>
      </c>
      <c r="G7" s="69">
        <v>10023</v>
      </c>
      <c r="H7" s="69">
        <v>1</v>
      </c>
      <c r="K7" s="71" t="s">
        <v>338</v>
      </c>
      <c r="L7" s="69">
        <v>260181.41</v>
      </c>
      <c r="P7" s="71" t="s">
        <v>136</v>
      </c>
      <c r="Q7" s="69">
        <v>16</v>
      </c>
      <c r="U7" s="71" t="s">
        <v>338</v>
      </c>
      <c r="V7" s="69">
        <v>24</v>
      </c>
      <c r="Z7" s="71" t="s">
        <v>25</v>
      </c>
      <c r="AA7" s="69">
        <v>733372</v>
      </c>
      <c r="AE7" s="71" t="s">
        <v>500</v>
      </c>
      <c r="AF7" s="68">
        <v>79</v>
      </c>
      <c r="AJ7" s="71" t="s">
        <v>479</v>
      </c>
      <c r="AK7" s="69">
        <v>670451</v>
      </c>
      <c r="AT7" s="71" t="s">
        <v>136</v>
      </c>
      <c r="AU7" s="73">
        <v>0.12698412698412698</v>
      </c>
      <c r="AY7" s="71" t="s">
        <v>89</v>
      </c>
      <c r="AZ7" s="69">
        <v>6</v>
      </c>
      <c r="BD7" s="71" t="s">
        <v>422</v>
      </c>
      <c r="BE7" s="69">
        <v>1</v>
      </c>
      <c r="BI7" s="71" t="s">
        <v>25</v>
      </c>
      <c r="BJ7" s="69">
        <v>64</v>
      </c>
      <c r="BN7" s="71" t="s">
        <v>108</v>
      </c>
      <c r="BO7" s="69">
        <v>16</v>
      </c>
      <c r="BS7" s="72" t="s">
        <v>51</v>
      </c>
      <c r="BT7" s="69">
        <v>1</v>
      </c>
      <c r="BU7" s="69">
        <v>22000</v>
      </c>
    </row>
    <row r="8" spans="1:79" x14ac:dyDescent="0.3">
      <c r="F8" s="71" t="s">
        <v>99</v>
      </c>
      <c r="G8" s="69">
        <v>9300</v>
      </c>
      <c r="H8" s="69">
        <v>1</v>
      </c>
      <c r="K8" s="71" t="s">
        <v>217</v>
      </c>
      <c r="L8" s="69">
        <v>72543.905440000002</v>
      </c>
      <c r="P8" s="71" t="s">
        <v>85</v>
      </c>
      <c r="Q8" s="69">
        <v>1</v>
      </c>
      <c r="U8" s="71" t="s">
        <v>217</v>
      </c>
      <c r="V8" s="69">
        <v>8</v>
      </c>
      <c r="Z8" s="71" t="s">
        <v>472</v>
      </c>
      <c r="AA8" s="69">
        <v>1291108.81544</v>
      </c>
      <c r="AE8" s="71" t="s">
        <v>495</v>
      </c>
      <c r="AF8" s="68">
        <v>24</v>
      </c>
      <c r="AJ8" s="71" t="s">
        <v>443</v>
      </c>
      <c r="AK8" s="69">
        <v>227650.81544000001</v>
      </c>
      <c r="AT8" s="71" t="s">
        <v>85</v>
      </c>
      <c r="AU8" s="73">
        <v>7.9365079365079361E-3</v>
      </c>
      <c r="AY8" s="71" t="s">
        <v>261</v>
      </c>
      <c r="AZ8" s="69">
        <v>3</v>
      </c>
      <c r="BD8" s="71" t="s">
        <v>410</v>
      </c>
      <c r="BE8" s="69">
        <v>1</v>
      </c>
      <c r="BI8" s="71" t="s">
        <v>472</v>
      </c>
      <c r="BJ8" s="69">
        <v>126</v>
      </c>
      <c r="BN8" s="71" t="s">
        <v>282</v>
      </c>
      <c r="BO8" s="69">
        <v>3</v>
      </c>
      <c r="BS8" s="71" t="s">
        <v>22</v>
      </c>
      <c r="BT8" s="69">
        <v>88</v>
      </c>
      <c r="BU8" s="69">
        <v>841745.81544000003</v>
      </c>
    </row>
    <row r="9" spans="1:79" x14ac:dyDescent="0.3">
      <c r="A9" s="74" t="s">
        <v>485</v>
      </c>
      <c r="F9" s="71" t="s">
        <v>67</v>
      </c>
      <c r="G9" s="69">
        <v>257234</v>
      </c>
      <c r="H9" s="69">
        <v>18</v>
      </c>
      <c r="K9" s="71" t="s">
        <v>361</v>
      </c>
      <c r="L9" s="69">
        <v>635223.5</v>
      </c>
      <c r="P9" s="71" t="s">
        <v>472</v>
      </c>
      <c r="Q9" s="69">
        <v>126</v>
      </c>
      <c r="U9" s="71" t="s">
        <v>361</v>
      </c>
      <c r="V9" s="69">
        <v>60</v>
      </c>
      <c r="AE9" s="71" t="s">
        <v>472</v>
      </c>
      <c r="AF9" s="68">
        <v>126</v>
      </c>
      <c r="AJ9" s="71" t="s">
        <v>480</v>
      </c>
      <c r="AK9" s="69">
        <v>184971</v>
      </c>
      <c r="AT9" s="71" t="s">
        <v>472</v>
      </c>
      <c r="AU9" s="73">
        <v>1</v>
      </c>
      <c r="AY9" s="71" t="s">
        <v>303</v>
      </c>
      <c r="AZ9" s="69">
        <v>3</v>
      </c>
      <c r="BD9" s="71" t="s">
        <v>357</v>
      </c>
      <c r="BE9" s="69">
        <v>6</v>
      </c>
      <c r="BN9" s="71" t="s">
        <v>451</v>
      </c>
      <c r="BO9" s="69">
        <v>1</v>
      </c>
      <c r="BS9" s="72">
        <v>80</v>
      </c>
      <c r="BT9" s="69">
        <v>20</v>
      </c>
      <c r="BU9" s="69">
        <v>205720</v>
      </c>
    </row>
    <row r="10" spans="1:79" x14ac:dyDescent="0.3">
      <c r="A10" s="74" t="s">
        <v>486</v>
      </c>
      <c r="F10" s="71" t="s">
        <v>472</v>
      </c>
      <c r="G10" s="69">
        <v>1291108.81544</v>
      </c>
      <c r="H10" s="69">
        <v>126</v>
      </c>
      <c r="K10" s="71" t="s">
        <v>383</v>
      </c>
      <c r="L10" s="69">
        <v>63101</v>
      </c>
      <c r="U10" s="71" t="s">
        <v>383</v>
      </c>
      <c r="V10" s="69">
        <v>11</v>
      </c>
      <c r="AJ10" s="71" t="s">
        <v>481</v>
      </c>
      <c r="AK10" s="69">
        <v>71008</v>
      </c>
      <c r="AY10" s="71" t="s">
        <v>448</v>
      </c>
      <c r="AZ10" s="69">
        <v>1</v>
      </c>
      <c r="BD10" s="71" t="s">
        <v>394</v>
      </c>
      <c r="BE10" s="69">
        <v>1</v>
      </c>
      <c r="BN10" s="71" t="s">
        <v>255</v>
      </c>
      <c r="BO10" s="69">
        <v>78</v>
      </c>
      <c r="BS10" s="72">
        <v>90</v>
      </c>
      <c r="BT10" s="69">
        <v>9</v>
      </c>
      <c r="BU10" s="69">
        <v>87717</v>
      </c>
    </row>
    <row r="11" spans="1:79" x14ac:dyDescent="0.3">
      <c r="A11" s="74" t="s">
        <v>487</v>
      </c>
      <c r="K11" s="71" t="s">
        <v>339</v>
      </c>
      <c r="L11" s="69">
        <v>134134</v>
      </c>
      <c r="U11" s="71" t="s">
        <v>339</v>
      </c>
      <c r="V11" s="69">
        <v>12</v>
      </c>
      <c r="AJ11" s="71" t="s">
        <v>472</v>
      </c>
      <c r="AK11" s="69">
        <v>1291108.81544</v>
      </c>
      <c r="AY11" s="71" t="s">
        <v>222</v>
      </c>
      <c r="AZ11" s="69">
        <v>2</v>
      </c>
      <c r="BD11" s="71" t="s">
        <v>339</v>
      </c>
      <c r="BE11" s="69">
        <v>79</v>
      </c>
      <c r="BN11" s="71" t="s">
        <v>265</v>
      </c>
      <c r="BO11" s="69">
        <v>2</v>
      </c>
      <c r="BS11" s="72">
        <v>100</v>
      </c>
      <c r="BT11" s="69">
        <v>17</v>
      </c>
      <c r="BU11" s="69">
        <v>171398.81544000001</v>
      </c>
    </row>
    <row r="12" spans="1:79" x14ac:dyDescent="0.3">
      <c r="A12" s="74" t="s">
        <v>488</v>
      </c>
      <c r="K12" s="71" t="s">
        <v>348</v>
      </c>
      <c r="L12" s="69">
        <v>24288</v>
      </c>
      <c r="U12" s="71" t="s">
        <v>348</v>
      </c>
      <c r="V12" s="69">
        <v>2</v>
      </c>
      <c r="AH12" s="70"/>
      <c r="AI12" s="79"/>
      <c r="AJ12" s="70"/>
      <c r="AK12" s="70"/>
      <c r="AL12" s="70"/>
      <c r="AM12" s="70"/>
      <c r="AN12" s="79"/>
      <c r="AO12" s="70"/>
      <c r="AP12" s="70"/>
      <c r="AQ12" s="70"/>
      <c r="AR12" s="70"/>
      <c r="AS12" s="79"/>
      <c r="AT12" s="70"/>
      <c r="AU12" s="70"/>
      <c r="AV12" s="70"/>
      <c r="AW12" s="70"/>
      <c r="AX12" s="79"/>
      <c r="AY12" s="71" t="s">
        <v>224</v>
      </c>
      <c r="AZ12" s="69">
        <v>1</v>
      </c>
      <c r="BA12" s="70"/>
      <c r="BB12" s="70"/>
      <c r="BC12" s="79"/>
      <c r="BD12" s="71" t="s">
        <v>472</v>
      </c>
      <c r="BE12" s="69">
        <v>126</v>
      </c>
      <c r="BF12" s="70"/>
      <c r="BG12" s="70"/>
      <c r="BH12" s="79"/>
      <c r="BI12" s="70"/>
      <c r="BJ12" s="70"/>
      <c r="BK12" s="70"/>
      <c r="BL12" s="70"/>
      <c r="BM12" s="79"/>
      <c r="BN12" s="71" t="s">
        <v>472</v>
      </c>
      <c r="BO12" s="69">
        <v>126</v>
      </c>
      <c r="BP12" s="70"/>
      <c r="BQ12" s="70"/>
      <c r="BR12" s="79"/>
      <c r="BS12" s="72">
        <v>120</v>
      </c>
      <c r="BT12" s="69">
        <v>23</v>
      </c>
      <c r="BU12" s="69">
        <v>199100</v>
      </c>
      <c r="BV12" s="70"/>
      <c r="BW12" s="79"/>
      <c r="BX12" s="70"/>
      <c r="BY12" s="70"/>
      <c r="BZ12" s="70"/>
      <c r="CA12" s="70"/>
    </row>
    <row r="13" spans="1:79" x14ac:dyDescent="0.3">
      <c r="A13" s="74" t="s">
        <v>489</v>
      </c>
      <c r="F13" t="s">
        <v>490</v>
      </c>
      <c r="K13" s="71" t="s">
        <v>472</v>
      </c>
      <c r="L13" s="69">
        <v>1291108.81544</v>
      </c>
      <c r="U13" s="71" t="s">
        <v>472</v>
      </c>
      <c r="V13" s="69">
        <v>126</v>
      </c>
      <c r="AY13" s="71" t="s">
        <v>47</v>
      </c>
      <c r="AZ13" s="69">
        <v>8</v>
      </c>
      <c r="BS13" s="72">
        <v>140</v>
      </c>
      <c r="BT13" s="69">
        <v>4</v>
      </c>
      <c r="BU13" s="69">
        <v>39579</v>
      </c>
    </row>
    <row r="14" spans="1:79" x14ac:dyDescent="0.3">
      <c r="F14" s="69">
        <v>10246.895360634921</v>
      </c>
      <c r="AY14" s="71" t="s">
        <v>352</v>
      </c>
      <c r="AZ14" s="69">
        <v>94</v>
      </c>
      <c r="BS14" s="72">
        <v>160</v>
      </c>
      <c r="BT14" s="69">
        <v>3</v>
      </c>
      <c r="BU14" s="69">
        <v>22495</v>
      </c>
    </row>
    <row r="15" spans="1:79" x14ac:dyDescent="0.3">
      <c r="A15" s="70" t="s">
        <v>471</v>
      </c>
      <c r="B15" t="s">
        <v>491</v>
      </c>
      <c r="AY15" s="71" t="s">
        <v>442</v>
      </c>
      <c r="AZ15" s="69">
        <v>3</v>
      </c>
      <c r="BS15" s="72" t="s">
        <v>445</v>
      </c>
      <c r="BT15" s="69">
        <v>2</v>
      </c>
      <c r="BU15" s="69">
        <v>25798</v>
      </c>
    </row>
    <row r="16" spans="1:79" x14ac:dyDescent="0.3">
      <c r="A16" s="71" t="s">
        <v>350</v>
      </c>
      <c r="B16" s="69">
        <v>70</v>
      </c>
      <c r="F16" s="69">
        <f>GETPIVOTDATA("سعر البيع ",$F$13)</f>
        <v>10246.895360634921</v>
      </c>
      <c r="AY16" s="71" t="s">
        <v>472</v>
      </c>
      <c r="AZ16" s="69">
        <v>126</v>
      </c>
      <c r="BS16" s="72" t="s">
        <v>51</v>
      </c>
      <c r="BT16" s="69">
        <v>10</v>
      </c>
      <c r="BU16" s="69">
        <v>89938</v>
      </c>
    </row>
    <row r="17" spans="1:73" x14ac:dyDescent="0.3">
      <c r="A17" s="71" t="s">
        <v>342</v>
      </c>
      <c r="B17" s="69">
        <v>56</v>
      </c>
      <c r="BS17" s="71" t="s">
        <v>225</v>
      </c>
      <c r="BT17" s="69">
        <v>1</v>
      </c>
      <c r="BU17" s="69">
        <v>10023</v>
      </c>
    </row>
    <row r="18" spans="1:73" x14ac:dyDescent="0.3">
      <c r="A18" s="71" t="s">
        <v>472</v>
      </c>
      <c r="B18" s="69">
        <v>126</v>
      </c>
      <c r="BS18" s="72" t="s">
        <v>51</v>
      </c>
      <c r="BT18" s="69">
        <v>1</v>
      </c>
      <c r="BU18" s="69">
        <v>10023</v>
      </c>
    </row>
    <row r="19" spans="1:73" x14ac:dyDescent="0.3">
      <c r="F19" s="70" t="s">
        <v>471</v>
      </c>
      <c r="G19" t="s">
        <v>494</v>
      </c>
      <c r="BS19" s="71" t="s">
        <v>99</v>
      </c>
      <c r="BT19" s="69">
        <v>1</v>
      </c>
      <c r="BU19" s="69">
        <v>9300</v>
      </c>
    </row>
    <row r="20" spans="1:73" x14ac:dyDescent="0.3">
      <c r="F20" s="71" t="s">
        <v>292</v>
      </c>
      <c r="G20" s="68">
        <v>17</v>
      </c>
      <c r="BS20" s="72" t="s">
        <v>51</v>
      </c>
      <c r="BT20" s="69">
        <v>1</v>
      </c>
      <c r="BU20" s="69">
        <v>9300</v>
      </c>
    </row>
    <row r="21" spans="1:73" x14ac:dyDescent="0.3">
      <c r="A21" s="71" t="s">
        <v>492</v>
      </c>
      <c r="B21" s="75">
        <f>GETPIVOTDATA("حالة التسليم",$A$15,"حالة التسليم","متأخر")/GETPIVOTDATA("حالة التسليم",$A$15)</f>
        <v>0.44444444444444442</v>
      </c>
      <c r="C21" s="73">
        <f>B21</f>
        <v>0.44444444444444442</v>
      </c>
      <c r="F21" s="71" t="s">
        <v>64</v>
      </c>
      <c r="G21" s="68">
        <v>1</v>
      </c>
      <c r="BS21" s="71" t="s">
        <v>67</v>
      </c>
      <c r="BT21" s="69">
        <v>18</v>
      </c>
      <c r="BU21" s="69">
        <v>257234</v>
      </c>
    </row>
    <row r="22" spans="1:73" x14ac:dyDescent="0.3">
      <c r="F22" s="71" t="s">
        <v>22</v>
      </c>
      <c r="G22" s="68">
        <v>88</v>
      </c>
      <c r="BS22" s="72" t="s">
        <v>51</v>
      </c>
      <c r="BT22" s="69">
        <v>18</v>
      </c>
      <c r="BU22" s="69">
        <v>257234</v>
      </c>
    </row>
    <row r="23" spans="1:73" x14ac:dyDescent="0.3">
      <c r="A23" t="s">
        <v>493</v>
      </c>
      <c r="F23" s="71" t="s">
        <v>225</v>
      </c>
      <c r="G23" s="68">
        <v>1</v>
      </c>
      <c r="BS23" s="71" t="s">
        <v>472</v>
      </c>
      <c r="BT23" s="69">
        <v>126</v>
      </c>
      <c r="BU23" s="69">
        <v>1291108.81544</v>
      </c>
    </row>
    <row r="24" spans="1:73" x14ac:dyDescent="0.3">
      <c r="A24" s="69">
        <v>15.325396825396826</v>
      </c>
      <c r="B24" s="69">
        <f>GETPIVOTDATA("مدة التسليم الفعلي",$A$23)</f>
        <v>15.325396825396826</v>
      </c>
      <c r="F24" s="71" t="s">
        <v>99</v>
      </c>
      <c r="G24" s="68">
        <v>1</v>
      </c>
    </row>
    <row r="25" spans="1:73" x14ac:dyDescent="0.3">
      <c r="F25" s="71" t="s">
        <v>67</v>
      </c>
      <c r="G25" s="68">
        <v>18</v>
      </c>
    </row>
    <row r="26" spans="1:73" x14ac:dyDescent="0.3">
      <c r="F26" s="71" t="s">
        <v>472</v>
      </c>
      <c r="G26" s="68">
        <v>126</v>
      </c>
    </row>
  </sheetData>
  <mergeCells count="32">
    <mergeCell ref="AD1:AD1048576"/>
    <mergeCell ref="A1:D2"/>
    <mergeCell ref="E1:E1048576"/>
    <mergeCell ref="F1:I2"/>
    <mergeCell ref="J1:J1048576"/>
    <mergeCell ref="K1:N2"/>
    <mergeCell ref="O1:O1048576"/>
    <mergeCell ref="P1:S2"/>
    <mergeCell ref="T1:T1048576"/>
    <mergeCell ref="U1:X2"/>
    <mergeCell ref="Y1:Y1048576"/>
    <mergeCell ref="Z1:AC2"/>
    <mergeCell ref="AE1:AH2"/>
    <mergeCell ref="AI1:AI1048576"/>
    <mergeCell ref="AJ1:AM2"/>
    <mergeCell ref="AN1:AN1048576"/>
    <mergeCell ref="AO1:AR2"/>
    <mergeCell ref="AS1:AS1048576"/>
    <mergeCell ref="AT1:AW2"/>
    <mergeCell ref="AX1:AX1048576"/>
    <mergeCell ref="AY1:BB2"/>
    <mergeCell ref="BC1:BC1048576"/>
    <mergeCell ref="BD1:BG2"/>
    <mergeCell ref="BS1:BV2"/>
    <mergeCell ref="BW1:BW1048576"/>
    <mergeCell ref="BX1:CA2"/>
    <mergeCell ref="CB1:CB1048576"/>
    <mergeCell ref="BH1:BH1048576"/>
    <mergeCell ref="BI1:BL2"/>
    <mergeCell ref="BM1:BM1048576"/>
    <mergeCell ref="BN1:BQ2"/>
    <mergeCell ref="BR1:BR1048576"/>
  </mergeCells>
  <pageMargins left="0.7" right="0.7" top="0.75" bottom="0.75" header="0.3" footer="0.3"/>
  <pageSetup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70990-308E-463C-BF82-17034E01A3EF}">
  <sheetPr codeName="Sheet4"/>
  <dimension ref="A1:AH1"/>
  <sheetViews>
    <sheetView workbookViewId="0">
      <selection sqref="A1:AH1048576"/>
    </sheetView>
  </sheetViews>
  <sheetFormatPr defaultRowHeight="14.4" x14ac:dyDescent="0.3"/>
  <cols>
    <col min="1" max="34" width="8.88671875" style="77"/>
  </cols>
  <sheetData/>
  <mergeCells count="1">
    <mergeCell ref="A1:AH1048576"/>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2B5E-28CC-4CC5-9A51-389A43542FE7}">
  <sheetPr codeName="Sheet5"/>
  <dimension ref="A1:AK1"/>
  <sheetViews>
    <sheetView tabSelected="1" workbookViewId="0">
      <selection sqref="A1:AK1048576"/>
    </sheetView>
  </sheetViews>
  <sheetFormatPr defaultRowHeight="14.4" x14ac:dyDescent="0.3"/>
  <cols>
    <col min="1" max="37" width="8.88671875" style="77"/>
  </cols>
  <sheetData/>
  <mergeCells count="1">
    <mergeCell ref="A1:AK1048576"/>
  </mergeCells>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BFB0211-1108-4966-B2BC-285D632C033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 Raw Data</vt:lpstr>
      <vt:lpstr>Clean Data</vt:lpstr>
      <vt:lpstr>Pivot Tables</vt:lpstr>
      <vt:lpstr>Dashboard</vt:lpstr>
      <vt:lpstr>Dashboard2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KARAM</dc:creator>
  <cp:lastModifiedBy>KARAM</cp:lastModifiedBy>
  <dcterms:created xsi:type="dcterms:W3CDTF">2026-04-13T14:30:27Z</dcterms:created>
  <dcterms:modified xsi:type="dcterms:W3CDTF">2026-04-16T21:13:30Z</dcterms:modified>
</cp:coreProperties>
</file>