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smith/Documents/GitHub/ConferenceExamples/PraktikumPhysik/"/>
    </mc:Choice>
  </mc:AlternateContent>
  <xr:revisionPtr revIDLastSave="0" documentId="13_ncr:1_{BAF57C9F-6FE0-D642-8524-A98F19B4E136}" xr6:coauthVersionLast="47" xr6:coauthVersionMax="47" xr10:uidLastSave="{00000000-0000-0000-0000-000000000000}"/>
  <bookViews>
    <workbookView xWindow="53240" yWindow="1020" windowWidth="32760" windowHeight="19140" xr2:uid="{1A9CC640-0240-E145-B9B8-1F19B6700D34}"/>
  </bookViews>
  <sheets>
    <sheet name="Sheet1" sheetId="1" r:id="rId1"/>
  </sheets>
  <definedNames>
    <definedName name="_xlchart.v1.0" hidden="1">Sheet1!$L$5:$L$21</definedName>
    <definedName name="_xlchart.v1.1" hidden="1">Sheet1!$M$5:$M$21</definedName>
    <definedName name="_xlchart.v1.2" hidden="1">Sheet1!$N$5:$N$21</definedName>
    <definedName name="_xlchart.v1.3" hidden="1">Sheet1!$L$5:$L$21</definedName>
    <definedName name="_xlchart.v1.4" hidden="1">Sheet1!$M$5:$M$21</definedName>
    <definedName name="_xlchart.v1.5" hidden="1">Sheet1!$N$5:$N$21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5" i="1"/>
  <c r="D3" i="1"/>
  <c r="D12" i="1" s="1"/>
  <c r="D6" i="1"/>
  <c r="D9" i="1" s="1"/>
  <c r="G7" i="1" s="1"/>
  <c r="F3" i="1"/>
  <c r="G26" i="1" l="1"/>
  <c r="G74" i="1"/>
  <c r="G38" i="1"/>
  <c r="G53" i="1"/>
  <c r="G52" i="1"/>
  <c r="G25" i="1"/>
  <c r="G54" i="1"/>
  <c r="G73" i="1"/>
  <c r="G37" i="1"/>
  <c r="G68" i="1"/>
  <c r="G32" i="1"/>
  <c r="G67" i="1"/>
  <c r="G31" i="1"/>
  <c r="G50" i="1"/>
  <c r="G65" i="1"/>
  <c r="G29" i="1"/>
  <c r="G64" i="1"/>
  <c r="G44" i="1"/>
  <c r="G63" i="1"/>
  <c r="G27" i="1"/>
  <c r="G62" i="1"/>
  <c r="G77" i="1"/>
  <c r="G61" i="1"/>
  <c r="G76" i="1"/>
  <c r="G56" i="1"/>
  <c r="G40" i="1"/>
  <c r="G20" i="1"/>
  <c r="G51" i="1"/>
  <c r="G66" i="1"/>
  <c r="G30" i="1"/>
  <c r="G49" i="1"/>
  <c r="G80" i="1"/>
  <c r="G28" i="1"/>
  <c r="G79" i="1"/>
  <c r="G43" i="1"/>
  <c r="G78" i="1"/>
  <c r="G42" i="1"/>
  <c r="G41" i="1"/>
  <c r="G75" i="1"/>
  <c r="G55" i="1"/>
  <c r="G39" i="1"/>
  <c r="G19" i="1"/>
  <c r="G18" i="1"/>
  <c r="G17" i="1"/>
  <c r="G16" i="1"/>
  <c r="G15" i="1"/>
  <c r="G14" i="1"/>
  <c r="G13" i="1"/>
  <c r="G12" i="1"/>
  <c r="G11" i="1"/>
  <c r="G10" i="1"/>
  <c r="G72" i="1"/>
  <c r="G60" i="1"/>
  <c r="G48" i="1"/>
  <c r="G36" i="1"/>
  <c r="G24" i="1"/>
  <c r="G71" i="1"/>
  <c r="G59" i="1"/>
  <c r="G47" i="1"/>
  <c r="G35" i="1"/>
  <c r="G23" i="1"/>
  <c r="G70" i="1"/>
  <c r="G58" i="1"/>
  <c r="G46" i="1"/>
  <c r="G34" i="1"/>
  <c r="G22" i="1"/>
  <c r="G6" i="1"/>
  <c r="G69" i="1"/>
  <c r="G57" i="1"/>
  <c r="G45" i="1"/>
  <c r="G33" i="1"/>
  <c r="G21" i="1"/>
  <c r="G9" i="1"/>
  <c r="G8" i="1"/>
  <c r="I6" i="1" l="1"/>
  <c r="I9" i="1" s="1"/>
  <c r="I12" i="1" l="1"/>
</calcChain>
</file>

<file path=xl/sharedStrings.xml><?xml version="1.0" encoding="utf-8"?>
<sst xmlns="http://schemas.openxmlformats.org/spreadsheetml/2006/main" count="17" uniqueCount="16">
  <si>
    <t>Wie viele Münzen</t>
  </si>
  <si>
    <t>N (Ergebnisse)</t>
  </si>
  <si>
    <t>Wie viele Versuche?</t>
  </si>
  <si>
    <t>Summe</t>
  </si>
  <si>
    <t>Mittelwert</t>
  </si>
  <si>
    <t>(Summe / Versuche)</t>
  </si>
  <si>
    <t>Genauer Wert</t>
  </si>
  <si>
    <t>Wahrscheinlichkeit Kopf</t>
  </si>
  <si>
    <t>Standard Abweichung</t>
  </si>
  <si>
    <t>(𝑥_𝑖−𝑥 ̅ )^2̅</t>
  </si>
  <si>
    <t>Summe ((𝑥_𝑖−𝑥 ̅ )^2̅)</t>
  </si>
  <si>
    <t>Histogram</t>
  </si>
  <si>
    <t>bins</t>
  </si>
  <si>
    <t>Normal Verteilung</t>
  </si>
  <si>
    <t>Standardfehler  (Standard Abweichung von Mittelwert)</t>
  </si>
  <si>
    <t>Frequenz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</si>
</sst>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4"/>
      <color rgb="FF212121"/>
      <name val="Var(--colab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Sheet1!$L$5:$L$21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Sheet1!$M$5:$M$21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11</c:v>
                </c:pt>
                <c:pt idx="6">
                  <c:v>5</c:v>
                </c:pt>
                <c:pt idx="7">
                  <c:v>16</c:v>
                </c:pt>
                <c:pt idx="8">
                  <c:v>9</c:v>
                </c:pt>
                <c:pt idx="9">
                  <c:v>14</c:v>
                </c:pt>
                <c:pt idx="10">
                  <c:v>8</c:v>
                </c:pt>
                <c:pt idx="11">
                  <c:v>8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E-8644-B78A-C90E481C1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axId val="682316591"/>
        <c:axId val="68231937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Sheet1!$N$5:$N$21</c:f>
              <c:numCache>
                <c:formatCode>General</c:formatCode>
                <c:ptCount val="17"/>
                <c:pt idx="0">
                  <c:v>1.0820357691669029E-2</c:v>
                </c:pt>
                <c:pt idx="1">
                  <c:v>6.0582123885276402E-2</c:v>
                </c:pt>
                <c:pt idx="2">
                  <c:v>0.26812698132552959</c:v>
                </c:pt>
                <c:pt idx="3">
                  <c:v>0.93805799588140615</c:v>
                </c:pt>
                <c:pt idx="4">
                  <c:v>2.5942510875557567</c:v>
                </c:pt>
                <c:pt idx="5">
                  <c:v>5.6713633476818579</c:v>
                </c:pt>
                <c:pt idx="6">
                  <c:v>9.8006771647834441</c:v>
                </c:pt>
                <c:pt idx="7">
                  <c:v>13.388065923917752</c:v>
                </c:pt>
                <c:pt idx="8">
                  <c:v>14.456819128919808</c:v>
                </c:pt>
                <c:pt idx="9">
                  <c:v>12.340160257786842</c:v>
                </c:pt>
                <c:pt idx="10">
                  <c:v>8.3264906537731598</c:v>
                </c:pt>
                <c:pt idx="11">
                  <c:v>4.4411592361084438</c:v>
                </c:pt>
                <c:pt idx="12">
                  <c:v>1.8725086725680387</c:v>
                </c:pt>
                <c:pt idx="13">
                  <c:v>0.62408605369329584</c:v>
                </c:pt>
                <c:pt idx="14">
                  <c:v>0.16442137066409418</c:v>
                </c:pt>
                <c:pt idx="15">
                  <c:v>3.4242478981264896E-2</c:v>
                </c:pt>
                <c:pt idx="16">
                  <c:v>5.6372238192587756E-3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E-8644-B78A-C90E481C1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316591"/>
        <c:axId val="682319375"/>
      </c:lineChart>
      <c:catAx>
        <c:axId val="68231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Kopf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19375"/>
        <c:crosses val="autoZero"/>
        <c:auto val="1"/>
        <c:lblAlgn val="ctr"/>
        <c:lblOffset val="100"/>
        <c:noMultiLvlLbl val="0"/>
      </c:catAx>
      <c:valAx>
        <c:axId val="68231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1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24</xdr:row>
      <xdr:rowOff>101600</xdr:rowOff>
    </xdr:from>
    <xdr:to>
      <xdr:col>16</xdr:col>
      <xdr:colOff>495300</xdr:colOff>
      <xdr:row>39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F31841-942D-0608-19BF-E75E58FFD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39AE-7283-5D4F-A62C-E2C456582A0C}">
  <dimension ref="B2:N80"/>
  <sheetViews>
    <sheetView tabSelected="1" workbookViewId="0">
      <selection activeCell="O9" sqref="O9"/>
    </sheetView>
  </sheetViews>
  <sheetFormatPr baseColWidth="10" defaultRowHeight="16"/>
  <cols>
    <col min="15" max="15" width="12.1640625" bestFit="1" customWidth="1"/>
  </cols>
  <sheetData>
    <row r="2" spans="2:14">
      <c r="B2" t="s">
        <v>0</v>
      </c>
      <c r="D2" t="s">
        <v>7</v>
      </c>
      <c r="F2" t="s">
        <v>2</v>
      </c>
    </row>
    <row r="3" spans="2:14">
      <c r="B3">
        <v>16</v>
      </c>
      <c r="D3">
        <f>0.5</f>
        <v>0.5</v>
      </c>
      <c r="F3">
        <f>COUNTA(B6:B500)</f>
        <v>75</v>
      </c>
      <c r="L3" t="s">
        <v>11</v>
      </c>
    </row>
    <row r="4" spans="2:14">
      <c r="L4" t="s">
        <v>12</v>
      </c>
      <c r="M4" t="s">
        <v>15</v>
      </c>
      <c r="N4" t="s">
        <v>13</v>
      </c>
    </row>
    <row r="5" spans="2:14">
      <c r="B5" t="s">
        <v>1</v>
      </c>
      <c r="D5" t="s">
        <v>3</v>
      </c>
      <c r="G5" t="s">
        <v>9</v>
      </c>
      <c r="I5" t="s">
        <v>10</v>
      </c>
      <c r="L5">
        <v>0</v>
      </c>
      <c r="M5">
        <f>COUNTIF(B$6:B$500,"="&amp;L5)</f>
        <v>0</v>
      </c>
      <c r="N5">
        <f>1/(SQRT(2*PI())*I$9)*EXP(-1*(L5-D$9)^2/(2*I$9^2))*F$3</f>
        <v>1.0820357691669029E-2</v>
      </c>
    </row>
    <row r="6" spans="2:14" ht="18">
      <c r="B6">
        <v>9</v>
      </c>
      <c r="D6">
        <f>SUM(B6:B500)</f>
        <v>587</v>
      </c>
      <c r="G6" s="1">
        <f>(B6-D$9)^2</f>
        <v>1.3767111111111101</v>
      </c>
      <c r="I6">
        <f>SUM(G6:G500)</f>
        <v>314.74666666666678</v>
      </c>
      <c r="L6">
        <v>1</v>
      </c>
      <c r="M6">
        <f t="shared" ref="M6:M22" si="0">COUNTIF(B$6:B$500,"="&amp;L6)</f>
        <v>0</v>
      </c>
      <c r="N6">
        <f t="shared" ref="N6:N22" si="1">1/(SQRT(2*PI())*I$9)*EXP(-1*(L6-D$9)^2/(2*I$9^2))*F$3</f>
        <v>6.0582123885276402E-2</v>
      </c>
    </row>
    <row r="7" spans="2:14" ht="18">
      <c r="B7">
        <v>8</v>
      </c>
      <c r="G7" s="1">
        <f>(B7-D$9)^2</f>
        <v>3.0044444444444294E-2</v>
      </c>
      <c r="L7">
        <v>2</v>
      </c>
      <c r="M7">
        <f t="shared" si="0"/>
        <v>0</v>
      </c>
      <c r="N7">
        <f t="shared" si="1"/>
        <v>0.26812698132552959</v>
      </c>
    </row>
    <row r="8" spans="2:14" ht="18">
      <c r="B8">
        <v>11</v>
      </c>
      <c r="D8" t="s">
        <v>4</v>
      </c>
      <c r="G8" s="1">
        <f>(B8-D$9)^2</f>
        <v>10.070044444444441</v>
      </c>
      <c r="I8" t="s">
        <v>8</v>
      </c>
      <c r="L8">
        <v>3</v>
      </c>
      <c r="M8">
        <f t="shared" si="0"/>
        <v>0</v>
      </c>
      <c r="N8">
        <f t="shared" si="1"/>
        <v>0.93805799588140615</v>
      </c>
    </row>
    <row r="9" spans="2:14" ht="18">
      <c r="B9">
        <v>7</v>
      </c>
      <c r="D9">
        <f>D6/F3</f>
        <v>7.8266666666666671</v>
      </c>
      <c r="G9" s="1">
        <f>(B9-D$9)^2</f>
        <v>0.68337777777777853</v>
      </c>
      <c r="I9">
        <f>SQRT(I6/(F3-1))</f>
        <v>2.0623611064344027</v>
      </c>
      <c r="L9">
        <v>4</v>
      </c>
      <c r="M9">
        <f t="shared" si="0"/>
        <v>3</v>
      </c>
      <c r="N9">
        <f t="shared" si="1"/>
        <v>2.5942510875557567</v>
      </c>
    </row>
    <row r="10" spans="2:14" ht="18">
      <c r="B10">
        <v>9</v>
      </c>
      <c r="G10" s="1">
        <f>(B10-D$9)^2</f>
        <v>1.3767111111111101</v>
      </c>
      <c r="L10">
        <v>5</v>
      </c>
      <c r="M10">
        <f t="shared" si="0"/>
        <v>11</v>
      </c>
      <c r="N10">
        <f t="shared" si="1"/>
        <v>5.6713633476818579</v>
      </c>
    </row>
    <row r="11" spans="2:14" ht="18">
      <c r="B11">
        <v>7</v>
      </c>
      <c r="D11" t="s">
        <v>6</v>
      </c>
      <c r="E11" t="s">
        <v>5</v>
      </c>
      <c r="G11" s="1">
        <f>(B11-D$9)^2</f>
        <v>0.68337777777777853</v>
      </c>
      <c r="I11" t="s">
        <v>14</v>
      </c>
      <c r="L11">
        <v>6</v>
      </c>
      <c r="M11">
        <f t="shared" si="0"/>
        <v>5</v>
      </c>
      <c r="N11">
        <f t="shared" si="1"/>
        <v>9.8006771647834441</v>
      </c>
    </row>
    <row r="12" spans="2:14" ht="18">
      <c r="B12">
        <v>4</v>
      </c>
      <c r="D12">
        <f>B3*D3</f>
        <v>8</v>
      </c>
      <c r="G12" s="1">
        <f>(B12-D$9)^2</f>
        <v>14.643377777777781</v>
      </c>
      <c r="I12">
        <f>I9/SQRT(F3)</f>
        <v>0.23814094799322336</v>
      </c>
      <c r="L12">
        <v>7</v>
      </c>
      <c r="M12">
        <f t="shared" si="0"/>
        <v>16</v>
      </c>
      <c r="N12">
        <f t="shared" si="1"/>
        <v>13.388065923917752</v>
      </c>
    </row>
    <row r="13" spans="2:14" ht="18">
      <c r="B13">
        <v>6</v>
      </c>
      <c r="G13" s="1">
        <f>(B13-D$9)^2</f>
        <v>3.3367111111111125</v>
      </c>
      <c r="L13">
        <v>8</v>
      </c>
      <c r="M13">
        <f t="shared" si="0"/>
        <v>9</v>
      </c>
      <c r="N13">
        <f t="shared" si="1"/>
        <v>14.456819128919808</v>
      </c>
    </row>
    <row r="14" spans="2:14" ht="18">
      <c r="B14">
        <v>10</v>
      </c>
      <c r="G14" s="1">
        <f>(B14-D$9)^2</f>
        <v>4.7233777777777757</v>
      </c>
      <c r="L14">
        <v>9</v>
      </c>
      <c r="M14">
        <f t="shared" si="0"/>
        <v>14</v>
      </c>
      <c r="N14">
        <f t="shared" si="1"/>
        <v>12.340160257786842</v>
      </c>
    </row>
    <row r="15" spans="2:14" ht="18">
      <c r="B15">
        <v>9</v>
      </c>
      <c r="G15" s="1">
        <f>(B15-D$9)^2</f>
        <v>1.3767111111111101</v>
      </c>
      <c r="L15">
        <v>10</v>
      </c>
      <c r="M15">
        <f t="shared" si="0"/>
        <v>8</v>
      </c>
      <c r="N15">
        <f t="shared" si="1"/>
        <v>8.3264906537731598</v>
      </c>
    </row>
    <row r="16" spans="2:14" ht="18">
      <c r="B16">
        <v>7</v>
      </c>
      <c r="G16" s="1">
        <f>(B16-D$9)^2</f>
        <v>0.68337777777777853</v>
      </c>
      <c r="L16">
        <v>11</v>
      </c>
      <c r="M16">
        <f t="shared" si="0"/>
        <v>8</v>
      </c>
      <c r="N16">
        <f t="shared" si="1"/>
        <v>4.4411592361084438</v>
      </c>
    </row>
    <row r="17" spans="2:14" ht="18">
      <c r="B17">
        <v>5</v>
      </c>
      <c r="G17" s="1">
        <f>(B17-D$9)^2</f>
        <v>7.9900444444444467</v>
      </c>
      <c r="L17">
        <v>12</v>
      </c>
      <c r="M17">
        <f t="shared" si="0"/>
        <v>1</v>
      </c>
      <c r="N17">
        <f t="shared" si="1"/>
        <v>1.8725086725680387</v>
      </c>
    </row>
    <row r="18" spans="2:14" ht="18">
      <c r="B18">
        <v>5</v>
      </c>
      <c r="G18" s="1">
        <f>(B18-D$9)^2</f>
        <v>7.9900444444444467</v>
      </c>
      <c r="L18">
        <v>13</v>
      </c>
      <c r="M18">
        <f t="shared" si="0"/>
        <v>0</v>
      </c>
      <c r="N18">
        <f t="shared" si="1"/>
        <v>0.62408605369329584</v>
      </c>
    </row>
    <row r="19" spans="2:14" ht="18">
      <c r="B19">
        <v>8</v>
      </c>
      <c r="G19" s="1">
        <f>(B19-D$9)^2</f>
        <v>3.0044444444444294E-2</v>
      </c>
      <c r="L19">
        <v>14</v>
      </c>
      <c r="M19">
        <f t="shared" si="0"/>
        <v>0</v>
      </c>
      <c r="N19">
        <f t="shared" si="1"/>
        <v>0.16442137066409418</v>
      </c>
    </row>
    <row r="20" spans="2:14" ht="18">
      <c r="B20">
        <v>7</v>
      </c>
      <c r="G20" s="1">
        <f>(B20-D$9)^2</f>
        <v>0.68337777777777853</v>
      </c>
      <c r="L20">
        <v>15</v>
      </c>
      <c r="M20">
        <f t="shared" si="0"/>
        <v>0</v>
      </c>
      <c r="N20">
        <f t="shared" si="1"/>
        <v>3.4242478981264896E-2</v>
      </c>
    </row>
    <row r="21" spans="2:14" ht="18">
      <c r="B21">
        <v>5</v>
      </c>
      <c r="G21" s="1">
        <f>(B21-D$9)^2</f>
        <v>7.9900444444444467</v>
      </c>
      <c r="L21">
        <v>16</v>
      </c>
      <c r="M21">
        <f t="shared" si="0"/>
        <v>0</v>
      </c>
      <c r="N21">
        <f t="shared" si="1"/>
        <v>5.6372238192587756E-3</v>
      </c>
    </row>
    <row r="22" spans="2:14" ht="18">
      <c r="B22">
        <v>11</v>
      </c>
      <c r="G22" s="1">
        <f>(B22-D$9)^2</f>
        <v>10.070044444444441</v>
      </c>
      <c r="L22">
        <v>17</v>
      </c>
      <c r="M22">
        <f t="shared" si="0"/>
        <v>0</v>
      </c>
      <c r="N22">
        <f t="shared" si="1"/>
        <v>7.3359861992264481E-4</v>
      </c>
    </row>
    <row r="23" spans="2:14" ht="18">
      <c r="B23">
        <v>4</v>
      </c>
      <c r="G23" s="1">
        <f>(B23-D$9)^2</f>
        <v>14.643377777777781</v>
      </c>
    </row>
    <row r="24" spans="2:14" ht="18">
      <c r="B24">
        <v>9</v>
      </c>
      <c r="G24" s="1">
        <f>(B24-D$9)^2</f>
        <v>1.3767111111111101</v>
      </c>
      <c r="L24" t="s">
        <v>3</v>
      </c>
      <c r="M24">
        <f>SUM(M5:M22)</f>
        <v>75</v>
      </c>
    </row>
    <row r="25" spans="2:14" ht="18">
      <c r="B25">
        <v>9</v>
      </c>
      <c r="G25" s="1">
        <f>(B25-D$9)^2</f>
        <v>1.3767111111111101</v>
      </c>
    </row>
    <row r="26" spans="2:14" ht="18">
      <c r="B26">
        <v>11</v>
      </c>
      <c r="G26" s="1">
        <f>(B26-D$9)^2</f>
        <v>10.070044444444441</v>
      </c>
    </row>
    <row r="27" spans="2:14" ht="18">
      <c r="B27">
        <v>12</v>
      </c>
      <c r="G27" s="1">
        <f>(B27-D$9)^2</f>
        <v>17.416711111111109</v>
      </c>
    </row>
    <row r="28" spans="2:14" ht="18">
      <c r="B28">
        <v>11</v>
      </c>
      <c r="G28" s="1">
        <f>(B28-D$9)^2</f>
        <v>10.070044444444441</v>
      </c>
    </row>
    <row r="29" spans="2:14" ht="18">
      <c r="B29">
        <v>9</v>
      </c>
      <c r="G29" s="1">
        <f>(B29-D$9)^2</f>
        <v>1.3767111111111101</v>
      </c>
    </row>
    <row r="30" spans="2:14" ht="18">
      <c r="B30">
        <v>4</v>
      </c>
      <c r="G30" s="1">
        <f>(B30-D$9)^2</f>
        <v>14.643377777777781</v>
      </c>
    </row>
    <row r="31" spans="2:14" ht="18">
      <c r="B31">
        <v>8</v>
      </c>
      <c r="G31" s="1">
        <f>(B31-D$9)^2</f>
        <v>3.0044444444444294E-2</v>
      </c>
    </row>
    <row r="32" spans="2:14" ht="18">
      <c r="B32">
        <v>8</v>
      </c>
      <c r="G32" s="1">
        <f>(B32-D$9)^2</f>
        <v>3.0044444444444294E-2</v>
      </c>
    </row>
    <row r="33" spans="2:7" ht="18">
      <c r="B33">
        <v>11</v>
      </c>
      <c r="G33" s="1">
        <f>(B33-D$9)^2</f>
        <v>10.070044444444441</v>
      </c>
    </row>
    <row r="34" spans="2:7" ht="18">
      <c r="B34">
        <v>9</v>
      </c>
      <c r="G34" s="1">
        <f>(B34-D$9)^2</f>
        <v>1.3767111111111101</v>
      </c>
    </row>
    <row r="35" spans="2:7" ht="18">
      <c r="B35">
        <v>10</v>
      </c>
      <c r="G35" s="1">
        <f>(B35-D$9)^2</f>
        <v>4.7233777777777757</v>
      </c>
    </row>
    <row r="36" spans="2:7" ht="18">
      <c r="B36">
        <v>10</v>
      </c>
      <c r="G36" s="1">
        <f>(B36-D$9)^2</f>
        <v>4.7233777777777757</v>
      </c>
    </row>
    <row r="37" spans="2:7" ht="18">
      <c r="B37">
        <v>7</v>
      </c>
      <c r="G37" s="1">
        <f>(B37-D$9)^2</f>
        <v>0.68337777777777853</v>
      </c>
    </row>
    <row r="38" spans="2:7" ht="18">
      <c r="B38">
        <v>10</v>
      </c>
      <c r="G38" s="1">
        <f>(B38-D$9)^2</f>
        <v>4.7233777777777757</v>
      </c>
    </row>
    <row r="39" spans="2:7" ht="18">
      <c r="B39">
        <v>7</v>
      </c>
      <c r="G39" s="1">
        <f>(B39-D$9)^2</f>
        <v>0.68337777777777853</v>
      </c>
    </row>
    <row r="40" spans="2:7" ht="18">
      <c r="B40">
        <v>7</v>
      </c>
      <c r="G40" s="1">
        <f>(B40-D$9)^2</f>
        <v>0.68337777777777853</v>
      </c>
    </row>
    <row r="41" spans="2:7" ht="18">
      <c r="B41">
        <v>5</v>
      </c>
      <c r="G41" s="1">
        <f>(B41-D$9)^2</f>
        <v>7.9900444444444467</v>
      </c>
    </row>
    <row r="42" spans="2:7" ht="18">
      <c r="B42">
        <v>5</v>
      </c>
      <c r="G42" s="1">
        <f>(B42-D$9)^2</f>
        <v>7.9900444444444467</v>
      </c>
    </row>
    <row r="43" spans="2:7" ht="18">
      <c r="B43">
        <v>7</v>
      </c>
      <c r="G43" s="1">
        <f>(B43-D$9)^2</f>
        <v>0.68337777777777853</v>
      </c>
    </row>
    <row r="44" spans="2:7" ht="18">
      <c r="B44">
        <v>10</v>
      </c>
      <c r="G44" s="1">
        <f>(B44-D$9)^2</f>
        <v>4.7233777777777757</v>
      </c>
    </row>
    <row r="45" spans="2:7" ht="18">
      <c r="B45">
        <v>10</v>
      </c>
      <c r="G45" s="1">
        <f>(B45-D$9)^2</f>
        <v>4.7233777777777757</v>
      </c>
    </row>
    <row r="46" spans="2:7" ht="18">
      <c r="B46">
        <v>8</v>
      </c>
      <c r="G46" s="1">
        <f>(B46-D$9)^2</f>
        <v>3.0044444444444294E-2</v>
      </c>
    </row>
    <row r="47" spans="2:7" ht="18">
      <c r="B47">
        <v>7</v>
      </c>
      <c r="G47" s="1">
        <f>(B47-D$9)^2</f>
        <v>0.68337777777777853</v>
      </c>
    </row>
    <row r="48" spans="2:7" ht="18">
      <c r="B48">
        <v>7</v>
      </c>
      <c r="G48" s="1">
        <f>(B48-D$9)^2</f>
        <v>0.68337777777777853</v>
      </c>
    </row>
    <row r="49" spans="2:7" ht="18">
      <c r="B49">
        <v>8</v>
      </c>
      <c r="G49" s="1">
        <f>(B49-D$9)^2</f>
        <v>3.0044444444444294E-2</v>
      </c>
    </row>
    <row r="50" spans="2:7" ht="18">
      <c r="B50">
        <v>7</v>
      </c>
      <c r="G50" s="1">
        <f>(B50-D$9)^2</f>
        <v>0.68337777777777853</v>
      </c>
    </row>
    <row r="51" spans="2:7" ht="18">
      <c r="B51">
        <v>11</v>
      </c>
      <c r="G51" s="1">
        <f>(B51-D$9)^2</f>
        <v>10.070044444444441</v>
      </c>
    </row>
    <row r="52" spans="2:7" ht="18">
      <c r="B52">
        <v>7</v>
      </c>
      <c r="G52" s="1">
        <f>(B52-D$9)^2</f>
        <v>0.68337777777777853</v>
      </c>
    </row>
    <row r="53" spans="2:7" ht="18">
      <c r="B53">
        <v>9</v>
      </c>
      <c r="G53" s="1">
        <f>(B53-D$9)^2</f>
        <v>1.3767111111111101</v>
      </c>
    </row>
    <row r="54" spans="2:7" ht="18">
      <c r="B54">
        <v>7</v>
      </c>
      <c r="G54" s="1">
        <f>(B54-D$9)^2</f>
        <v>0.68337777777777853</v>
      </c>
    </row>
    <row r="55" spans="2:7" ht="18">
      <c r="B55">
        <v>9</v>
      </c>
      <c r="G55" s="1">
        <f>(B55-D$9)^2</f>
        <v>1.3767111111111101</v>
      </c>
    </row>
    <row r="56" spans="2:7" ht="18">
      <c r="B56">
        <v>10</v>
      </c>
      <c r="G56" s="1">
        <f>(B56-D$9)^2</f>
        <v>4.7233777777777757</v>
      </c>
    </row>
    <row r="57" spans="2:7" ht="18">
      <c r="B57">
        <v>8</v>
      </c>
      <c r="G57" s="1">
        <f>(B57-D$9)^2</f>
        <v>3.0044444444444294E-2</v>
      </c>
    </row>
    <row r="58" spans="2:7" ht="18">
      <c r="B58">
        <v>11</v>
      </c>
      <c r="G58" s="1">
        <f>(B58-D$9)^2</f>
        <v>10.070044444444441</v>
      </c>
    </row>
    <row r="59" spans="2:7" ht="18">
      <c r="B59">
        <v>5</v>
      </c>
      <c r="G59" s="1">
        <f>(B59-D$9)^2</f>
        <v>7.9900444444444467</v>
      </c>
    </row>
    <row r="60" spans="2:7" ht="18">
      <c r="B60">
        <v>8</v>
      </c>
      <c r="G60" s="1">
        <f>(B60-D$9)^2</f>
        <v>3.0044444444444294E-2</v>
      </c>
    </row>
    <row r="61" spans="2:7" ht="18">
      <c r="B61">
        <v>5</v>
      </c>
      <c r="G61" s="1">
        <f>(B61-D$9)^2</f>
        <v>7.9900444444444467</v>
      </c>
    </row>
    <row r="62" spans="2:7" ht="18">
      <c r="B62">
        <v>6</v>
      </c>
      <c r="G62" s="1">
        <f>(B62-D$9)^2</f>
        <v>3.3367111111111125</v>
      </c>
    </row>
    <row r="63" spans="2:7" ht="18">
      <c r="B63">
        <v>10</v>
      </c>
      <c r="G63" s="1">
        <f>(B63-D$9)^2</f>
        <v>4.7233777777777757</v>
      </c>
    </row>
    <row r="64" spans="2:7" ht="18">
      <c r="B64">
        <v>7</v>
      </c>
      <c r="G64" s="1">
        <f>(B64-D$9)^2</f>
        <v>0.68337777777777853</v>
      </c>
    </row>
    <row r="65" spans="2:7" ht="18">
      <c r="B65">
        <v>6</v>
      </c>
      <c r="G65" s="1">
        <f>(B65-D$9)^2</f>
        <v>3.3367111111111125</v>
      </c>
    </row>
    <row r="66" spans="2:7" ht="18">
      <c r="B66">
        <v>9</v>
      </c>
      <c r="G66" s="1">
        <f>(B66-D$9)^2</f>
        <v>1.3767111111111101</v>
      </c>
    </row>
    <row r="67" spans="2:7" ht="18">
      <c r="B67">
        <v>11</v>
      </c>
      <c r="G67" s="1">
        <f>(B67-D$9)^2</f>
        <v>10.070044444444441</v>
      </c>
    </row>
    <row r="68" spans="2:7" ht="18">
      <c r="B68">
        <v>9</v>
      </c>
      <c r="G68" s="1">
        <f>(B68-D$9)^2</f>
        <v>1.3767111111111101</v>
      </c>
    </row>
    <row r="69" spans="2:7" ht="18">
      <c r="B69">
        <v>9</v>
      </c>
      <c r="G69" s="1">
        <f>(B69-D$9)^2</f>
        <v>1.3767111111111101</v>
      </c>
    </row>
    <row r="70" spans="2:7" ht="18">
      <c r="B70">
        <v>8</v>
      </c>
      <c r="G70" s="1">
        <f>(B70-D$9)^2</f>
        <v>3.0044444444444294E-2</v>
      </c>
    </row>
    <row r="71" spans="2:7" ht="18">
      <c r="B71">
        <v>6</v>
      </c>
      <c r="G71" s="1">
        <f>(B71-D$9)^2</f>
        <v>3.3367111111111125</v>
      </c>
    </row>
    <row r="72" spans="2:7" ht="18">
      <c r="B72">
        <v>9</v>
      </c>
      <c r="G72" s="1">
        <f>(B72-D$9)^2</f>
        <v>1.3767111111111101</v>
      </c>
    </row>
    <row r="73" spans="2:7" ht="18">
      <c r="B73">
        <v>5</v>
      </c>
      <c r="G73" s="1">
        <f>(B73-D$9)^2</f>
        <v>7.9900444444444467</v>
      </c>
    </row>
    <row r="74" spans="2:7" ht="18">
      <c r="B74">
        <v>5</v>
      </c>
      <c r="G74" s="1">
        <f>(B74-D$9)^2</f>
        <v>7.9900444444444467</v>
      </c>
    </row>
    <row r="75" spans="2:7" ht="18">
      <c r="B75">
        <v>6</v>
      </c>
      <c r="G75" s="1">
        <f>(B75-D$9)^2</f>
        <v>3.3367111111111125</v>
      </c>
    </row>
    <row r="76" spans="2:7" ht="18">
      <c r="B76">
        <v>5</v>
      </c>
      <c r="G76" s="1">
        <f>(B76-D$9)^2</f>
        <v>7.9900444444444467</v>
      </c>
    </row>
    <row r="77" spans="2:7" ht="18">
      <c r="B77">
        <v>7</v>
      </c>
      <c r="G77" s="1">
        <f>(B77-D$9)^2</f>
        <v>0.68337777777777853</v>
      </c>
    </row>
    <row r="78" spans="2:7" ht="18">
      <c r="B78">
        <v>9</v>
      </c>
      <c r="G78" s="1">
        <f>(B78-D$9)^2</f>
        <v>1.3767111111111101</v>
      </c>
    </row>
    <row r="79" spans="2:7" ht="18">
      <c r="B79">
        <v>7</v>
      </c>
      <c r="G79" s="1">
        <f>(B79-D$9)^2</f>
        <v>0.68337777777777853</v>
      </c>
    </row>
    <row r="80" spans="2:7" ht="18">
      <c r="B80">
        <v>5</v>
      </c>
      <c r="G80" s="1">
        <f>(B80-D$9)^2</f>
        <v>7.9900444444444467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Smith</dc:creator>
  <cp:lastModifiedBy>Andy Smith</cp:lastModifiedBy>
  <dcterms:created xsi:type="dcterms:W3CDTF">2024-01-02T15:32:44Z</dcterms:created>
  <dcterms:modified xsi:type="dcterms:W3CDTF">2024-01-02T16:19:10Z</dcterms:modified>
</cp:coreProperties>
</file>