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opm-fs102\UserRedirections\lindquister\Documents\PIC Index\FY2017\"/>
    </mc:Choice>
  </mc:AlternateContent>
  <bookViews>
    <workbookView xWindow="1800" yWindow="-195" windowWidth="18000" windowHeight="12240"/>
  </bookViews>
  <sheets>
    <sheet name="PIC LIST FY 17" sheetId="1" r:id="rId1"/>
    <sheet name="PIC Index FY 17" sheetId="2" r:id="rId2"/>
  </sheets>
  <definedNames>
    <definedName name="_xlnm.Print_Area" localSheetId="1">'PIC Index FY 17'!$A$5:$O$174</definedName>
    <definedName name="_xlnm.Print_Area" localSheetId="0">'PIC LIST FY 17'!$A$1:$F$59</definedName>
    <definedName name="_xlnm.Print_Titles" localSheetId="1">'PIC Index FY 17'!$1:$5</definedName>
  </definedNames>
  <calcPr calcId="152511"/>
</workbook>
</file>

<file path=xl/calcChain.xml><?xml version="1.0" encoding="utf-8"?>
<calcChain xmlns="http://schemas.openxmlformats.org/spreadsheetml/2006/main">
  <c r="H2" i="2" l="1"/>
  <c r="H1" i="2"/>
  <c r="M2" i="2"/>
  <c r="M1" i="2"/>
  <c r="K15" i="2"/>
  <c r="D2" i="2"/>
  <c r="M3" i="2" l="1"/>
  <c r="N162" i="2" s="1"/>
  <c r="N148" i="2"/>
  <c r="N119" i="2"/>
  <c r="N39" i="2"/>
  <c r="N55" i="2"/>
  <c r="N60" i="2"/>
  <c r="N86" i="2"/>
  <c r="H3" i="2"/>
  <c r="I29" i="2" s="1"/>
  <c r="N131" i="2"/>
  <c r="N85" i="2"/>
  <c r="N142" i="2"/>
  <c r="N69" i="2"/>
  <c r="N87" i="2"/>
  <c r="N59" i="2"/>
  <c r="N78" i="2"/>
  <c r="N7" i="2"/>
  <c r="N80" i="2"/>
  <c r="N40" i="2"/>
  <c r="N17" i="2"/>
  <c r="N66" i="2"/>
  <c r="N88" i="2"/>
  <c r="N41" i="2"/>
  <c r="N51" i="2"/>
  <c r="N158" i="2"/>
  <c r="N120" i="2"/>
  <c r="N122" i="2"/>
  <c r="N135" i="2"/>
  <c r="N15" i="2"/>
  <c r="N30" i="2"/>
  <c r="N123" i="2"/>
  <c r="N31" i="2"/>
  <c r="N165" i="2"/>
  <c r="N45" i="2"/>
  <c r="N11" i="2"/>
  <c r="N43" i="2"/>
  <c r="N130" i="2"/>
  <c r="N132" i="2"/>
  <c r="N152" i="2"/>
  <c r="N97" i="2"/>
  <c r="N53" i="2"/>
  <c r="N50" i="2"/>
  <c r="F2" i="2"/>
  <c r="F1" i="2"/>
  <c r="D1" i="2"/>
  <c r="N6" i="2" l="1"/>
  <c r="N64" i="2"/>
  <c r="N42" i="2"/>
  <c r="N61" i="2"/>
  <c r="N167" i="2"/>
  <c r="N98" i="2"/>
  <c r="N104" i="2"/>
  <c r="N72" i="2"/>
  <c r="N26" i="2"/>
  <c r="N153" i="2"/>
  <c r="N166" i="2"/>
  <c r="N8" i="2"/>
  <c r="N151" i="2"/>
  <c r="N76" i="2"/>
  <c r="N100" i="2"/>
  <c r="N141" i="2"/>
  <c r="N147" i="2"/>
  <c r="N129" i="2"/>
  <c r="N70" i="2"/>
  <c r="N171" i="2"/>
  <c r="N108" i="2"/>
  <c r="N47" i="2"/>
  <c r="N24" i="2"/>
  <c r="N21" i="2"/>
  <c r="N174" i="2"/>
  <c r="N116" i="2"/>
  <c r="N19" i="2"/>
  <c r="N27" i="2"/>
  <c r="N103" i="2"/>
  <c r="N38" i="2"/>
  <c r="N48" i="2"/>
  <c r="N107" i="2"/>
  <c r="N138" i="2"/>
  <c r="N84" i="2"/>
  <c r="N62" i="2"/>
  <c r="N140" i="2"/>
  <c r="N89" i="2"/>
  <c r="N145" i="2"/>
  <c r="N124" i="2"/>
  <c r="N32" i="2"/>
  <c r="N67" i="2"/>
  <c r="N111" i="2"/>
  <c r="N110" i="2"/>
  <c r="N33" i="2"/>
  <c r="N90" i="2"/>
  <c r="N156" i="2"/>
  <c r="N118" i="2"/>
  <c r="N157" i="2"/>
  <c r="N92" i="2"/>
  <c r="N134" i="2"/>
  <c r="N99" i="2"/>
  <c r="N127" i="2"/>
  <c r="N63" i="2"/>
  <c r="N133" i="2"/>
  <c r="N57" i="2"/>
  <c r="N75" i="2"/>
  <c r="N126" i="2"/>
  <c r="N37" i="2"/>
  <c r="N96" i="2"/>
  <c r="N65" i="2"/>
  <c r="N16" i="2"/>
  <c r="N9" i="2"/>
  <c r="N68" i="2"/>
  <c r="N160" i="2"/>
  <c r="N46" i="2"/>
  <c r="N34" i="2"/>
  <c r="N146" i="2"/>
  <c r="N144" i="2"/>
  <c r="N94" i="2"/>
  <c r="N114" i="2"/>
  <c r="N112" i="2"/>
  <c r="N154" i="2"/>
  <c r="N82" i="2"/>
  <c r="N161" i="2"/>
  <c r="N113" i="2"/>
  <c r="N125" i="2"/>
  <c r="N23" i="2"/>
  <c r="N79" i="2"/>
  <c r="N106" i="2"/>
  <c r="N77" i="2"/>
  <c r="N109" i="2"/>
  <c r="N155" i="2"/>
  <c r="N117" i="2"/>
  <c r="N83" i="2"/>
  <c r="N95" i="2"/>
  <c r="N139" i="2"/>
  <c r="N143" i="2"/>
  <c r="N13" i="2"/>
  <c r="N29" i="2"/>
  <c r="N137" i="2"/>
  <c r="N173" i="2"/>
  <c r="N149" i="2"/>
  <c r="N168" i="2"/>
  <c r="N35" i="2"/>
  <c r="N102" i="2"/>
  <c r="N74" i="2"/>
  <c r="N159" i="2"/>
  <c r="N73" i="2"/>
  <c r="N81" i="2"/>
  <c r="N12" i="2"/>
  <c r="N172" i="2"/>
  <c r="N101" i="2"/>
  <c r="N20" i="2"/>
  <c r="N58" i="2"/>
  <c r="N71" i="2"/>
  <c r="N44" i="2"/>
  <c r="N121" i="2"/>
  <c r="N28" i="2"/>
  <c r="N10" i="2"/>
  <c r="N25" i="2"/>
  <c r="N164" i="2"/>
  <c r="N52" i="2"/>
  <c r="N170" i="2"/>
  <c r="N36" i="2"/>
  <c r="N163" i="2"/>
  <c r="N105" i="2"/>
  <c r="N56" i="2"/>
  <c r="N49" i="2"/>
  <c r="N54" i="2"/>
  <c r="N150" i="2"/>
  <c r="N93" i="2"/>
  <c r="N22" i="2"/>
  <c r="N18" i="2"/>
  <c r="N115" i="2"/>
  <c r="N128" i="2"/>
  <c r="N169" i="2"/>
  <c r="N136" i="2"/>
  <c r="N91" i="2"/>
  <c r="I128" i="2"/>
  <c r="I20" i="2"/>
  <c r="I95" i="2"/>
  <c r="I96" i="2"/>
  <c r="N14" i="2"/>
  <c r="I28" i="2"/>
  <c r="I23" i="2"/>
  <c r="I48" i="2"/>
  <c r="I54" i="2"/>
  <c r="I77" i="2"/>
  <c r="I47" i="2"/>
  <c r="I170" i="2"/>
  <c r="I10" i="2"/>
  <c r="I71" i="2"/>
  <c r="I122" i="2"/>
  <c r="I104" i="2"/>
  <c r="I173" i="2"/>
  <c r="I139" i="2"/>
  <c r="I52" i="2"/>
  <c r="I58" i="2"/>
  <c r="I163" i="2"/>
  <c r="I36" i="2"/>
  <c r="I126" i="2"/>
  <c r="I117" i="2"/>
  <c r="I136" i="2"/>
  <c r="I62" i="2"/>
  <c r="I164" i="2"/>
  <c r="I121" i="2"/>
  <c r="I41" i="2"/>
  <c r="I68" i="2"/>
  <c r="I168" i="2"/>
  <c r="I55" i="2"/>
  <c r="I145" i="2"/>
  <c r="I64" i="2"/>
  <c r="I152" i="2"/>
  <c r="I130" i="2"/>
  <c r="I67" i="2"/>
  <c r="I129" i="2"/>
  <c r="I61" i="2"/>
  <c r="I15" i="2"/>
  <c r="I46" i="2"/>
  <c r="I172" i="2"/>
  <c r="I156" i="2"/>
  <c r="I85" i="2"/>
  <c r="I34" i="2"/>
  <c r="I75" i="2"/>
  <c r="I81" i="2"/>
  <c r="I88" i="2"/>
  <c r="I144" i="2"/>
  <c r="I17" i="2"/>
  <c r="I99" i="2"/>
  <c r="I26" i="2"/>
  <c r="I112" i="2"/>
  <c r="I78" i="2"/>
  <c r="I153" i="2"/>
  <c r="I19" i="2"/>
  <c r="I161" i="2"/>
  <c r="I57" i="2"/>
  <c r="I49" i="2"/>
  <c r="I115" i="2"/>
  <c r="I171" i="2"/>
  <c r="I22" i="2"/>
  <c r="I18" i="2"/>
  <c r="I37" i="2"/>
  <c r="I140" i="2"/>
  <c r="I106" i="2"/>
  <c r="I167" i="2"/>
  <c r="I6" i="2"/>
  <c r="I92" i="2"/>
  <c r="I102" i="2"/>
  <c r="I83" i="2"/>
  <c r="I155" i="2"/>
  <c r="I93" i="2"/>
  <c r="I50" i="2"/>
  <c r="I53" i="2"/>
  <c r="I124" i="2"/>
  <c r="I132" i="2"/>
  <c r="I147" i="2"/>
  <c r="I43" i="2"/>
  <c r="I111" i="2"/>
  <c r="I165" i="2"/>
  <c r="I91" i="2"/>
  <c r="I135" i="2"/>
  <c r="I108" i="2"/>
  <c r="I142" i="2"/>
  <c r="I73" i="2"/>
  <c r="I125" i="2"/>
  <c r="I120" i="2"/>
  <c r="I105" i="2"/>
  <c r="I72" i="2"/>
  <c r="I134" i="2"/>
  <c r="I94" i="2"/>
  <c r="I174" i="2"/>
  <c r="I80" i="2"/>
  <c r="I7" i="2"/>
  <c r="I154" i="2"/>
  <c r="I59" i="2"/>
  <c r="I133" i="2"/>
  <c r="I69" i="2"/>
  <c r="I113" i="2"/>
  <c r="I70" i="2"/>
  <c r="I158" i="2"/>
  <c r="I109" i="2"/>
  <c r="I103" i="2"/>
  <c r="I60" i="2"/>
  <c r="I107" i="2"/>
  <c r="I33" i="2"/>
  <c r="I150" i="2"/>
  <c r="I31" i="2"/>
  <c r="I76" i="2"/>
  <c r="I90" i="2"/>
  <c r="I138" i="2"/>
  <c r="I74" i="2"/>
  <c r="I79" i="2"/>
  <c r="I39" i="2"/>
  <c r="I151" i="2"/>
  <c r="I143" i="2"/>
  <c r="I100" i="2"/>
  <c r="I97" i="2"/>
  <c r="I141" i="2"/>
  <c r="I32" i="2"/>
  <c r="I42" i="2"/>
  <c r="I11" i="2"/>
  <c r="I45" i="2"/>
  <c r="I110" i="2"/>
  <c r="I9" i="2"/>
  <c r="I159" i="2"/>
  <c r="I157" i="2"/>
  <c r="I51" i="2"/>
  <c r="I98" i="2"/>
  <c r="I101" i="2"/>
  <c r="I24" i="2"/>
  <c r="I160" i="2"/>
  <c r="I21" i="2"/>
  <c r="I66" i="2"/>
  <c r="I40" i="2"/>
  <c r="I114" i="2"/>
  <c r="I127" i="2"/>
  <c r="I116" i="2"/>
  <c r="I63" i="2"/>
  <c r="I82" i="2"/>
  <c r="I87" i="2"/>
  <c r="I166" i="2"/>
  <c r="I8" i="2"/>
  <c r="I148" i="2"/>
  <c r="I12" i="2"/>
  <c r="I123" i="2"/>
  <c r="I16" i="2"/>
  <c r="I84" i="2"/>
  <c r="I146" i="2"/>
  <c r="I38" i="2"/>
  <c r="I86" i="2"/>
  <c r="I14" i="2"/>
  <c r="I162" i="2"/>
  <c r="I119" i="2"/>
  <c r="I56" i="2"/>
  <c r="I35" i="2"/>
  <c r="I89" i="2"/>
  <c r="I65" i="2"/>
  <c r="I137" i="2"/>
  <c r="I118" i="2"/>
  <c r="I169" i="2"/>
  <c r="I30" i="2"/>
  <c r="I25" i="2"/>
  <c r="I44" i="2"/>
  <c r="I131" i="2"/>
  <c r="I27" i="2"/>
  <c r="I149" i="2"/>
  <c r="I13" i="2"/>
  <c r="D3" i="2"/>
  <c r="F3" i="2"/>
  <c r="G158" i="2" s="1"/>
  <c r="K174" i="2"/>
  <c r="K173" i="2"/>
  <c r="K172" i="2"/>
  <c r="K171" i="2"/>
  <c r="K170" i="2"/>
  <c r="K169" i="2"/>
  <c r="K166" i="2"/>
  <c r="K163" i="2"/>
  <c r="K168" i="2"/>
  <c r="K159" i="2"/>
  <c r="K167" i="2"/>
  <c r="K164" i="2"/>
  <c r="K165" i="2"/>
  <c r="K153" i="2"/>
  <c r="K162" i="2"/>
  <c r="K157" i="2"/>
  <c r="K148" i="2"/>
  <c r="K161" i="2"/>
  <c r="K152" i="2"/>
  <c r="K158" i="2"/>
  <c r="K154" i="2"/>
  <c r="K155" i="2"/>
  <c r="K156" i="2"/>
  <c r="K149" i="2"/>
  <c r="K160" i="2"/>
  <c r="K151" i="2"/>
  <c r="K142" i="2"/>
  <c r="K145" i="2"/>
  <c r="K118" i="2"/>
  <c r="K150" i="2"/>
  <c r="K140" i="2"/>
  <c r="K133" i="2"/>
  <c r="K122" i="2"/>
  <c r="K131" i="2"/>
  <c r="K116" i="2"/>
  <c r="K71" i="2"/>
  <c r="K144" i="2"/>
  <c r="K143" i="2"/>
  <c r="K87" i="2"/>
  <c r="K110" i="2"/>
  <c r="K147" i="2"/>
  <c r="K103" i="2"/>
  <c r="K132" i="2"/>
  <c r="K129" i="2"/>
  <c r="K137" i="2"/>
  <c r="K100" i="2"/>
  <c r="K119" i="2"/>
  <c r="K138" i="2"/>
  <c r="K117" i="2"/>
  <c r="K112" i="2"/>
  <c r="K146" i="2"/>
  <c r="K139" i="2"/>
  <c r="K134" i="2"/>
  <c r="K95" i="2"/>
  <c r="K120" i="2"/>
  <c r="K127" i="2"/>
  <c r="K130" i="2"/>
  <c r="K109" i="2"/>
  <c r="K135" i="2"/>
  <c r="K107" i="2"/>
  <c r="K72" i="2"/>
  <c r="K84" i="2"/>
  <c r="K97" i="2"/>
  <c r="K106" i="2"/>
  <c r="K125" i="2"/>
  <c r="K92" i="2"/>
  <c r="K126" i="2"/>
  <c r="K108" i="2"/>
  <c r="K86" i="2"/>
  <c r="K115" i="2"/>
  <c r="K89" i="2"/>
  <c r="K114" i="2"/>
  <c r="K61" i="2"/>
  <c r="K64" i="2"/>
  <c r="K80" i="2"/>
  <c r="K101" i="2"/>
  <c r="K136" i="2"/>
  <c r="K96" i="2"/>
  <c r="K104" i="2"/>
  <c r="K105" i="2"/>
  <c r="K99" i="2"/>
  <c r="K67" i="2"/>
  <c r="K70" i="2"/>
  <c r="K58" i="2"/>
  <c r="K113" i="2"/>
  <c r="K98" i="2"/>
  <c r="K59" i="2"/>
  <c r="K141" i="2"/>
  <c r="K68" i="2"/>
  <c r="K91" i="2"/>
  <c r="K111" i="2"/>
  <c r="K73" i="2"/>
  <c r="K85" i="2"/>
  <c r="K57" i="2"/>
  <c r="K128" i="2"/>
  <c r="K124" i="2"/>
  <c r="K41" i="2"/>
  <c r="K42" i="2"/>
  <c r="K74" i="2"/>
  <c r="K121" i="2"/>
  <c r="K88" i="2"/>
  <c r="K82" i="2"/>
  <c r="K123" i="2"/>
  <c r="K83" i="2"/>
  <c r="K69" i="2"/>
  <c r="K75" i="2"/>
  <c r="K55" i="2"/>
  <c r="K66" i="2"/>
  <c r="K79" i="2"/>
  <c r="K65" i="2"/>
  <c r="K77" i="2"/>
  <c r="K53" i="2"/>
  <c r="K62" i="2"/>
  <c r="K76" i="2"/>
  <c r="K43" i="2"/>
  <c r="K93" i="2"/>
  <c r="K50" i="2"/>
  <c r="K102" i="2"/>
  <c r="K52" i="2"/>
  <c r="K56" i="2"/>
  <c r="K47" i="2"/>
  <c r="K54" i="2"/>
  <c r="K81" i="2"/>
  <c r="K60" i="2"/>
  <c r="K63" i="2"/>
  <c r="K29" i="2"/>
  <c r="K78" i="2"/>
  <c r="K38" i="2"/>
  <c r="K48" i="2"/>
  <c r="K94" i="2"/>
  <c r="K90" i="2"/>
  <c r="K51" i="2"/>
  <c r="K34" i="2"/>
  <c r="K49" i="2"/>
  <c r="K44" i="2"/>
  <c r="K35" i="2"/>
  <c r="K27" i="2"/>
  <c r="K39" i="2"/>
  <c r="K45" i="2"/>
  <c r="K46" i="2"/>
  <c r="K40" i="2"/>
  <c r="K33" i="2"/>
  <c r="K37" i="2"/>
  <c r="K22" i="2"/>
  <c r="K32" i="2"/>
  <c r="K36" i="2"/>
  <c r="K31" i="2"/>
  <c r="K25" i="2"/>
  <c r="K26" i="2"/>
  <c r="K28" i="2"/>
  <c r="K21" i="2"/>
  <c r="K19" i="2"/>
  <c r="K30" i="2"/>
  <c r="K18" i="2"/>
  <c r="K17" i="2"/>
  <c r="K16" i="2"/>
  <c r="K24" i="2"/>
  <c r="K23" i="2"/>
  <c r="K20" i="2"/>
  <c r="K11" i="2"/>
  <c r="K14" i="2"/>
  <c r="K13" i="2"/>
  <c r="K12" i="2"/>
  <c r="K9" i="2"/>
  <c r="K10" i="2"/>
  <c r="K7" i="2"/>
  <c r="K8" i="2"/>
  <c r="K6" i="2"/>
  <c r="G58" i="2" l="1"/>
  <c r="G88" i="2"/>
  <c r="G110" i="2"/>
  <c r="G97" i="2"/>
  <c r="G129" i="2"/>
  <c r="G15" i="2"/>
  <c r="G63" i="2"/>
  <c r="G21" i="2"/>
  <c r="G103" i="2"/>
  <c r="G34" i="2"/>
  <c r="G46" i="2"/>
  <c r="G49" i="2"/>
  <c r="G89" i="2"/>
  <c r="G95" i="2"/>
  <c r="G28" i="2"/>
  <c r="G112" i="2"/>
  <c r="G44" i="2"/>
  <c r="G17" i="2"/>
  <c r="G164" i="2"/>
  <c r="G90" i="2"/>
  <c r="G31" i="2"/>
  <c r="G111" i="2"/>
  <c r="G147" i="2"/>
  <c r="G124" i="2"/>
  <c r="G50" i="2"/>
  <c r="G35" i="2"/>
  <c r="G149" i="2"/>
  <c r="G137" i="2"/>
  <c r="G13" i="2"/>
  <c r="G139" i="2"/>
  <c r="G69" i="2"/>
  <c r="G59" i="2"/>
  <c r="G7" i="2"/>
  <c r="G174" i="2"/>
  <c r="G134" i="2"/>
  <c r="G146" i="2"/>
  <c r="G8" i="2"/>
  <c r="G118" i="2"/>
  <c r="G105" i="2"/>
  <c r="G120" i="2"/>
  <c r="G125" i="2"/>
  <c r="G73" i="2"/>
  <c r="G142" i="2"/>
  <c r="G108" i="2"/>
  <c r="G135" i="2"/>
  <c r="G91" i="2"/>
  <c r="G86" i="2"/>
  <c r="G119" i="2"/>
  <c r="G138" i="2"/>
  <c r="G96" i="2"/>
  <c r="G54" i="2"/>
  <c r="G14" i="2"/>
  <c r="G6" i="2"/>
  <c r="G76" i="2"/>
  <c r="G77" i="2"/>
  <c r="G162" i="2"/>
  <c r="G99" i="2"/>
  <c r="G10" i="2"/>
  <c r="G11" i="2"/>
  <c r="G70" i="2"/>
  <c r="G64" i="2"/>
  <c r="G127" i="2"/>
  <c r="G12" i="2"/>
  <c r="G81" i="2"/>
  <c r="G85" i="2"/>
  <c r="G172" i="2"/>
  <c r="G140" i="2"/>
  <c r="G126" i="2"/>
  <c r="G151" i="2"/>
  <c r="G93" i="2"/>
  <c r="E142" i="2"/>
  <c r="E8" i="2"/>
  <c r="E135" i="2"/>
  <c r="E125" i="2"/>
  <c r="E105" i="2"/>
  <c r="E101" i="2"/>
  <c r="E23" i="2"/>
  <c r="E50" i="2"/>
  <c r="E53" i="2"/>
  <c r="E124" i="2"/>
  <c r="E132" i="2"/>
  <c r="E147" i="2"/>
  <c r="E43" i="2"/>
  <c r="E111" i="2"/>
  <c r="E165" i="2"/>
  <c r="E31" i="2"/>
  <c r="E167" i="2"/>
  <c r="E90" i="2"/>
  <c r="E58" i="2"/>
  <c r="E71" i="2"/>
  <c r="E44" i="2"/>
  <c r="E121" i="2"/>
  <c r="E28" i="2"/>
  <c r="E10" i="2"/>
  <c r="E25" i="2"/>
  <c r="E164" i="2"/>
  <c r="E52" i="2"/>
  <c r="E170" i="2"/>
  <c r="E55" i="2"/>
  <c r="E172" i="2"/>
  <c r="E85" i="2"/>
  <c r="E75" i="2"/>
  <c r="E103" i="2"/>
  <c r="E12" i="2"/>
  <c r="E65" i="2"/>
  <c r="E151" i="2"/>
  <c r="E89" i="2"/>
  <c r="E39" i="2"/>
  <c r="E140" i="2"/>
  <c r="E37" i="2"/>
  <c r="E136" i="2"/>
  <c r="E18" i="2"/>
  <c r="E169" i="2"/>
  <c r="E109" i="2"/>
  <c r="E73" i="2"/>
  <c r="E51" i="2"/>
  <c r="E24" i="2"/>
  <c r="E139" i="2"/>
  <c r="E143" i="2"/>
  <c r="E13" i="2"/>
  <c r="E29" i="2"/>
  <c r="E137" i="2"/>
  <c r="E173" i="2"/>
  <c r="E149" i="2"/>
  <c r="E168" i="2"/>
  <c r="E35" i="2"/>
  <c r="E102" i="2"/>
  <c r="E74" i="2"/>
  <c r="E21" i="2"/>
  <c r="E66" i="2"/>
  <c r="E40" i="2"/>
  <c r="E114" i="2"/>
  <c r="E127" i="2"/>
  <c r="E116" i="2"/>
  <c r="E63" i="2"/>
  <c r="E82" i="2"/>
  <c r="E87" i="2"/>
  <c r="E166" i="2"/>
  <c r="E36" i="2"/>
  <c r="E27" i="2"/>
  <c r="E163" i="2"/>
  <c r="E131" i="2"/>
  <c r="E92" i="2"/>
  <c r="E158" i="2"/>
  <c r="E115" i="2"/>
  <c r="E148" i="2"/>
  <c r="E62" i="2"/>
  <c r="E83" i="2"/>
  <c r="E48" i="2"/>
  <c r="E77" i="2"/>
  <c r="E6" i="2"/>
  <c r="E54" i="2"/>
  <c r="E138" i="2"/>
  <c r="E86" i="2"/>
  <c r="E146" i="2"/>
  <c r="E108" i="2"/>
  <c r="E9" i="2"/>
  <c r="E160" i="2"/>
  <c r="E157" i="2"/>
  <c r="E15" i="2"/>
  <c r="E145" i="2"/>
  <c r="E64" i="2"/>
  <c r="E152" i="2"/>
  <c r="E130" i="2"/>
  <c r="E67" i="2"/>
  <c r="E129" i="2"/>
  <c r="E61" i="2"/>
  <c r="E70" i="2"/>
  <c r="E33" i="2"/>
  <c r="E30" i="2"/>
  <c r="E72" i="2"/>
  <c r="E134" i="2"/>
  <c r="E94" i="2"/>
  <c r="E174" i="2"/>
  <c r="E80" i="2"/>
  <c r="E7" i="2"/>
  <c r="E154" i="2"/>
  <c r="E59" i="2"/>
  <c r="E133" i="2"/>
  <c r="E69" i="2"/>
  <c r="E113" i="2"/>
  <c r="E104" i="2"/>
  <c r="E68" i="2"/>
  <c r="E122" i="2"/>
  <c r="E41" i="2"/>
  <c r="E20" i="2"/>
  <c r="E117" i="2"/>
  <c r="E150" i="2"/>
  <c r="E106" i="2"/>
  <c r="E38" i="2"/>
  <c r="E79" i="2"/>
  <c r="E162" i="2"/>
  <c r="E76" i="2"/>
  <c r="E14" i="2"/>
  <c r="E96" i="2"/>
  <c r="E119" i="2"/>
  <c r="E120" i="2"/>
  <c r="E98" i="2"/>
  <c r="E100" i="2"/>
  <c r="E42" i="2"/>
  <c r="E123" i="2"/>
  <c r="E17" i="2"/>
  <c r="E78" i="2"/>
  <c r="E57" i="2"/>
  <c r="E81" i="2"/>
  <c r="E155" i="2"/>
  <c r="E84" i="2"/>
  <c r="E128" i="2"/>
  <c r="E91" i="2"/>
  <c r="E45" i="2"/>
  <c r="E26" i="2"/>
  <c r="E93" i="2"/>
  <c r="E97" i="2"/>
  <c r="E11" i="2"/>
  <c r="E171" i="2"/>
  <c r="E99" i="2"/>
  <c r="E153" i="2"/>
  <c r="E46" i="2"/>
  <c r="E47" i="2"/>
  <c r="E126" i="2"/>
  <c r="E60" i="2"/>
  <c r="E19" i="2"/>
  <c r="E49" i="2"/>
  <c r="E159" i="2"/>
  <c r="E32" i="2"/>
  <c r="E110" i="2"/>
  <c r="E144" i="2"/>
  <c r="E112" i="2"/>
  <c r="E161" i="2"/>
  <c r="E34" i="2"/>
  <c r="E95" i="2"/>
  <c r="E107" i="2"/>
  <c r="E22" i="2"/>
  <c r="E118" i="2"/>
  <c r="E56" i="2"/>
  <c r="E141" i="2"/>
  <c r="E88" i="2"/>
  <c r="E156" i="2"/>
  <c r="E16" i="2"/>
  <c r="G161" i="2"/>
  <c r="G144" i="2"/>
  <c r="G78" i="2"/>
  <c r="G19" i="2"/>
  <c r="G121" i="2"/>
  <c r="G167" i="2"/>
  <c r="G165" i="2"/>
  <c r="G43" i="2"/>
  <c r="G132" i="2"/>
  <c r="G53" i="2"/>
  <c r="G102" i="2"/>
  <c r="G168" i="2"/>
  <c r="G173" i="2"/>
  <c r="G29" i="2"/>
  <c r="G143" i="2"/>
  <c r="G113" i="2"/>
  <c r="G133" i="2"/>
  <c r="G154" i="2"/>
  <c r="G80" i="2"/>
  <c r="G94" i="2"/>
  <c r="G72" i="2"/>
  <c r="G56" i="2"/>
  <c r="G23" i="2"/>
  <c r="G160" i="2"/>
  <c r="G24" i="2"/>
  <c r="G101" i="2"/>
  <c r="G98" i="2"/>
  <c r="G51" i="2"/>
  <c r="G157" i="2"/>
  <c r="G159" i="2"/>
  <c r="G9" i="2"/>
  <c r="G128" i="2"/>
  <c r="G109" i="2"/>
  <c r="G22" i="2"/>
  <c r="G169" i="2"/>
  <c r="G16" i="2"/>
  <c r="G18" i="2"/>
  <c r="G60" i="2"/>
  <c r="G136" i="2"/>
  <c r="G84" i="2"/>
  <c r="G37" i="2"/>
  <c r="G107" i="2"/>
  <c r="G57" i="2"/>
  <c r="G171" i="2"/>
  <c r="G32" i="2"/>
  <c r="G30" i="2"/>
  <c r="G130" i="2"/>
  <c r="G87" i="2"/>
  <c r="G40" i="2"/>
  <c r="G47" i="2"/>
  <c r="G75" i="2"/>
  <c r="G156" i="2"/>
  <c r="G55" i="2"/>
  <c r="G39" i="2"/>
  <c r="G155" i="2"/>
  <c r="G65" i="2"/>
  <c r="G52" i="2"/>
  <c r="G153" i="2"/>
  <c r="G25" i="2"/>
  <c r="G26" i="2"/>
  <c r="G170" i="2"/>
  <c r="G71" i="2"/>
  <c r="G123" i="2"/>
  <c r="G45" i="2"/>
  <c r="G42" i="2"/>
  <c r="G141" i="2"/>
  <c r="G100" i="2"/>
  <c r="G33" i="2"/>
  <c r="G61" i="2"/>
  <c r="G67" i="2"/>
  <c r="G152" i="2"/>
  <c r="G145" i="2"/>
  <c r="G166" i="2"/>
  <c r="G82" i="2"/>
  <c r="G116" i="2"/>
  <c r="G114" i="2"/>
  <c r="G66" i="2"/>
  <c r="G74" i="2"/>
  <c r="G20" i="2"/>
  <c r="G92" i="2"/>
  <c r="G41" i="2"/>
  <c r="G131" i="2"/>
  <c r="G122" i="2"/>
  <c r="G163" i="2"/>
  <c r="G68" i="2"/>
  <c r="G27" i="2"/>
  <c r="G104" i="2"/>
  <c r="G36" i="2"/>
  <c r="G48" i="2"/>
  <c r="G79" i="2"/>
  <c r="G83" i="2"/>
  <c r="G38" i="2"/>
  <c r="G62" i="2"/>
  <c r="G106" i="2"/>
  <c r="G148" i="2"/>
  <c r="G150" i="2"/>
  <c r="G115" i="2"/>
  <c r="G117" i="2"/>
  <c r="K1" i="2"/>
  <c r="K2" i="2"/>
  <c r="K3" i="2" l="1"/>
  <c r="L120" i="2" s="1"/>
  <c r="O120" i="2" s="1"/>
  <c r="L68" i="2"/>
  <c r="O68" i="2" s="1"/>
  <c r="L137" i="2" l="1"/>
  <c r="O137" i="2" s="1"/>
  <c r="L39" i="2"/>
  <c r="O39" i="2" s="1"/>
  <c r="L146" i="2"/>
  <c r="O146" i="2" s="1"/>
  <c r="L25" i="2"/>
  <c r="O25" i="2" s="1"/>
  <c r="L88" i="2"/>
  <c r="O88" i="2" s="1"/>
  <c r="L93" i="2"/>
  <c r="O93" i="2" s="1"/>
  <c r="L51" i="2"/>
  <c r="O51" i="2" s="1"/>
  <c r="L111" i="2"/>
  <c r="O111" i="2" s="1"/>
  <c r="L104" i="2"/>
  <c r="O104" i="2" s="1"/>
  <c r="L96" i="2"/>
  <c r="O96" i="2" s="1"/>
  <c r="L75" i="2"/>
  <c r="O75" i="2" s="1"/>
  <c r="L98" i="2"/>
  <c r="O98" i="2" s="1"/>
  <c r="L112" i="2"/>
  <c r="O112" i="2" s="1"/>
  <c r="L8" i="2"/>
  <c r="O8" i="2" s="1"/>
  <c r="L147" i="2"/>
  <c r="O147" i="2" s="1"/>
  <c r="L50" i="2"/>
  <c r="O50" i="2" s="1"/>
  <c r="L91" i="2"/>
  <c r="O91" i="2" s="1"/>
  <c r="L99" i="2"/>
  <c r="O99" i="2" s="1"/>
  <c r="L131" i="2"/>
  <c r="O131" i="2" s="1"/>
  <c r="L97" i="2"/>
  <c r="O97" i="2" s="1"/>
  <c r="L17" i="2"/>
  <c r="O17" i="2" s="1"/>
  <c r="L34" i="2"/>
  <c r="O34" i="2" s="1"/>
  <c r="L132" i="2"/>
  <c r="O132" i="2" s="1"/>
  <c r="L41" i="2"/>
  <c r="O41" i="2" s="1"/>
  <c r="L89" i="2"/>
  <c r="O89" i="2" s="1"/>
  <c r="L141" i="2"/>
  <c r="O141" i="2" s="1"/>
  <c r="L33" i="2"/>
  <c r="O33" i="2" s="1"/>
  <c r="L108" i="2"/>
  <c r="O108" i="2" s="1"/>
  <c r="L12" i="2"/>
  <c r="O12" i="2" s="1"/>
  <c r="L6" i="2"/>
  <c r="O6" i="2" s="1"/>
  <c r="L102" i="2"/>
  <c r="O102" i="2" s="1"/>
  <c r="L148" i="2"/>
  <c r="O148" i="2" s="1"/>
  <c r="L36" i="2"/>
  <c r="O36" i="2" s="1"/>
  <c r="L10" i="2"/>
  <c r="O10" i="2" s="1"/>
  <c r="L46" i="2"/>
  <c r="O46" i="2" s="1"/>
  <c r="L69" i="2"/>
  <c r="O69" i="2" s="1"/>
  <c r="L171" i="2"/>
  <c r="O171" i="2" s="1"/>
  <c r="L83" i="2"/>
  <c r="O83" i="2" s="1"/>
  <c r="L70" i="2"/>
  <c r="O70" i="2" s="1"/>
  <c r="L27" i="2"/>
  <c r="O27" i="2" s="1"/>
  <c r="L80" i="2"/>
  <c r="O80" i="2" s="1"/>
  <c r="L95" i="2"/>
  <c r="O95" i="2" s="1"/>
  <c r="L124" i="2"/>
  <c r="O124" i="2" s="1"/>
  <c r="L13" i="2"/>
  <c r="O13" i="2" s="1"/>
  <c r="L79" i="2"/>
  <c r="O79" i="2" s="1"/>
  <c r="L40" i="2"/>
  <c r="O40" i="2" s="1"/>
  <c r="L37" i="2"/>
  <c r="O37" i="2" s="1"/>
  <c r="L84" i="2"/>
  <c r="O84" i="2" s="1"/>
  <c r="L58" i="2"/>
  <c r="O58" i="2" s="1"/>
  <c r="L151" i="2"/>
  <c r="O151" i="2" s="1"/>
  <c r="L55" i="2"/>
  <c r="O55" i="2" s="1"/>
  <c r="L14" i="2"/>
  <c r="O14" i="2" s="1"/>
  <c r="L129" i="2"/>
  <c r="O129" i="2" s="1"/>
  <c r="L135" i="2"/>
  <c r="O135" i="2" s="1"/>
  <c r="L159" i="2"/>
  <c r="O159" i="2" s="1"/>
  <c r="L140" i="2"/>
  <c r="O140" i="2" s="1"/>
  <c r="L142" i="2"/>
  <c r="O142" i="2" s="1"/>
  <c r="L169" i="2"/>
  <c r="O169" i="2" s="1"/>
  <c r="L174" i="2"/>
  <c r="O174" i="2" s="1"/>
  <c r="L81" i="2"/>
  <c r="O81" i="2" s="1"/>
  <c r="L67" i="2"/>
  <c r="O67" i="2" s="1"/>
  <c r="L85" i="2"/>
  <c r="O85" i="2" s="1"/>
  <c r="L127" i="2"/>
  <c r="O127" i="2" s="1"/>
  <c r="L152" i="2"/>
  <c r="O152" i="2" s="1"/>
  <c r="L23" i="2"/>
  <c r="O23" i="2" s="1"/>
  <c r="L150" i="2"/>
  <c r="O150" i="2" s="1"/>
  <c r="L168" i="2"/>
  <c r="O168" i="2" s="1"/>
  <c r="L60" i="2"/>
  <c r="O60" i="2" s="1"/>
  <c r="L170" i="2"/>
  <c r="O170" i="2" s="1"/>
  <c r="L157" i="2"/>
  <c r="O157" i="2" s="1"/>
  <c r="L38" i="2"/>
  <c r="O38" i="2" s="1"/>
  <c r="L166" i="2"/>
  <c r="O166" i="2" s="1"/>
  <c r="L103" i="2"/>
  <c r="O103" i="2" s="1"/>
  <c r="L138" i="2"/>
  <c r="O138" i="2" s="1"/>
  <c r="L20" i="2"/>
  <c r="O20" i="2" s="1"/>
  <c r="L49" i="2"/>
  <c r="O49" i="2" s="1"/>
  <c r="L155" i="2"/>
  <c r="O155" i="2" s="1"/>
  <c r="L125" i="2"/>
  <c r="O125" i="2" s="1"/>
  <c r="L107" i="2"/>
  <c r="O107" i="2" s="1"/>
  <c r="L128" i="2"/>
  <c r="O128" i="2" s="1"/>
  <c r="L76" i="2"/>
  <c r="O76" i="2" s="1"/>
  <c r="L63" i="2"/>
  <c r="O63" i="2" s="1"/>
  <c r="L118" i="2"/>
  <c r="O118" i="2" s="1"/>
  <c r="L110" i="2"/>
  <c r="O110" i="2" s="1"/>
  <c r="L126" i="2"/>
  <c r="O126" i="2" s="1"/>
  <c r="L59" i="2"/>
  <c r="O59" i="2" s="1"/>
  <c r="L29" i="2"/>
  <c r="O29" i="2" s="1"/>
  <c r="L24" i="2"/>
  <c r="O24" i="2" s="1"/>
  <c r="L160" i="2"/>
  <c r="O160" i="2" s="1"/>
  <c r="L71" i="2"/>
  <c r="O71" i="2" s="1"/>
  <c r="L167" i="2"/>
  <c r="O167" i="2" s="1"/>
  <c r="L105" i="2"/>
  <c r="O105" i="2" s="1"/>
  <c r="L106" i="2"/>
  <c r="O106" i="2" s="1"/>
  <c r="L30" i="2"/>
  <c r="O30" i="2" s="1"/>
  <c r="L77" i="2"/>
  <c r="O77" i="2" s="1"/>
  <c r="L18" i="2"/>
  <c r="O18" i="2" s="1"/>
  <c r="L64" i="2"/>
  <c r="O64" i="2" s="1"/>
  <c r="L134" i="2"/>
  <c r="O134" i="2" s="1"/>
  <c r="L121" i="2"/>
  <c r="O121" i="2" s="1"/>
  <c r="L90" i="2"/>
  <c r="O90" i="2" s="1"/>
  <c r="L28" i="2"/>
  <c r="O28" i="2" s="1"/>
  <c r="L115" i="2"/>
  <c r="O115" i="2" s="1"/>
  <c r="L48" i="2"/>
  <c r="O48" i="2" s="1"/>
  <c r="L122" i="2"/>
  <c r="O122" i="2" s="1"/>
  <c r="L101" i="2"/>
  <c r="O101" i="2" s="1"/>
  <c r="L66" i="2"/>
  <c r="O66" i="2" s="1"/>
  <c r="L156" i="2"/>
  <c r="O156" i="2" s="1"/>
  <c r="L42" i="2"/>
  <c r="O42" i="2" s="1"/>
  <c r="L161" i="2"/>
  <c r="O161" i="2" s="1"/>
  <c r="L72" i="2"/>
  <c r="O72" i="2" s="1"/>
  <c r="L35" i="2"/>
  <c r="O35" i="2" s="1"/>
  <c r="L149" i="2"/>
  <c r="O149" i="2" s="1"/>
  <c r="L74" i="2"/>
  <c r="O74" i="2" s="1"/>
  <c r="L73" i="2"/>
  <c r="O73" i="2" s="1"/>
  <c r="L87" i="2"/>
  <c r="O87" i="2" s="1"/>
  <c r="L57" i="2"/>
  <c r="O57" i="2" s="1"/>
  <c r="L153" i="2"/>
  <c r="O153" i="2" s="1"/>
  <c r="L61" i="2"/>
  <c r="O61" i="2" s="1"/>
  <c r="L56" i="2"/>
  <c r="O56" i="2" s="1"/>
  <c r="L158" i="2"/>
  <c r="O158" i="2" s="1"/>
  <c r="L52" i="2"/>
  <c r="O52" i="2" s="1"/>
  <c r="L144" i="2"/>
  <c r="O144" i="2" s="1"/>
  <c r="L53" i="2"/>
  <c r="O53" i="2" s="1"/>
  <c r="L145" i="2"/>
  <c r="O145" i="2" s="1"/>
  <c r="L154" i="2"/>
  <c r="O154" i="2" s="1"/>
  <c r="L31" i="2"/>
  <c r="O31" i="2" s="1"/>
  <c r="L45" i="2"/>
  <c r="O45" i="2" s="1"/>
  <c r="L44" i="2"/>
  <c r="O44" i="2" s="1"/>
  <c r="L116" i="2"/>
  <c r="O116" i="2" s="1"/>
  <c r="L54" i="2"/>
  <c r="O54" i="2" s="1"/>
  <c r="L109" i="2"/>
  <c r="O109" i="2" s="1"/>
  <c r="L113" i="2"/>
  <c r="O113" i="2" s="1"/>
  <c r="L16" i="2"/>
  <c r="O16" i="2" s="1"/>
  <c r="L11" i="2"/>
  <c r="O11" i="2" s="1"/>
  <c r="L123" i="2"/>
  <c r="O123" i="2" s="1"/>
  <c r="L7" i="2"/>
  <c r="O7" i="2" s="1"/>
  <c r="L82" i="2"/>
  <c r="O82" i="2" s="1"/>
  <c r="L143" i="2"/>
  <c r="O143" i="2" s="1"/>
  <c r="L62" i="2"/>
  <c r="O62" i="2" s="1"/>
  <c r="L117" i="2"/>
  <c r="O117" i="2" s="1"/>
  <c r="L19" i="2"/>
  <c r="O19" i="2" s="1"/>
  <c r="L164" i="2"/>
  <c r="O164" i="2" s="1"/>
  <c r="L21" i="2"/>
  <c r="O21" i="2" s="1"/>
  <c r="L119" i="2"/>
  <c r="O119" i="2" s="1"/>
  <c r="L94" i="2"/>
  <c r="O94" i="2" s="1"/>
  <c r="L92" i="2"/>
  <c r="O92" i="2" s="1"/>
  <c r="L173" i="2"/>
  <c r="O173" i="2" s="1"/>
  <c r="L136" i="2"/>
  <c r="O136" i="2" s="1"/>
  <c r="L165" i="2"/>
  <c r="O165" i="2" s="1"/>
  <c r="L114" i="2"/>
  <c r="O114" i="2" s="1"/>
  <c r="L163" i="2"/>
  <c r="O163" i="2" s="1"/>
  <c r="L78" i="2"/>
  <c r="O78" i="2" s="1"/>
  <c r="L26" i="2"/>
  <c r="O26" i="2" s="1"/>
  <c r="L43" i="2"/>
  <c r="O43" i="2" s="1"/>
  <c r="L162" i="2"/>
  <c r="O162" i="2" s="1"/>
  <c r="L65" i="2"/>
  <c r="O65" i="2" s="1"/>
  <c r="L100" i="2"/>
  <c r="O100" i="2" s="1"/>
  <c r="L47" i="2"/>
  <c r="O47" i="2" s="1"/>
  <c r="L130" i="2"/>
  <c r="O130" i="2" s="1"/>
  <c r="L32" i="2"/>
  <c r="O32" i="2" s="1"/>
  <c r="L139" i="2"/>
  <c r="O139" i="2" s="1"/>
  <c r="L9" i="2"/>
  <c r="O9" i="2" s="1"/>
  <c r="L15" i="2"/>
  <c r="O15" i="2" s="1"/>
  <c r="L86" i="2"/>
  <c r="O86" i="2" s="1"/>
  <c r="L133" i="2"/>
  <c r="O133" i="2" s="1"/>
  <c r="L172" i="2"/>
  <c r="O172" i="2" s="1"/>
  <c r="L22" i="2"/>
  <c r="O22" i="2" s="1"/>
  <c r="O2" i="2" l="1"/>
</calcChain>
</file>

<file path=xl/sharedStrings.xml><?xml version="1.0" encoding="utf-8"?>
<sst xmlns="http://schemas.openxmlformats.org/spreadsheetml/2006/main" count="303" uniqueCount="199">
  <si>
    <t>Town</t>
  </si>
  <si>
    <t>PIC Rank</t>
  </si>
  <si>
    <t>Hartford</t>
  </si>
  <si>
    <t>Bridgeport</t>
  </si>
  <si>
    <t>New Haven</t>
  </si>
  <si>
    <t>New Britain</t>
  </si>
  <si>
    <t>Waterbury</t>
  </si>
  <si>
    <t>New London</t>
  </si>
  <si>
    <t>Meriden</t>
  </si>
  <si>
    <t>Windham</t>
  </si>
  <si>
    <t>East Hartford</t>
  </si>
  <si>
    <t>Ansonia</t>
  </si>
  <si>
    <t>Norwich</t>
  </si>
  <si>
    <t>West Haven</t>
  </si>
  <si>
    <t>Killingly</t>
  </si>
  <si>
    <t>Voluntown</t>
  </si>
  <si>
    <t>Derby</t>
  </si>
  <si>
    <t>East Haven</t>
  </si>
  <si>
    <t>Sprague</t>
  </si>
  <si>
    <t>Winchester</t>
  </si>
  <si>
    <t>Bristol</t>
  </si>
  <si>
    <t>Putnam</t>
  </si>
  <si>
    <t>Torrington</t>
  </si>
  <si>
    <t>Plymouth</t>
  </si>
  <si>
    <t>Naugatuck</t>
  </si>
  <si>
    <t>Plainfield</t>
  </si>
  <si>
    <t>Hamden</t>
  </si>
  <si>
    <t>Manchester</t>
  </si>
  <si>
    <t>Plainville</t>
  </si>
  <si>
    <t>Stratford</t>
  </si>
  <si>
    <t>Sterling</t>
  </si>
  <si>
    <t>Middletown</t>
  </si>
  <si>
    <t>Seymour</t>
  </si>
  <si>
    <t>Thomaston</t>
  </si>
  <si>
    <t>Vernon</t>
  </si>
  <si>
    <t>Griswold</t>
  </si>
  <si>
    <t>Bloomfield</t>
  </si>
  <si>
    <t>Enfield</t>
  </si>
  <si>
    <t>Stafford</t>
  </si>
  <si>
    <t>Canterbury</t>
  </si>
  <si>
    <t>East Hampton</t>
  </si>
  <si>
    <t>Colchester</t>
  </si>
  <si>
    <t>Montville</t>
  </si>
  <si>
    <t>East Windsor</t>
  </si>
  <si>
    <t>Thompson</t>
  </si>
  <si>
    <t>Milford</t>
  </si>
  <si>
    <t>Hampton</t>
  </si>
  <si>
    <t>Portland</t>
  </si>
  <si>
    <t>Beacon Falls</t>
  </si>
  <si>
    <t>Ashford</t>
  </si>
  <si>
    <t>Chaplin</t>
  </si>
  <si>
    <t>Newington</t>
  </si>
  <si>
    <t>Windsor</t>
  </si>
  <si>
    <t>100dth Percentile</t>
  </si>
  <si>
    <t>1st Percentile</t>
  </si>
  <si>
    <t>Variance</t>
  </si>
  <si>
    <t>Andover</t>
  </si>
  <si>
    <t>Avon</t>
  </si>
  <si>
    <t>Barkhamsted</t>
  </si>
  <si>
    <t>Berlin</t>
  </si>
  <si>
    <t>Bethany</t>
  </si>
  <si>
    <t>Bethel</t>
  </si>
  <si>
    <t>Bethlehem</t>
  </si>
  <si>
    <t>Bolton</t>
  </si>
  <si>
    <t>Bozrah</t>
  </si>
  <si>
    <t>Branford</t>
  </si>
  <si>
    <t>Bridgewater</t>
  </si>
  <si>
    <t>Brookfield</t>
  </si>
  <si>
    <t>Brooklyn</t>
  </si>
  <si>
    <t>Burlington</t>
  </si>
  <si>
    <t>Canaan</t>
  </si>
  <si>
    <t>Canton</t>
  </si>
  <si>
    <t>Cheshire</t>
  </si>
  <si>
    <t>Chester</t>
  </si>
  <si>
    <t>Clinton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</si>
  <si>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</si>
  <si>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</si>
  <si>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</si>
  <si>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</si>
  <si>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</si>
  <si>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</si>
  <si>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</si>
  <si>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</si>
  <si>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Durham</t>
  </si>
  <si>
    <t>Eastford</t>
  </si>
  <si>
    <t>East Granby</t>
  </si>
  <si>
    <t>East Haddam</t>
  </si>
  <si>
    <t>East Lyme</t>
  </si>
  <si>
    <t>Easton</t>
  </si>
  <si>
    <t>Ellington</t>
  </si>
  <si>
    <t>Essex</t>
  </si>
  <si>
    <t>Fairfield</t>
  </si>
  <si>
    <t>Farmington</t>
  </si>
  <si>
    <t>Franklin</t>
  </si>
  <si>
    <t>Glastonbury</t>
  </si>
  <si>
    <t>Goshen</t>
  </si>
  <si>
    <t>Granby</t>
  </si>
  <si>
    <t>Greenwich</t>
  </si>
  <si>
    <t xml:space="preserve">Groton </t>
  </si>
  <si>
    <t>Guilford</t>
  </si>
  <si>
    <t>Haddam</t>
  </si>
  <si>
    <t>Hartland</t>
  </si>
  <si>
    <t>Harwinton</t>
  </si>
  <si>
    <t>Hebron</t>
  </si>
  <si>
    <t>Kent</t>
  </si>
  <si>
    <t>Killingworth</t>
  </si>
  <si>
    <t>Lebanon</t>
  </si>
  <si>
    <t>Ledyard</t>
  </si>
  <si>
    <t>Lisbon</t>
  </si>
  <si>
    <t>Litchfield</t>
  </si>
  <si>
    <t>Lyme</t>
  </si>
  <si>
    <t>Madison</t>
  </si>
  <si>
    <t>Mansfield</t>
  </si>
  <si>
    <t>Marlborough</t>
  </si>
  <si>
    <t>Middlebury</t>
  </si>
  <si>
    <t>Middlefield</t>
  </si>
  <si>
    <t>Monroe</t>
  </si>
  <si>
    <t>Morris</t>
  </si>
  <si>
    <t>New Canaan</t>
  </si>
  <si>
    <t>New Fairfield</t>
  </si>
  <si>
    <t>New Hartford</t>
  </si>
  <si>
    <t>New Milford</t>
  </si>
  <si>
    <t>Newtown</t>
  </si>
  <si>
    <t>Norfolk</t>
  </si>
  <si>
    <t>North Branford</t>
  </si>
  <si>
    <t>North Canaan</t>
  </si>
  <si>
    <t>North Haven</t>
  </si>
  <si>
    <t>North Stonington</t>
  </si>
  <si>
    <t>Norwalk</t>
  </si>
  <si>
    <t>Old Lyme</t>
  </si>
  <si>
    <t>Old Saybrook</t>
  </si>
  <si>
    <t>Orange</t>
  </si>
  <si>
    <t>Oxford</t>
  </si>
  <si>
    <t>Pomfret</t>
  </si>
  <si>
    <t>Preston</t>
  </si>
  <si>
    <t>Prospect</t>
  </si>
  <si>
    <t>Redding</t>
  </si>
  <si>
    <t>Ridgefield</t>
  </si>
  <si>
    <t>Rocky Hill</t>
  </si>
  <si>
    <t>Roxbury</t>
  </si>
  <si>
    <t>Salem</t>
  </si>
  <si>
    <t>Salisbury</t>
  </si>
  <si>
    <t>Scotland</t>
  </si>
  <si>
    <t>Sharon</t>
  </si>
  <si>
    <t>Shelton</t>
  </si>
  <si>
    <t>Sherman</t>
  </si>
  <si>
    <t>Simsbury</t>
  </si>
  <si>
    <t>Somers</t>
  </si>
  <si>
    <t>Southbury</t>
  </si>
  <si>
    <t>Southington</t>
  </si>
  <si>
    <t>South Windsor</t>
  </si>
  <si>
    <t>Stamford</t>
  </si>
  <si>
    <t>Stonington</t>
  </si>
  <si>
    <t>Suffield</t>
  </si>
  <si>
    <t>Tolland</t>
  </si>
  <si>
    <t>Trumbull</t>
  </si>
  <si>
    <t>Union</t>
  </si>
  <si>
    <t>Wallingford</t>
  </si>
  <si>
    <t>Warren</t>
  </si>
  <si>
    <t>Washington</t>
  </si>
  <si>
    <t>Waterford</t>
  </si>
  <si>
    <t>Watertown</t>
  </si>
  <si>
    <t>Westbrook</t>
  </si>
  <si>
    <t>West Hartford</t>
  </si>
  <si>
    <t>Weston</t>
  </si>
  <si>
    <t>Westport</t>
  </si>
  <si>
    <t>Wethersfield</t>
  </si>
  <si>
    <t>Willington</t>
  </si>
  <si>
    <t>Wilton</t>
  </si>
  <si>
    <t>Windsor Locks</t>
  </si>
  <si>
    <t>Wolcott</t>
  </si>
  <si>
    <t>Woodbridge</t>
  </si>
  <si>
    <t>Woodbury</t>
  </si>
  <si>
    <t>Woodstock</t>
  </si>
  <si>
    <t>PCI Points</t>
  </si>
  <si>
    <t>Unemployment Rate Index Points</t>
  </si>
  <si>
    <t>Per Capita AFDC Index Points</t>
  </si>
  <si>
    <t>EMR Index Points</t>
  </si>
  <si>
    <t>AENGLC Index Points</t>
  </si>
  <si>
    <t>Top Quartile:</t>
  </si>
  <si>
    <t>Grandfathered</t>
  </si>
  <si>
    <t>Groton</t>
  </si>
  <si>
    <t>Municipality</t>
  </si>
  <si>
    <t>2013 Population</t>
  </si>
  <si>
    <t>2013 Per Capita Income (PCI)</t>
  </si>
  <si>
    <t>FY 17 AENGLC</t>
  </si>
  <si>
    <t>FY 14 EMR</t>
  </si>
  <si>
    <t>AFDC Count October 2015 &amp; May 2016</t>
  </si>
  <si>
    <t>2015-2016 Per Capita AFDC Rate (%)</t>
  </si>
  <si>
    <t>2015-2016 Unemployment Rate (%)</t>
  </si>
  <si>
    <t xml:space="preserve">FY 17 Overall Eligibility Index (total of all index points) </t>
  </si>
  <si>
    <t>Pursuant to CGS §7-545, the following towns are also designated as FY 2017 Public Investment Communities:</t>
  </si>
  <si>
    <t xml:space="preserve">FY 17 Total PIC Index Points </t>
  </si>
  <si>
    <t>FY 17 PIC Rank</t>
  </si>
  <si>
    <t>Public investment community FY 17</t>
  </si>
  <si>
    <t>Not a public investment community FY 17</t>
  </si>
  <si>
    <t>Eligible for STEAP?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</si>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</sst>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0" x14ac:knownFonts="1">
    <font>
      <sz val="10"/>
      <name val="Arial"/>
    </font>
    <font>
      <sz val="9"/>
      <name val="Trebuchet MS"/>
      <family val="2"/>
    </font>
    <font>
      <sz val="9"/>
      <color indexed="12"/>
      <name val="Trebuchet MS"/>
      <family val="2"/>
    </font>
    <font>
      <sz val="9"/>
      <color indexed="20"/>
      <name val="Trebuchet MS"/>
      <family val="2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name val="Trebuchet MS"/>
      <family val="2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3" fontId="1" fillId="0" borderId="0" xfId="0" applyNumberFormat="1" applyFont="1" applyAlignment="1">
      <alignment horizontal="centerContinuous"/>
    </xf>
    <xf numFmtId="0" fontId="1" fillId="0" borderId="0" xfId="0" applyFont="1" applyAlignment="1">
      <alignment horizontal="centerContinuous"/>
    </xf>
    <xf numFmtId="4" fontId="1" fillId="0" borderId="0" xfId="0" applyNumberFormat="1" applyFont="1" applyAlignment="1">
      <alignment horizontal="centerContinuous"/>
    </xf>
    <xf numFmtId="2" fontId="1" fillId="0" borderId="0" xfId="0" applyNumberFormat="1" applyFont="1" applyAlignment="1">
      <alignment horizontal="centerContinuous"/>
    </xf>
    <xf numFmtId="4" fontId="1" fillId="0" borderId="0" xfId="0" applyNumberFormat="1" applyFont="1"/>
    <xf numFmtId="2" fontId="1" fillId="0" borderId="0" xfId="0" quotePrefix="1" applyNumberFormat="1" applyFont="1" applyAlignment="1">
      <alignment horizontal="centerContinuous"/>
    </xf>
    <xf numFmtId="10" fontId="1" fillId="0" borderId="0" xfId="0" applyNumberFormat="1" applyFont="1" applyAlignment="1">
      <alignment horizontal="centerContinuous"/>
    </xf>
    <xf numFmtId="0" fontId="1" fillId="0" borderId="0" xfId="0" applyFont="1" applyAlignment="1">
      <alignment horizontal="center" vertical="top" wrapText="1"/>
    </xf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" fontId="4" fillId="0" borderId="0" xfId="0" applyNumberFormat="1" applyFont="1" applyBorder="1" applyAlignment="1">
      <alignment horizontal="righ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Fill="1"/>
    <xf numFmtId="4" fontId="4" fillId="0" borderId="0" xfId="0" applyNumberFormat="1" applyFont="1"/>
    <xf numFmtId="164" fontId="4" fillId="0" borderId="0" xfId="0" applyNumberFormat="1" applyFont="1"/>
    <xf numFmtId="3" fontId="4" fillId="0" borderId="0" xfId="0" applyNumberFormat="1" applyFont="1" applyBorder="1" applyAlignment="1">
      <alignment horizontal="right"/>
    </xf>
    <xf numFmtId="10" fontId="4" fillId="0" borderId="0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/>
    <xf numFmtId="0" fontId="4" fillId="0" borderId="0" xfId="0" applyFont="1" applyFill="1" applyAlignment="1">
      <alignment horizontal="centerContinuous"/>
    </xf>
    <xf numFmtId="3" fontId="4" fillId="0" borderId="0" xfId="0" applyNumberFormat="1" applyFont="1" applyFill="1" applyAlignment="1">
      <alignment horizontal="centerContinuous"/>
    </xf>
    <xf numFmtId="4" fontId="4" fillId="0" borderId="0" xfId="0" applyNumberFormat="1" applyFont="1" applyFill="1" applyAlignment="1">
      <alignment horizontal="centerContinuous"/>
    </xf>
    <xf numFmtId="2" fontId="4" fillId="0" borderId="0" xfId="0" quotePrefix="1" applyNumberFormat="1" applyFont="1" applyFill="1" applyBorder="1" applyAlignment="1">
      <alignment horizontal="centerContinuous"/>
    </xf>
    <xf numFmtId="10" fontId="4" fillId="0" borderId="0" xfId="0" applyNumberFormat="1" applyFont="1" applyFill="1" applyAlignment="1">
      <alignment horizontal="centerContinuous"/>
    </xf>
    <xf numFmtId="2" fontId="4" fillId="0" borderId="0" xfId="0" applyNumberFormat="1" applyFont="1" applyFill="1" applyAlignment="1">
      <alignment horizontal="centerContinuous"/>
    </xf>
    <xf numFmtId="3" fontId="4" fillId="0" borderId="0" xfId="0" applyNumberFormat="1" applyFont="1" applyFill="1"/>
    <xf numFmtId="2" fontId="4" fillId="0" borderId="1" xfId="0" quotePrefix="1" applyNumberFormat="1" applyFont="1" applyFill="1" applyBorder="1" applyAlignment="1">
      <alignment horizontal="centerContinuous"/>
    </xf>
    <xf numFmtId="2" fontId="4" fillId="0" borderId="0" xfId="0" quotePrefix="1" applyNumberFormat="1" applyFont="1" applyFill="1" applyAlignment="1">
      <alignment horizontal="centerContinuous"/>
    </xf>
    <xf numFmtId="3" fontId="4" fillId="0" borderId="0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10" fontId="4" fillId="0" borderId="0" xfId="0" applyNumberFormat="1" applyFont="1" applyFill="1"/>
    <xf numFmtId="0" fontId="1" fillId="0" borderId="0" xfId="0" applyFont="1" applyAlignment="1"/>
    <xf numFmtId="0" fontId="1" fillId="0" borderId="0" xfId="0" applyFont="1" applyAlignment="1">
      <alignment horizontal="left" vertical="top"/>
    </xf>
    <xf numFmtId="3" fontId="0" fillId="0" borderId="0" xfId="0" applyNumberFormat="1"/>
    <xf numFmtId="165" fontId="4" fillId="0" borderId="0" xfId="0" applyNumberFormat="1" applyFont="1" applyFill="1" applyAlignment="1">
      <alignment horizontal="centerContinuous"/>
    </xf>
    <xf numFmtId="165" fontId="4" fillId="0" borderId="0" xfId="0" applyNumberFormat="1" applyFont="1" applyFill="1" applyBorder="1" applyAlignment="1">
      <alignment horizontal="centerContinuous"/>
    </xf>
    <xf numFmtId="165" fontId="4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3" fontId="6" fillId="0" borderId="0" xfId="0" applyNumberFormat="1" applyFont="1" applyAlignment="1">
      <alignment horizontal="center" vertical="top" wrapText="1"/>
    </xf>
    <xf numFmtId="3" fontId="1" fillId="0" borderId="0" xfId="0" applyNumberFormat="1" applyFont="1" applyAlignment="1">
      <alignment horizontal="center"/>
    </xf>
    <xf numFmtId="3" fontId="0" fillId="0" borderId="0" xfId="0" applyNumberFormat="1" applyAlignment="1"/>
    <xf numFmtId="0" fontId="1" fillId="0" borderId="0" xfId="0" applyFont="1" applyAlignment="1">
      <alignment horizontal="left"/>
    </xf>
    <xf numFmtId="0" fontId="4" fillId="2" borderId="2" xfId="0" applyFont="1" applyFill="1" applyBorder="1"/>
    <xf numFmtId="3" fontId="4" fillId="2" borderId="2" xfId="0" applyNumberFormat="1" applyFont="1" applyFill="1" applyBorder="1"/>
    <xf numFmtId="2" fontId="4" fillId="2" borderId="2" xfId="0" applyNumberFormat="1" applyFont="1" applyFill="1" applyBorder="1" applyAlignment="1">
      <alignment horizontal="right"/>
    </xf>
    <xf numFmtId="4" fontId="4" fillId="2" borderId="2" xfId="0" applyNumberFormat="1" applyFont="1" applyFill="1" applyBorder="1"/>
    <xf numFmtId="165" fontId="4" fillId="2" borderId="2" xfId="0" applyNumberFormat="1" applyFont="1" applyFill="1" applyBorder="1" applyProtection="1"/>
    <xf numFmtId="10" fontId="4" fillId="2" borderId="2" xfId="0" applyNumberFormat="1" applyFont="1" applyFill="1" applyBorder="1" applyAlignment="1">
      <alignment horizontal="right"/>
    </xf>
    <xf numFmtId="4" fontId="4" fillId="2" borderId="2" xfId="0" applyNumberFormat="1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right"/>
    </xf>
    <xf numFmtId="4" fontId="7" fillId="2" borderId="2" xfId="0" applyNumberFormat="1" applyFont="1" applyFill="1" applyBorder="1" applyAlignment="1">
      <alignment horizontal="right"/>
    </xf>
    <xf numFmtId="2" fontId="4" fillId="0" borderId="2" xfId="0" applyNumberFormat="1" applyFont="1" applyFill="1" applyBorder="1" applyAlignment="1">
      <alignment horizontal="right"/>
    </xf>
    <xf numFmtId="10" fontId="4" fillId="0" borderId="2" xfId="0" applyNumberFormat="1" applyFont="1" applyFill="1" applyBorder="1" applyAlignment="1">
      <alignment horizontal="right"/>
    </xf>
    <xf numFmtId="4" fontId="4" fillId="0" borderId="2" xfId="0" applyNumberFormat="1" applyFont="1" applyFill="1" applyBorder="1" applyAlignment="1">
      <alignment horizontal="right"/>
    </xf>
    <xf numFmtId="164" fontId="4" fillId="0" borderId="2" xfId="0" applyNumberFormat="1" applyFont="1" applyFill="1" applyBorder="1" applyAlignment="1">
      <alignment horizontal="right"/>
    </xf>
    <xf numFmtId="0" fontId="4" fillId="0" borderId="2" xfId="0" quotePrefix="1" applyFont="1" applyBorder="1" applyAlignment="1">
      <alignment horizontal="left"/>
    </xf>
    <xf numFmtId="0" fontId="4" fillId="2" borderId="2" xfId="0" quotePrefix="1" applyFont="1" applyFill="1" applyBorder="1" applyAlignment="1">
      <alignment horizontal="left"/>
    </xf>
    <xf numFmtId="0" fontId="4" fillId="3" borderId="2" xfId="0" applyFont="1" applyFill="1" applyBorder="1"/>
    <xf numFmtId="3" fontId="4" fillId="3" borderId="2" xfId="0" applyNumberFormat="1" applyFont="1" applyFill="1" applyBorder="1"/>
    <xf numFmtId="2" fontId="4" fillId="3" borderId="2" xfId="0" applyNumberFormat="1" applyFont="1" applyFill="1" applyBorder="1" applyAlignment="1">
      <alignment horizontal="right"/>
    </xf>
    <xf numFmtId="4" fontId="4" fillId="3" borderId="2" xfId="0" applyNumberFormat="1" applyFont="1" applyFill="1" applyBorder="1"/>
    <xf numFmtId="165" fontId="4" fillId="3" borderId="2" xfId="0" applyNumberFormat="1" applyFont="1" applyFill="1" applyBorder="1" applyProtection="1"/>
    <xf numFmtId="10" fontId="4" fillId="3" borderId="2" xfId="0" applyNumberFormat="1" applyFont="1" applyFill="1" applyBorder="1" applyAlignment="1">
      <alignment horizontal="right"/>
    </xf>
    <xf numFmtId="4" fontId="4" fillId="3" borderId="2" xfId="0" applyNumberFormat="1" applyFont="1" applyFill="1" applyBorder="1" applyAlignment="1">
      <alignment horizontal="right"/>
    </xf>
    <xf numFmtId="164" fontId="4" fillId="3" borderId="2" xfId="0" applyNumberFormat="1" applyFont="1" applyFill="1" applyBorder="1" applyAlignment="1">
      <alignment horizontal="right"/>
    </xf>
    <xf numFmtId="4" fontId="7" fillId="3" borderId="2" xfId="0" applyNumberFormat="1" applyFont="1" applyFill="1" applyBorder="1" applyAlignment="1">
      <alignment horizontal="right"/>
    </xf>
    <xf numFmtId="0" fontId="4" fillId="3" borderId="2" xfId="0" quotePrefix="1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/>
    <xf numFmtId="3" fontId="4" fillId="0" borderId="2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2" fontId="5" fillId="0" borderId="2" xfId="0" applyNumberFormat="1" applyFont="1" applyFill="1" applyBorder="1" applyAlignment="1" applyProtection="1">
      <alignment horizontal="right" vertical="center" wrapText="1"/>
    </xf>
    <xf numFmtId="165" fontId="4" fillId="0" borderId="2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Continuous"/>
    </xf>
    <xf numFmtId="0" fontId="4" fillId="0" borderId="2" xfId="0" applyFont="1" applyBorder="1" applyAlignment="1">
      <alignment horizontal="right"/>
    </xf>
    <xf numFmtId="2" fontId="4" fillId="0" borderId="2" xfId="0" applyNumberFormat="1" applyFont="1" applyBorder="1"/>
    <xf numFmtId="4" fontId="4" fillId="0" borderId="2" xfId="0" applyNumberFormat="1" applyFont="1" applyBorder="1"/>
    <xf numFmtId="0" fontId="8" fillId="4" borderId="2" xfId="0" applyFont="1" applyFill="1" applyBorder="1" applyAlignment="1">
      <alignment horizontal="center" vertical="top" wrapText="1"/>
    </xf>
    <xf numFmtId="3" fontId="8" fillId="4" borderId="2" xfId="0" applyNumberFormat="1" applyFont="1" applyFill="1" applyBorder="1" applyAlignment="1">
      <alignment horizontal="center" vertical="top" wrapText="1"/>
    </xf>
    <xf numFmtId="4" fontId="8" fillId="4" borderId="2" xfId="0" applyNumberFormat="1" applyFont="1" applyFill="1" applyBorder="1" applyAlignment="1">
      <alignment horizontal="center" vertical="top" wrapText="1"/>
    </xf>
    <xf numFmtId="2" fontId="8" fillId="4" borderId="2" xfId="0" applyNumberFormat="1" applyFont="1" applyFill="1" applyBorder="1" applyAlignment="1">
      <alignment horizontal="center" vertical="top" wrapText="1"/>
    </xf>
    <xf numFmtId="165" fontId="8" fillId="4" borderId="2" xfId="0" applyNumberFormat="1" applyFont="1" applyFill="1" applyBorder="1" applyAlignment="1">
      <alignment horizontal="center" vertical="top" wrapText="1"/>
    </xf>
    <xf numFmtId="10" fontId="8" fillId="4" borderId="2" xfId="0" applyNumberFormat="1" applyFont="1" applyFill="1" applyBorder="1" applyAlignment="1">
      <alignment horizontal="center" vertical="top" wrapText="1"/>
    </xf>
    <xf numFmtId="4" fontId="9" fillId="4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/>
    <xf numFmtId="0" fontId="4" fillId="3" borderId="2" xfId="0" applyFont="1" applyFill="1" applyBorder="1"/>
    <xf numFmtId="0" fontId="4" fillId="0" borderId="0" xfId="0" applyFont="1" applyFill="1" applyAlignment="1">
      <alignment horizontal="center"/>
    </xf>
    <xf numFmtId="4" fontId="6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workbookViewId="0">
      <pane ySplit="1" topLeftCell="A2" activePane="bottomLeft" state="frozen"/>
      <selection pane="bottomLeft" activeCell="G45" sqref="G45"/>
    </sheetView>
  </sheetViews>
  <sheetFormatPr defaultColWidth="8.85546875" defaultRowHeight="12.95" customHeight="1" x14ac:dyDescent="0.35"/>
  <cols>
    <col min="1" max="1" width="17.42578125" style="35" customWidth="1"/>
    <col min="2" max="2" width="23.5703125" style="22" customWidth="1"/>
    <col min="3" max="3" width="18.28515625" style="47" customWidth="1"/>
    <col min="4" max="4" width="19.140625" style="22" customWidth="1"/>
    <col min="5" max="5" width="11.140625" style="1" customWidth="1"/>
    <col min="6" max="6" width="11.42578125" style="1" customWidth="1"/>
    <col min="7" max="8" width="12.140625" style="1" customWidth="1"/>
    <col min="9" max="16384" width="8.85546875" style="1"/>
  </cols>
  <sheetData>
    <row r="1" spans="1:17" ht="37.5" customHeight="1" x14ac:dyDescent="0.35">
      <c r="A1" s="37" t="s">
        <v>193</v>
      </c>
      <c r="B1" s="37" t="s">
        <v>182</v>
      </c>
      <c r="C1" s="46" t="s">
        <v>192</v>
      </c>
      <c r="D1" s="95" t="s">
        <v>196</v>
      </c>
      <c r="E1" s="9"/>
    </row>
    <row r="2" spans="1:17" ht="15" customHeight="1" x14ac:dyDescent="0.35">
      <c r="A2" s="36">
        <v>1</v>
      </c>
      <c r="B2" s="13" t="s">
        <v>2</v>
      </c>
      <c r="C2" s="41">
        <v>490.47579487884548</v>
      </c>
      <c r="D2" s="16" t="s">
        <v>197</v>
      </c>
      <c r="E2" s="13"/>
      <c r="F2" s="14"/>
      <c r="G2" s="3"/>
      <c r="H2" s="4"/>
      <c r="I2" s="3"/>
      <c r="J2" s="7"/>
      <c r="K2" s="3"/>
      <c r="L2" s="2"/>
      <c r="M2" s="8"/>
      <c r="N2" s="3"/>
      <c r="O2" s="5"/>
      <c r="P2" s="3"/>
      <c r="Q2" s="6"/>
    </row>
    <row r="3" spans="1:17" ht="15" customHeight="1" x14ac:dyDescent="0.35">
      <c r="A3" s="36">
        <v>2</v>
      </c>
      <c r="B3" s="13" t="s">
        <v>5</v>
      </c>
      <c r="C3" s="41">
        <v>416.16969353887447</v>
      </c>
      <c r="D3" s="16" t="s">
        <v>197</v>
      </c>
      <c r="E3" s="13"/>
      <c r="F3" s="14"/>
      <c r="J3" s="10"/>
    </row>
    <row r="4" spans="1:17" ht="15" customHeight="1" x14ac:dyDescent="0.35">
      <c r="A4" s="36">
        <v>3</v>
      </c>
      <c r="B4" s="13" t="s">
        <v>6</v>
      </c>
      <c r="C4" s="41">
        <v>402.68181951801034</v>
      </c>
      <c r="D4" s="16" t="s">
        <v>197</v>
      </c>
      <c r="E4" s="13"/>
      <c r="F4" s="14"/>
      <c r="J4" s="10"/>
    </row>
    <row r="5" spans="1:17" ht="15" customHeight="1" x14ac:dyDescent="0.35">
      <c r="A5" s="36">
        <v>4</v>
      </c>
      <c r="B5" s="13" t="s">
        <v>3</v>
      </c>
      <c r="C5" s="41">
        <v>397.81711319548151</v>
      </c>
      <c r="D5" s="16" t="s">
        <v>197</v>
      </c>
      <c r="E5" s="13"/>
      <c r="F5" s="14"/>
      <c r="J5" s="10"/>
    </row>
    <row r="6" spans="1:17" ht="15" customHeight="1" x14ac:dyDescent="0.35">
      <c r="A6" s="36">
        <v>5</v>
      </c>
      <c r="B6" s="13" t="s">
        <v>4</v>
      </c>
      <c r="C6" s="41">
        <v>389.18601706925409</v>
      </c>
      <c r="D6" s="16" t="s">
        <v>197</v>
      </c>
      <c r="E6" s="13"/>
      <c r="F6" s="14"/>
      <c r="J6" s="10"/>
    </row>
    <row r="7" spans="1:17" ht="15" customHeight="1" x14ac:dyDescent="0.35">
      <c r="A7" s="36">
        <v>6</v>
      </c>
      <c r="B7" s="13" t="s">
        <v>7</v>
      </c>
      <c r="C7" s="41">
        <v>360.60655129961924</v>
      </c>
      <c r="D7" s="16" t="s">
        <v>197</v>
      </c>
      <c r="E7" s="13"/>
      <c r="F7" s="14"/>
      <c r="J7" s="10"/>
    </row>
    <row r="8" spans="1:17" ht="15" customHeight="1" x14ac:dyDescent="0.35">
      <c r="A8" s="36">
        <v>7</v>
      </c>
      <c r="B8" s="13" t="s">
        <v>9</v>
      </c>
      <c r="C8" s="41">
        <v>355.2474776648902</v>
      </c>
      <c r="D8" s="16" t="s">
        <v>197</v>
      </c>
      <c r="E8" s="13"/>
      <c r="F8" s="14"/>
      <c r="J8" s="10"/>
    </row>
    <row r="9" spans="1:17" ht="15" customHeight="1" x14ac:dyDescent="0.35">
      <c r="A9" s="36">
        <v>8</v>
      </c>
      <c r="B9" s="13" t="s">
        <v>10</v>
      </c>
      <c r="C9" s="41">
        <v>351.22735748906393</v>
      </c>
      <c r="D9" s="16" t="s">
        <v>197</v>
      </c>
      <c r="E9" s="13"/>
      <c r="F9" s="14"/>
      <c r="J9" s="10"/>
    </row>
    <row r="10" spans="1:17" ht="15" customHeight="1" x14ac:dyDescent="0.35">
      <c r="A10" s="36">
        <v>9</v>
      </c>
      <c r="B10" s="13" t="s">
        <v>8</v>
      </c>
      <c r="C10" s="41">
        <v>346.11010064125509</v>
      </c>
      <c r="D10" s="16" t="s">
        <v>197</v>
      </c>
      <c r="E10" s="13"/>
      <c r="F10" s="14"/>
      <c r="J10" s="10"/>
    </row>
    <row r="11" spans="1:17" ht="15" customHeight="1" x14ac:dyDescent="0.35">
      <c r="A11" s="36">
        <v>10</v>
      </c>
      <c r="B11" s="13" t="s">
        <v>11</v>
      </c>
      <c r="C11" s="41">
        <v>345.87379546229533</v>
      </c>
      <c r="D11" s="94" t="s">
        <v>197</v>
      </c>
      <c r="E11" s="13"/>
      <c r="F11" s="14"/>
      <c r="J11" s="10"/>
    </row>
    <row r="12" spans="1:17" ht="15" customHeight="1" x14ac:dyDescent="0.35">
      <c r="A12" s="36">
        <v>11</v>
      </c>
      <c r="B12" s="13" t="s">
        <v>12</v>
      </c>
      <c r="C12" s="41">
        <v>326.89782761852621</v>
      </c>
      <c r="D12" s="94" t="s">
        <v>197</v>
      </c>
      <c r="E12" s="13"/>
      <c r="F12" s="14"/>
      <c r="J12" s="10"/>
    </row>
    <row r="13" spans="1:17" ht="15" customHeight="1" x14ac:dyDescent="0.35">
      <c r="A13" s="36">
        <v>12</v>
      </c>
      <c r="B13" s="13" t="s">
        <v>16</v>
      </c>
      <c r="C13" s="41">
        <v>324.41077457002945</v>
      </c>
      <c r="D13" s="94" t="s">
        <v>197</v>
      </c>
      <c r="E13" s="13"/>
      <c r="F13" s="14"/>
      <c r="J13" s="10"/>
    </row>
    <row r="14" spans="1:17" ht="15" customHeight="1" x14ac:dyDescent="0.35">
      <c r="A14" s="36">
        <v>13</v>
      </c>
      <c r="B14" s="13" t="s">
        <v>24</v>
      </c>
      <c r="C14" s="41">
        <v>319.99446529149969</v>
      </c>
      <c r="D14" s="94" t="s">
        <v>198</v>
      </c>
      <c r="E14" s="13"/>
      <c r="F14" s="14"/>
      <c r="J14" s="10"/>
    </row>
    <row r="15" spans="1:17" ht="15" customHeight="1" x14ac:dyDescent="0.35">
      <c r="A15" s="36">
        <v>14</v>
      </c>
      <c r="B15" s="13" t="s">
        <v>18</v>
      </c>
      <c r="C15" s="41">
        <v>311.46528590230724</v>
      </c>
      <c r="D15" s="94" t="s">
        <v>197</v>
      </c>
      <c r="E15" s="13"/>
      <c r="F15" s="14"/>
      <c r="J15" s="10"/>
    </row>
    <row r="16" spans="1:17" ht="15" customHeight="1" x14ac:dyDescent="0.35">
      <c r="A16" s="36">
        <v>15</v>
      </c>
      <c r="B16" s="13" t="s">
        <v>13</v>
      </c>
      <c r="C16" s="41">
        <v>311.06056394251897</v>
      </c>
      <c r="D16" s="94" t="s">
        <v>197</v>
      </c>
      <c r="E16" s="13"/>
      <c r="F16" s="14"/>
      <c r="J16" s="10"/>
    </row>
    <row r="17" spans="1:10" ht="15" customHeight="1" x14ac:dyDescent="0.35">
      <c r="A17" s="36">
        <v>16</v>
      </c>
      <c r="B17" s="13" t="s">
        <v>20</v>
      </c>
      <c r="C17" s="41">
        <v>306.66985383575292</v>
      </c>
      <c r="D17" s="94" t="s">
        <v>197</v>
      </c>
      <c r="E17" s="13"/>
      <c r="F17" s="14"/>
      <c r="J17" s="10"/>
    </row>
    <row r="18" spans="1:10" ht="15" customHeight="1" x14ac:dyDescent="0.35">
      <c r="A18" s="36">
        <v>17</v>
      </c>
      <c r="B18" s="13" t="s">
        <v>30</v>
      </c>
      <c r="C18" s="41">
        <v>303.31011438393699</v>
      </c>
      <c r="D18" s="94" t="s">
        <v>197</v>
      </c>
      <c r="E18" s="13"/>
      <c r="F18" s="14"/>
      <c r="J18" s="10"/>
    </row>
    <row r="19" spans="1:10" ht="15" customHeight="1" x14ac:dyDescent="0.35">
      <c r="A19" s="36">
        <v>18</v>
      </c>
      <c r="B19" s="13" t="s">
        <v>22</v>
      </c>
      <c r="C19" s="41">
        <v>302.81153524981949</v>
      </c>
      <c r="D19" s="94" t="s">
        <v>197</v>
      </c>
      <c r="E19" s="13"/>
      <c r="F19" s="14"/>
      <c r="J19" s="10"/>
    </row>
    <row r="20" spans="1:10" ht="15" customHeight="1" x14ac:dyDescent="0.35">
      <c r="A20" s="36">
        <v>19</v>
      </c>
      <c r="B20" s="13" t="s">
        <v>23</v>
      </c>
      <c r="C20" s="41">
        <v>300.85895325392619</v>
      </c>
      <c r="D20" s="94" t="s">
        <v>198</v>
      </c>
      <c r="E20" s="13"/>
      <c r="F20" s="14"/>
      <c r="J20" s="10"/>
    </row>
    <row r="21" spans="1:10" ht="15" customHeight="1" x14ac:dyDescent="0.35">
      <c r="A21" s="36">
        <v>20</v>
      </c>
      <c r="B21" s="13" t="s">
        <v>25</v>
      </c>
      <c r="C21" s="41">
        <v>297.07958910896031</v>
      </c>
      <c r="D21" s="94" t="s">
        <v>198</v>
      </c>
      <c r="E21" s="17"/>
      <c r="F21" s="14"/>
      <c r="J21" s="10"/>
    </row>
    <row r="22" spans="1:10" ht="15" customHeight="1" x14ac:dyDescent="0.35">
      <c r="A22" s="36">
        <v>21</v>
      </c>
      <c r="B22" s="13" t="s">
        <v>14</v>
      </c>
      <c r="C22" s="41">
        <v>293.70251101929875</v>
      </c>
      <c r="D22" s="94" t="s">
        <v>197</v>
      </c>
      <c r="E22" s="13"/>
      <c r="F22" s="14"/>
      <c r="J22" s="10"/>
    </row>
    <row r="23" spans="1:10" ht="15" customHeight="1" x14ac:dyDescent="0.35">
      <c r="A23" s="36">
        <v>22</v>
      </c>
      <c r="B23" s="13" t="s">
        <v>17</v>
      </c>
      <c r="C23" s="41">
        <v>292.16555111175222</v>
      </c>
      <c r="D23" s="94" t="s">
        <v>197</v>
      </c>
      <c r="E23" s="13"/>
      <c r="F23" s="14"/>
      <c r="J23" s="10"/>
    </row>
    <row r="24" spans="1:10" ht="15" customHeight="1" x14ac:dyDescent="0.35">
      <c r="A24" s="36">
        <v>23</v>
      </c>
      <c r="B24" s="13" t="s">
        <v>27</v>
      </c>
      <c r="C24" s="41">
        <v>288.83689744091612</v>
      </c>
      <c r="D24" s="94" t="s">
        <v>197</v>
      </c>
      <c r="E24" s="13"/>
      <c r="F24" s="14"/>
      <c r="J24" s="10"/>
    </row>
    <row r="25" spans="1:10" ht="15" customHeight="1" x14ac:dyDescent="0.35">
      <c r="A25" s="36">
        <v>24</v>
      </c>
      <c r="B25" s="13" t="s">
        <v>35</v>
      </c>
      <c r="C25" s="41">
        <v>288.67889595758743</v>
      </c>
      <c r="D25" s="94" t="s">
        <v>198</v>
      </c>
      <c r="E25" s="13"/>
      <c r="F25" s="14"/>
      <c r="J25" s="10"/>
    </row>
    <row r="26" spans="1:10" ht="15" customHeight="1" x14ac:dyDescent="0.35">
      <c r="A26" s="36">
        <v>25</v>
      </c>
      <c r="B26" s="13" t="s">
        <v>19</v>
      </c>
      <c r="C26" s="41">
        <v>287.36778847916821</v>
      </c>
      <c r="D26" s="94" t="s">
        <v>198</v>
      </c>
      <c r="E26" s="13"/>
      <c r="F26" s="14"/>
      <c r="J26" s="10"/>
    </row>
    <row r="27" spans="1:10" ht="15" customHeight="1" x14ac:dyDescent="0.35">
      <c r="A27" s="36">
        <v>26</v>
      </c>
      <c r="B27" s="13" t="s">
        <v>38</v>
      </c>
      <c r="C27" s="41">
        <v>285.94277919372996</v>
      </c>
      <c r="D27" s="94" t="s">
        <v>198</v>
      </c>
      <c r="E27" s="13"/>
      <c r="F27" s="14"/>
      <c r="J27" s="10"/>
    </row>
    <row r="28" spans="1:10" ht="15" customHeight="1" x14ac:dyDescent="0.35">
      <c r="A28" s="36">
        <v>27</v>
      </c>
      <c r="B28" s="13" t="s">
        <v>26</v>
      </c>
      <c r="C28" s="41">
        <v>284.49778722286788</v>
      </c>
      <c r="D28" s="94" t="s">
        <v>198</v>
      </c>
      <c r="E28" s="13"/>
      <c r="F28" s="14"/>
      <c r="J28" s="10"/>
    </row>
    <row r="29" spans="1:10" ht="15" customHeight="1" x14ac:dyDescent="0.35">
      <c r="A29" s="36">
        <v>28</v>
      </c>
      <c r="B29" s="13" t="s">
        <v>34</v>
      </c>
      <c r="C29" s="41">
        <v>283.13078146263609</v>
      </c>
      <c r="D29" s="94" t="s">
        <v>197</v>
      </c>
      <c r="E29" s="13"/>
      <c r="F29" s="14"/>
      <c r="J29" s="10"/>
    </row>
    <row r="30" spans="1:10" ht="15" customHeight="1" x14ac:dyDescent="0.35">
      <c r="A30" s="36">
        <v>29</v>
      </c>
      <c r="B30" s="13" t="s">
        <v>31</v>
      </c>
      <c r="C30" s="41">
        <v>280.9857891454522</v>
      </c>
      <c r="D30" s="94" t="s">
        <v>197</v>
      </c>
      <c r="E30" s="13"/>
      <c r="F30" s="14"/>
      <c r="J30" s="10"/>
    </row>
    <row r="31" spans="1:10" ht="15" customHeight="1" x14ac:dyDescent="0.35">
      <c r="A31" s="36">
        <v>30</v>
      </c>
      <c r="B31" s="13" t="s">
        <v>29</v>
      </c>
      <c r="C31" s="41">
        <v>279.70853543103243</v>
      </c>
      <c r="D31" s="16" t="s">
        <v>197</v>
      </c>
      <c r="E31" s="13"/>
      <c r="F31" s="14"/>
      <c r="J31" s="10"/>
    </row>
    <row r="32" spans="1:10" ht="15" customHeight="1" x14ac:dyDescent="0.35">
      <c r="A32" s="36">
        <v>31</v>
      </c>
      <c r="B32" s="13" t="s">
        <v>36</v>
      </c>
      <c r="C32" s="41">
        <v>278.01560307242596</v>
      </c>
      <c r="D32" s="16" t="s">
        <v>198</v>
      </c>
      <c r="E32" s="13"/>
      <c r="F32" s="14"/>
      <c r="J32" s="10"/>
    </row>
    <row r="33" spans="1:14" ht="15" customHeight="1" x14ac:dyDescent="0.35">
      <c r="A33" s="36">
        <v>32</v>
      </c>
      <c r="B33" s="13" t="s">
        <v>50</v>
      </c>
      <c r="C33" s="41">
        <v>276.20394862098044</v>
      </c>
      <c r="D33" s="16" t="s">
        <v>198</v>
      </c>
      <c r="E33" s="13"/>
      <c r="F33" s="14"/>
      <c r="J33" s="10"/>
    </row>
    <row r="34" spans="1:14" ht="15" customHeight="1" x14ac:dyDescent="0.35">
      <c r="A34" s="36">
        <v>33</v>
      </c>
      <c r="B34" s="13" t="s">
        <v>21</v>
      </c>
      <c r="C34" s="41">
        <v>275.20354355693041</v>
      </c>
      <c r="D34" s="16" t="s">
        <v>197</v>
      </c>
      <c r="E34" s="13"/>
      <c r="F34" s="14"/>
      <c r="J34" s="10"/>
    </row>
    <row r="35" spans="1:14" ht="15" customHeight="1" x14ac:dyDescent="0.35">
      <c r="A35" s="36">
        <v>34</v>
      </c>
      <c r="B35" s="13" t="s">
        <v>32</v>
      </c>
      <c r="C35" s="41">
        <v>272.26198821762478</v>
      </c>
      <c r="D35" s="16" t="s">
        <v>198</v>
      </c>
      <c r="E35" s="17"/>
      <c r="F35" s="14"/>
      <c r="J35" s="10"/>
    </row>
    <row r="36" spans="1:14" ht="15" customHeight="1" x14ac:dyDescent="0.35">
      <c r="A36" s="36">
        <v>35</v>
      </c>
      <c r="B36" s="13" t="s">
        <v>37</v>
      </c>
      <c r="C36" s="41">
        <v>272.06220943618359</v>
      </c>
      <c r="D36" s="94" t="s">
        <v>197</v>
      </c>
      <c r="E36" s="13"/>
      <c r="F36" s="14"/>
      <c r="J36" s="10"/>
    </row>
    <row r="37" spans="1:14" ht="15" customHeight="1" x14ac:dyDescent="0.35">
      <c r="A37" s="36">
        <v>36</v>
      </c>
      <c r="B37" s="13" t="s">
        <v>142</v>
      </c>
      <c r="C37" s="41">
        <v>267.47072589801644</v>
      </c>
      <c r="D37" s="94" t="s">
        <v>197</v>
      </c>
      <c r="E37" s="13"/>
      <c r="F37" s="14"/>
      <c r="J37" s="10"/>
    </row>
    <row r="38" spans="1:14" ht="15" customHeight="1" x14ac:dyDescent="0.35">
      <c r="A38" s="36">
        <v>37</v>
      </c>
      <c r="B38" s="13" t="s">
        <v>112</v>
      </c>
      <c r="C38" s="41">
        <v>267.10485420448759</v>
      </c>
      <c r="D38" s="94" t="s">
        <v>197</v>
      </c>
      <c r="E38" s="13"/>
      <c r="F38" s="14"/>
      <c r="J38" s="10"/>
    </row>
    <row r="39" spans="1:14" ht="15" customHeight="1" x14ac:dyDescent="0.35">
      <c r="A39" s="36">
        <v>38</v>
      </c>
      <c r="B39" s="13" t="s">
        <v>42</v>
      </c>
      <c r="C39" s="41">
        <v>266.10336984741417</v>
      </c>
      <c r="D39" s="94" t="s">
        <v>198</v>
      </c>
      <c r="E39" s="13"/>
      <c r="F39" s="14"/>
      <c r="J39" s="10"/>
    </row>
    <row r="40" spans="1:14" ht="15" customHeight="1" x14ac:dyDescent="0.35">
      <c r="A40" s="36">
        <v>39</v>
      </c>
      <c r="B40" s="13" t="s">
        <v>43</v>
      </c>
      <c r="C40" s="41">
        <v>263.45542769438646</v>
      </c>
      <c r="D40" s="94" t="s">
        <v>198</v>
      </c>
      <c r="E40" s="13"/>
      <c r="F40" s="14"/>
      <c r="J40" s="10"/>
    </row>
    <row r="41" spans="1:14" ht="15" customHeight="1" x14ac:dyDescent="0.35">
      <c r="A41" s="36">
        <v>40</v>
      </c>
      <c r="B41" s="13" t="s">
        <v>28</v>
      </c>
      <c r="C41" s="41">
        <v>263.26100444554379</v>
      </c>
      <c r="D41" s="94" t="s">
        <v>198</v>
      </c>
      <c r="E41" s="13"/>
      <c r="F41" s="14"/>
      <c r="J41" s="10"/>
    </row>
    <row r="42" spans="1:14" ht="15" customHeight="1" x14ac:dyDescent="0.35">
      <c r="A42" s="36">
        <v>41</v>
      </c>
      <c r="B42" s="13" t="s">
        <v>68</v>
      </c>
      <c r="C42" s="41">
        <v>261.80863813688472</v>
      </c>
      <c r="D42" s="94" t="s">
        <v>198</v>
      </c>
      <c r="E42" s="13"/>
      <c r="F42" s="14"/>
      <c r="J42" s="10"/>
    </row>
    <row r="43" spans="1:14" ht="15" customHeight="1" x14ac:dyDescent="0.35">
      <c r="A43" s="36">
        <v>42</v>
      </c>
      <c r="B43" s="13" t="s">
        <v>15</v>
      </c>
      <c r="C43" s="41">
        <v>259.85952291865129</v>
      </c>
      <c r="D43" s="94" t="s">
        <v>198</v>
      </c>
      <c r="E43" s="14"/>
    </row>
    <row r="44" spans="1:14" ht="15" customHeight="1" x14ac:dyDescent="0.35">
      <c r="D44" s="94"/>
    </row>
    <row r="45" spans="1:14" ht="29.25" customHeight="1" x14ac:dyDescent="0.35">
      <c r="A45" s="96" t="s">
        <v>191</v>
      </c>
      <c r="B45" s="96"/>
      <c r="C45" s="96"/>
      <c r="D45" s="97"/>
      <c r="E45" s="4"/>
      <c r="F45" s="3"/>
      <c r="G45" s="7"/>
      <c r="H45" s="3"/>
      <c r="I45" s="2"/>
      <c r="J45" s="8"/>
      <c r="K45" s="3"/>
      <c r="L45" s="5"/>
      <c r="M45" s="3"/>
      <c r="N45" s="6"/>
    </row>
    <row r="46" spans="1:14" ht="15" customHeight="1" x14ac:dyDescent="0.35">
      <c r="A46" s="39"/>
      <c r="B46" s="24"/>
      <c r="C46" s="48"/>
      <c r="D46" s="97"/>
    </row>
    <row r="47" spans="1:14" ht="15" customHeight="1" x14ac:dyDescent="0.35">
      <c r="A47" s="49"/>
      <c r="B47" s="13" t="s">
        <v>49</v>
      </c>
      <c r="C47" s="48"/>
      <c r="D47" s="97" t="s">
        <v>198</v>
      </c>
    </row>
    <row r="48" spans="1:14" ht="15" customHeight="1" x14ac:dyDescent="0.35">
      <c r="A48" s="40"/>
      <c r="B48" s="13" t="s">
        <v>48</v>
      </c>
      <c r="D48" s="97" t="s">
        <v>198</v>
      </c>
      <c r="E48" s="4"/>
      <c r="F48" s="3"/>
      <c r="G48" s="7"/>
      <c r="H48" s="3"/>
      <c r="I48" s="2"/>
      <c r="J48" s="8"/>
      <c r="K48" s="3"/>
      <c r="L48" s="5"/>
      <c r="M48" s="3"/>
      <c r="N48" s="6"/>
    </row>
    <row r="49" spans="1:14" ht="15" customHeight="1" x14ac:dyDescent="0.35">
      <c r="A49" s="40"/>
      <c r="B49" s="13" t="s">
        <v>181</v>
      </c>
      <c r="D49" s="97" t="s">
        <v>197</v>
      </c>
      <c r="E49" s="4"/>
      <c r="F49" s="3"/>
      <c r="G49" s="7"/>
      <c r="H49" s="3"/>
      <c r="I49" s="2"/>
      <c r="J49" s="8"/>
      <c r="K49" s="3"/>
      <c r="L49" s="5"/>
      <c r="M49" s="3"/>
      <c r="N49" s="6"/>
    </row>
    <row r="50" spans="1:14" ht="15" customHeight="1" x14ac:dyDescent="0.35">
      <c r="A50" s="40"/>
      <c r="B50" s="13" t="s">
        <v>46</v>
      </c>
      <c r="D50" s="97" t="s">
        <v>198</v>
      </c>
      <c r="E50" s="11"/>
    </row>
    <row r="51" spans="1:14" ht="15" customHeight="1" x14ac:dyDescent="0.35">
      <c r="A51" s="40"/>
      <c r="B51" s="13" t="s">
        <v>45</v>
      </c>
      <c r="D51" s="97" t="s">
        <v>198</v>
      </c>
      <c r="E51" s="11"/>
    </row>
    <row r="52" spans="1:14" ht="15" customHeight="1" x14ac:dyDescent="0.35">
      <c r="A52" s="40"/>
      <c r="B52" s="13" t="s">
        <v>33</v>
      </c>
      <c r="D52" s="97" t="s">
        <v>198</v>
      </c>
      <c r="E52" s="12"/>
    </row>
    <row r="53" spans="1:14" ht="15" customHeight="1" x14ac:dyDescent="0.35">
      <c r="A53" s="40"/>
      <c r="B53" s="13" t="s">
        <v>163</v>
      </c>
      <c r="D53" s="97" t="s">
        <v>197</v>
      </c>
    </row>
    <row r="54" spans="1:14" ht="15" customHeight="1" x14ac:dyDescent="0.35">
      <c r="A54" s="40"/>
      <c r="B54" s="13" t="s">
        <v>52</v>
      </c>
      <c r="D54" s="97" t="s">
        <v>198</v>
      </c>
    </row>
    <row r="55" spans="1:14" ht="15" customHeight="1" x14ac:dyDescent="0.35"/>
    <row r="56" spans="1:14" ht="15" customHeight="1" x14ac:dyDescent="0.35"/>
    <row r="57" spans="1:14" ht="15" customHeight="1" x14ac:dyDescent="0.35"/>
    <row r="58" spans="1:14" ht="15" customHeight="1" x14ac:dyDescent="0.35"/>
    <row r="59" spans="1:14" ht="16.5" customHeight="1" x14ac:dyDescent="0.35"/>
    <row r="62" spans="1:14" ht="12.95" customHeight="1" x14ac:dyDescent="0.35">
      <c r="A62" s="9"/>
    </row>
  </sheetData>
  <sortState ref="B47:B54">
    <sortCondition ref="B47"/>
  </sortState>
  <mergeCells count="1">
    <mergeCell ref="A45:C45"/>
  </mergeCells>
  <phoneticPr fontId="0" type="noConversion"/>
  <pageMargins left="1.6" right="0.24" top="0.57999999999999996" bottom="0.26" header="0.26" footer="0.2"/>
  <pageSetup scale="92" orientation="portrait" r:id="rId1"/>
  <headerFooter alignWithMargins="0">
    <oddHeader xml:space="preserve">&amp;C&amp;"Trebuchet MS,Regular"&amp;9FY 2015 Public Investment Community (PIC) List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5"/>
  <sheetViews>
    <sheetView zoomScale="90" zoomScaleNormal="90" workbookViewId="0">
      <pane ySplit="5" topLeftCell="A6" activePane="bottomLeft" state="frozen"/>
      <selection pane="bottomLeft"/>
    </sheetView>
  </sheetViews>
  <sheetFormatPr defaultRowHeight="16.5" customHeight="1" x14ac:dyDescent="0.2"/>
  <cols>
    <col min="1" max="1" width="5.140625" style="13" customWidth="1"/>
    <col min="2" max="2" width="14.5703125" style="13" bestFit="1" customWidth="1"/>
    <col min="3" max="3" width="9.5703125" style="17" bestFit="1" customWidth="1"/>
    <col min="4" max="4" width="12.140625" style="17" bestFit="1" customWidth="1"/>
    <col min="5" max="5" width="7.140625" style="17" customWidth="1"/>
    <col min="6" max="6" width="15.7109375" style="17" customWidth="1"/>
    <col min="7" max="7" width="9.7109375" style="17" bestFit="1" customWidth="1"/>
    <col min="8" max="8" width="7.85546875" style="17" customWidth="1"/>
    <col min="9" max="9" width="10.140625" style="17" customWidth="1"/>
    <col min="10" max="10" width="15.42578125" style="45" customWidth="1"/>
    <col min="11" max="11" width="13.28515625" style="38" customWidth="1"/>
    <col min="12" max="12" width="12" style="17" customWidth="1"/>
    <col min="13" max="13" width="15.5703125" style="17" customWidth="1"/>
    <col min="14" max="14" width="15.42578125" style="17" customWidth="1"/>
    <col min="15" max="15" width="16.7109375" style="13" customWidth="1"/>
    <col min="16" max="16" width="17" style="13" customWidth="1"/>
    <col min="17" max="17" width="13.85546875" style="13" customWidth="1"/>
    <col min="18" max="18" width="22.140625" style="13" customWidth="1"/>
    <col min="19" max="16384" width="9.140625" style="13"/>
  </cols>
  <sheetData>
    <row r="1" spans="1:20" ht="18.75" customHeight="1" x14ac:dyDescent="0.2">
      <c r="A1" s="75"/>
      <c r="B1" s="63" t="s">
        <v>53</v>
      </c>
      <c r="C1" s="76"/>
      <c r="D1" s="77">
        <f>MAX(D6:D174)</f>
        <v>97498</v>
      </c>
      <c r="E1" s="78"/>
      <c r="F1" s="61">
        <f>MAX(F6:F174)</f>
        <v>679857.09</v>
      </c>
      <c r="G1" s="78"/>
      <c r="H1" s="79">
        <f>MAX(H6:H174)</f>
        <v>39.171678567632</v>
      </c>
      <c r="I1" s="78"/>
      <c r="J1" s="80"/>
      <c r="K1" s="60">
        <f>MAX(K6:K174)</f>
        <v>2.6288424774230705E-2</v>
      </c>
      <c r="L1" s="78"/>
      <c r="M1" s="62">
        <f>MAX(M6:M174)</f>
        <v>10.199999999999999</v>
      </c>
      <c r="N1" s="81"/>
      <c r="O1" s="82" t="s">
        <v>179</v>
      </c>
    </row>
    <row r="2" spans="1:20" ht="16.5" customHeight="1" x14ac:dyDescent="0.2">
      <c r="A2" s="75"/>
      <c r="B2" s="63" t="s">
        <v>54</v>
      </c>
      <c r="C2" s="76"/>
      <c r="D2" s="77">
        <f>MIN(D6:D174)</f>
        <v>16619</v>
      </c>
      <c r="E2" s="78"/>
      <c r="F2" s="61">
        <f>MIN(F6:F174)</f>
        <v>9391.86</v>
      </c>
      <c r="G2" s="78"/>
      <c r="H2" s="79">
        <f>MIN(H6:H174)</f>
        <v>7.2002379212099497</v>
      </c>
      <c r="I2" s="78"/>
      <c r="J2" s="80"/>
      <c r="K2" s="60">
        <f>MIN(K6:K174)</f>
        <v>0</v>
      </c>
      <c r="L2" s="78"/>
      <c r="M2" s="62">
        <f>MIN(M6:M174)</f>
        <v>3.2666666666666671</v>
      </c>
      <c r="N2" s="81"/>
      <c r="O2" s="83">
        <f>PERCENTILE(O6:O174,0.75)</f>
        <v>256.56342788476485</v>
      </c>
    </row>
    <row r="3" spans="1:20" ht="16.5" customHeight="1" x14ac:dyDescent="0.2">
      <c r="A3" s="75"/>
      <c r="B3" s="63" t="s">
        <v>55</v>
      </c>
      <c r="C3" s="76"/>
      <c r="D3" s="77">
        <f>SUM(D1-D2)</f>
        <v>80879</v>
      </c>
      <c r="E3" s="78"/>
      <c r="F3" s="61">
        <f>SUM(F1-F2)</f>
        <v>670465.23</v>
      </c>
      <c r="G3" s="78"/>
      <c r="H3" s="59">
        <f>SUM(H1-H2)</f>
        <v>31.97144064642205</v>
      </c>
      <c r="I3" s="78"/>
      <c r="J3" s="80"/>
      <c r="K3" s="60">
        <f>SUM(K1-K2)</f>
        <v>2.6288424774230705E-2</v>
      </c>
      <c r="L3" s="78"/>
      <c r="M3" s="62">
        <f>SUM(M1-M2)</f>
        <v>6.9333333333333318</v>
      </c>
      <c r="N3" s="81"/>
      <c r="O3" s="84"/>
    </row>
    <row r="4" spans="1:20" ht="12" x14ac:dyDescent="0.2">
      <c r="A4" s="16"/>
      <c r="B4" s="15"/>
      <c r="D4" s="26"/>
      <c r="E4" s="25"/>
      <c r="F4" s="27"/>
      <c r="G4" s="25"/>
      <c r="H4" s="28"/>
      <c r="I4" s="25"/>
      <c r="J4" s="42"/>
      <c r="K4" s="29"/>
      <c r="L4" s="25"/>
      <c r="M4" s="30"/>
      <c r="N4" s="25"/>
      <c r="O4" s="18"/>
    </row>
    <row r="5" spans="1:20" ht="36" x14ac:dyDescent="0.2">
      <c r="A5" s="85" t="s">
        <v>1</v>
      </c>
      <c r="B5" s="85" t="s">
        <v>0</v>
      </c>
      <c r="C5" s="85" t="s">
        <v>183</v>
      </c>
      <c r="D5" s="86" t="s">
        <v>184</v>
      </c>
      <c r="E5" s="85" t="s">
        <v>174</v>
      </c>
      <c r="F5" s="87" t="s">
        <v>185</v>
      </c>
      <c r="G5" s="85" t="s">
        <v>178</v>
      </c>
      <c r="H5" s="88" t="s">
        <v>186</v>
      </c>
      <c r="I5" s="85" t="s">
        <v>177</v>
      </c>
      <c r="J5" s="89" t="s">
        <v>187</v>
      </c>
      <c r="K5" s="90" t="s">
        <v>188</v>
      </c>
      <c r="L5" s="85" t="s">
        <v>176</v>
      </c>
      <c r="M5" s="88" t="s">
        <v>189</v>
      </c>
      <c r="N5" s="85" t="s">
        <v>175</v>
      </c>
      <c r="O5" s="91" t="s">
        <v>190</v>
      </c>
      <c r="R5" s="18"/>
      <c r="S5" s="19"/>
      <c r="T5" s="19"/>
    </row>
    <row r="6" spans="1:20" ht="15.75" customHeight="1" x14ac:dyDescent="0.2">
      <c r="A6" s="50">
        <v>1</v>
      </c>
      <c r="B6" s="50" t="s">
        <v>2</v>
      </c>
      <c r="C6" s="51">
        <v>125017</v>
      </c>
      <c r="D6" s="51">
        <v>16619</v>
      </c>
      <c r="E6" s="52">
        <f t="shared" ref="E6:E37" si="0">SUM(100-(((D6-$D$2)/$D$3)*100))</f>
        <v>100</v>
      </c>
      <c r="F6" s="53">
        <v>9391.86</v>
      </c>
      <c r="G6" s="52">
        <f t="shared" ref="G6:G37" si="1">SUM(100-(((F6-$F$2)/$F$3)*100))</f>
        <v>100</v>
      </c>
      <c r="H6" s="53">
        <v>36.1266529802786</v>
      </c>
      <c r="I6" s="52">
        <f t="shared" ref="I6:I37" si="2">SUM((H6-$H$2)/$H$3)*100</f>
        <v>90.475794878845491</v>
      </c>
      <c r="J6" s="54">
        <v>3286.5</v>
      </c>
      <c r="K6" s="55">
        <f t="shared" ref="K6:K37" si="3">SUM(J6/C6)</f>
        <v>2.6288424774230705E-2</v>
      </c>
      <c r="L6" s="56">
        <f t="shared" ref="L6:L37" si="4">SUM((K6-$K$2)/$K$3)*100</f>
        <v>100</v>
      </c>
      <c r="M6" s="57">
        <v>10.199999999999999</v>
      </c>
      <c r="N6" s="52">
        <f t="shared" ref="N6:N37" si="5">SUM((M6-$M$2)/$M$3)*100</f>
        <v>100</v>
      </c>
      <c r="O6" s="58">
        <f t="shared" ref="O6:O37" si="6">SUM(E6+G6+I6+L6+N6)</f>
        <v>490.47579487884548</v>
      </c>
      <c r="Q6" s="92" t="s">
        <v>194</v>
      </c>
      <c r="R6" s="92"/>
      <c r="S6" s="19"/>
      <c r="T6" s="19"/>
    </row>
    <row r="7" spans="1:20" ht="15.75" customHeight="1" x14ac:dyDescent="0.2">
      <c r="A7" s="50">
        <v>2</v>
      </c>
      <c r="B7" s="50" t="s">
        <v>5</v>
      </c>
      <c r="C7" s="51">
        <v>72939</v>
      </c>
      <c r="D7" s="51">
        <v>20655</v>
      </c>
      <c r="E7" s="52">
        <f t="shared" si="0"/>
        <v>95.00982949838648</v>
      </c>
      <c r="F7" s="53">
        <v>10161.34</v>
      </c>
      <c r="G7" s="52">
        <f t="shared" si="1"/>
        <v>99.885231930669988</v>
      </c>
      <c r="H7" s="53">
        <v>30.941028513417301</v>
      </c>
      <c r="I7" s="52">
        <f t="shared" si="2"/>
        <v>74.256242797317313</v>
      </c>
      <c r="J7" s="54">
        <v>1521.5</v>
      </c>
      <c r="K7" s="55">
        <f t="shared" si="3"/>
        <v>2.085989662594771E-2</v>
      </c>
      <c r="L7" s="56">
        <f t="shared" si="4"/>
        <v>79.350120081731461</v>
      </c>
      <c r="M7" s="57">
        <v>7.958333333333333</v>
      </c>
      <c r="N7" s="52">
        <f t="shared" si="5"/>
        <v>67.668269230769241</v>
      </c>
      <c r="O7" s="58">
        <f t="shared" si="6"/>
        <v>416.16969353887447</v>
      </c>
      <c r="Q7" s="93" t="s">
        <v>195</v>
      </c>
      <c r="R7" s="93"/>
      <c r="S7" s="19"/>
      <c r="T7" s="19"/>
    </row>
    <row r="8" spans="1:20" ht="16.5" customHeight="1" x14ac:dyDescent="0.2">
      <c r="A8" s="50">
        <v>3</v>
      </c>
      <c r="B8" s="50" t="s">
        <v>6</v>
      </c>
      <c r="C8" s="51">
        <v>109676</v>
      </c>
      <c r="D8" s="51">
        <v>21120</v>
      </c>
      <c r="E8" s="52">
        <f t="shared" si="0"/>
        <v>94.434896573894335</v>
      </c>
      <c r="F8" s="53">
        <v>11372.74</v>
      </c>
      <c r="G8" s="52">
        <f t="shared" si="1"/>
        <v>99.704551420213093</v>
      </c>
      <c r="H8" s="53">
        <v>39.171678567632</v>
      </c>
      <c r="I8" s="52">
        <f t="shared" si="2"/>
        <v>100</v>
      </c>
      <c r="J8" s="54">
        <v>776.5</v>
      </c>
      <c r="K8" s="55">
        <f t="shared" si="3"/>
        <v>7.0799445639884752E-3</v>
      </c>
      <c r="L8" s="56">
        <f t="shared" si="4"/>
        <v>26.93179460082602</v>
      </c>
      <c r="M8" s="57">
        <v>8.9250000000000007</v>
      </c>
      <c r="N8" s="52">
        <f t="shared" si="5"/>
        <v>81.610576923076934</v>
      </c>
      <c r="O8" s="58">
        <f t="shared" si="6"/>
        <v>402.68181951801034</v>
      </c>
      <c r="S8" s="19"/>
      <c r="T8" s="19"/>
    </row>
    <row r="9" spans="1:20" ht="16.5" customHeight="1" x14ac:dyDescent="0.2">
      <c r="A9" s="50">
        <v>4</v>
      </c>
      <c r="B9" s="50" t="s">
        <v>3</v>
      </c>
      <c r="C9" s="51">
        <v>147216</v>
      </c>
      <c r="D9" s="51">
        <v>20132</v>
      </c>
      <c r="E9" s="52">
        <f t="shared" si="0"/>
        <v>95.656474486578716</v>
      </c>
      <c r="F9" s="53">
        <v>11607.67</v>
      </c>
      <c r="G9" s="52">
        <f t="shared" si="1"/>
        <v>99.669511571837958</v>
      </c>
      <c r="H9" s="53">
        <v>35.479206166196398</v>
      </c>
      <c r="I9" s="52">
        <f t="shared" si="2"/>
        <v>88.450716243064164</v>
      </c>
      <c r="J9" s="54">
        <v>1529.5</v>
      </c>
      <c r="K9" s="55">
        <f t="shared" si="3"/>
        <v>1.0389495706988371E-2</v>
      </c>
      <c r="L9" s="56">
        <f t="shared" si="4"/>
        <v>39.52118012476997</v>
      </c>
      <c r="M9" s="57">
        <v>8.4333333333333318</v>
      </c>
      <c r="N9" s="52">
        <f t="shared" si="5"/>
        <v>74.519230769230745</v>
      </c>
      <c r="O9" s="58">
        <f t="shared" si="6"/>
        <v>397.81711319548151</v>
      </c>
      <c r="R9" s="18"/>
      <c r="S9" s="19"/>
      <c r="T9" s="19"/>
    </row>
    <row r="10" spans="1:20" ht="16.5" customHeight="1" x14ac:dyDescent="0.2">
      <c r="A10" s="50">
        <v>5</v>
      </c>
      <c r="B10" s="50" t="s">
        <v>4</v>
      </c>
      <c r="C10" s="51">
        <v>130660</v>
      </c>
      <c r="D10" s="51">
        <v>23339</v>
      </c>
      <c r="E10" s="52">
        <f t="shared" si="0"/>
        <v>91.691291929919998</v>
      </c>
      <c r="F10" s="53">
        <v>17093.509999999998</v>
      </c>
      <c r="G10" s="52">
        <f t="shared" si="1"/>
        <v>98.851297628066405</v>
      </c>
      <c r="H10" s="53">
        <v>26.3194423204991</v>
      </c>
      <c r="I10" s="52">
        <f t="shared" si="2"/>
        <v>59.800884829469815</v>
      </c>
      <c r="J10" s="54">
        <v>2775</v>
      </c>
      <c r="K10" s="55">
        <f t="shared" si="3"/>
        <v>2.1238328486147252E-2</v>
      </c>
      <c r="L10" s="56">
        <f t="shared" si="4"/>
        <v>80.789658066413224</v>
      </c>
      <c r="M10" s="57">
        <v>7.291666666666667</v>
      </c>
      <c r="N10" s="52">
        <f t="shared" si="5"/>
        <v>58.052884615384635</v>
      </c>
      <c r="O10" s="58">
        <f t="shared" si="6"/>
        <v>389.18601706925409</v>
      </c>
      <c r="R10" s="18"/>
      <c r="S10" s="19"/>
      <c r="T10" s="19"/>
    </row>
    <row r="11" spans="1:20" ht="16.5" customHeight="1" x14ac:dyDescent="0.2">
      <c r="A11" s="50">
        <v>6</v>
      </c>
      <c r="B11" s="50" t="s">
        <v>7</v>
      </c>
      <c r="C11" s="51">
        <v>27545</v>
      </c>
      <c r="D11" s="51">
        <v>21668</v>
      </c>
      <c r="E11" s="52">
        <f t="shared" si="0"/>
        <v>93.757341213417575</v>
      </c>
      <c r="F11" s="53">
        <v>14828.46</v>
      </c>
      <c r="G11" s="52">
        <f t="shared" si="1"/>
        <v>99.189130210376462</v>
      </c>
      <c r="H11" s="53">
        <v>23.581593869355899</v>
      </c>
      <c r="I11" s="52">
        <f t="shared" si="2"/>
        <v>51.237465741097907</v>
      </c>
      <c r="J11" s="54">
        <v>360</v>
      </c>
      <c r="K11" s="55">
        <f t="shared" si="3"/>
        <v>1.3069522599382828E-2</v>
      </c>
      <c r="L11" s="56">
        <f t="shared" si="4"/>
        <v>49.715883365496516</v>
      </c>
      <c r="M11" s="57">
        <v>7.8916666666666657</v>
      </c>
      <c r="N11" s="52">
        <f t="shared" si="5"/>
        <v>66.706730769230759</v>
      </c>
      <c r="O11" s="58">
        <f t="shared" si="6"/>
        <v>360.60655129961924</v>
      </c>
      <c r="R11" s="18"/>
      <c r="S11" s="19"/>
      <c r="T11" s="19"/>
    </row>
    <row r="12" spans="1:20" ht="16.5" customHeight="1" x14ac:dyDescent="0.2">
      <c r="A12" s="50">
        <v>7</v>
      </c>
      <c r="B12" s="50" t="s">
        <v>9</v>
      </c>
      <c r="C12" s="51">
        <v>25213</v>
      </c>
      <c r="D12" s="51">
        <v>20297</v>
      </c>
      <c r="E12" s="52">
        <f t="shared" si="0"/>
        <v>95.452466029500854</v>
      </c>
      <c r="F12" s="53">
        <v>9838.3700000000008</v>
      </c>
      <c r="G12" s="52">
        <f t="shared" si="1"/>
        <v>99.933402959613574</v>
      </c>
      <c r="H12" s="53">
        <v>28.065469922583102</v>
      </c>
      <c r="I12" s="52">
        <f t="shared" si="2"/>
        <v>65.262095105833765</v>
      </c>
      <c r="J12" s="54">
        <v>298</v>
      </c>
      <c r="K12" s="55">
        <f t="shared" si="3"/>
        <v>1.1819299567683338E-2</v>
      </c>
      <c r="L12" s="56">
        <f t="shared" si="4"/>
        <v>44.960090493018953</v>
      </c>
      <c r="M12" s="57">
        <v>6.7083333333333348</v>
      </c>
      <c r="N12" s="52">
        <f t="shared" si="5"/>
        <v>49.639423076923109</v>
      </c>
      <c r="O12" s="58">
        <f t="shared" si="6"/>
        <v>355.2474776648902</v>
      </c>
      <c r="R12" s="18"/>
      <c r="S12" s="19"/>
      <c r="T12" s="19"/>
    </row>
    <row r="13" spans="1:20" ht="16.5" customHeight="1" x14ac:dyDescent="0.2">
      <c r="A13" s="50">
        <v>8</v>
      </c>
      <c r="B13" s="50" t="s">
        <v>10</v>
      </c>
      <c r="C13" s="51">
        <v>51199</v>
      </c>
      <c r="D13" s="51">
        <v>25578</v>
      </c>
      <c r="E13" s="52">
        <f t="shared" si="0"/>
        <v>88.922958988118054</v>
      </c>
      <c r="F13" s="53">
        <v>20172.72</v>
      </c>
      <c r="G13" s="52">
        <f t="shared" si="1"/>
        <v>98.392032947032916</v>
      </c>
      <c r="H13" s="53">
        <v>29.815033267526399</v>
      </c>
      <c r="I13" s="52">
        <f t="shared" si="2"/>
        <v>70.734364448626394</v>
      </c>
      <c r="J13" s="54">
        <v>503.5</v>
      </c>
      <c r="K13" s="55">
        <f t="shared" si="3"/>
        <v>9.8341764487587646E-3</v>
      </c>
      <c r="L13" s="56">
        <f t="shared" si="4"/>
        <v>37.408770336055817</v>
      </c>
      <c r="M13" s="57">
        <v>7.133333333333332</v>
      </c>
      <c r="N13" s="52">
        <f t="shared" si="5"/>
        <v>55.769230769230759</v>
      </c>
      <c r="O13" s="58">
        <f t="shared" si="6"/>
        <v>351.22735748906393</v>
      </c>
      <c r="R13" s="18"/>
      <c r="S13" s="19"/>
      <c r="T13" s="19"/>
    </row>
    <row r="14" spans="1:20" ht="16.5" customHeight="1" x14ac:dyDescent="0.2">
      <c r="A14" s="50">
        <v>9</v>
      </c>
      <c r="B14" s="50" t="s">
        <v>8</v>
      </c>
      <c r="C14" s="51">
        <v>60456</v>
      </c>
      <c r="D14" s="51">
        <v>26941</v>
      </c>
      <c r="E14" s="52">
        <f t="shared" si="0"/>
        <v>87.237725491165818</v>
      </c>
      <c r="F14" s="53">
        <v>19488.96</v>
      </c>
      <c r="G14" s="52">
        <f t="shared" si="1"/>
        <v>98.494015864178365</v>
      </c>
      <c r="H14" s="53">
        <v>26.694018703260902</v>
      </c>
      <c r="I14" s="52">
        <f t="shared" si="2"/>
        <v>60.972481652097578</v>
      </c>
      <c r="J14" s="54">
        <v>747</v>
      </c>
      <c r="K14" s="55">
        <f t="shared" si="3"/>
        <v>1.2356093687971418E-2</v>
      </c>
      <c r="L14" s="56">
        <f t="shared" si="4"/>
        <v>47.002031479967222</v>
      </c>
      <c r="M14" s="57">
        <v>6.8999999999999995</v>
      </c>
      <c r="N14" s="52">
        <f t="shared" si="5"/>
        <v>52.403846153846153</v>
      </c>
      <c r="O14" s="58">
        <f t="shared" si="6"/>
        <v>346.11010064125509</v>
      </c>
      <c r="R14" s="18"/>
      <c r="S14" s="19"/>
      <c r="T14" s="19"/>
    </row>
    <row r="15" spans="1:20" ht="16.5" customHeight="1" x14ac:dyDescent="0.2">
      <c r="A15" s="50">
        <v>10</v>
      </c>
      <c r="B15" s="50" t="s">
        <v>11</v>
      </c>
      <c r="C15" s="51">
        <v>19020</v>
      </c>
      <c r="D15" s="51">
        <v>25374</v>
      </c>
      <c r="E15" s="52">
        <f t="shared" si="0"/>
        <v>89.175187625959765</v>
      </c>
      <c r="F15" s="53">
        <v>17467.62</v>
      </c>
      <c r="G15" s="52">
        <f t="shared" si="1"/>
        <v>98.795499059660415</v>
      </c>
      <c r="H15" s="53">
        <v>27.521655219160198</v>
      </c>
      <c r="I15" s="52">
        <f t="shared" si="2"/>
        <v>63.561156103938146</v>
      </c>
      <c r="J15" s="54">
        <v>152</v>
      </c>
      <c r="K15" s="55">
        <f t="shared" si="3"/>
        <v>7.9915878023133543E-3</v>
      </c>
      <c r="L15" s="56">
        <f t="shared" si="4"/>
        <v>30.39964498042929</v>
      </c>
      <c r="M15" s="57">
        <v>7.6999999999999993</v>
      </c>
      <c r="N15" s="52">
        <f t="shared" si="5"/>
        <v>63.942307692307686</v>
      </c>
      <c r="O15" s="58">
        <f t="shared" si="6"/>
        <v>345.87379546229533</v>
      </c>
      <c r="R15" s="18"/>
      <c r="S15" s="19"/>
      <c r="T15" s="19"/>
    </row>
    <row r="16" spans="1:20" ht="16.5" customHeight="1" x14ac:dyDescent="0.2">
      <c r="A16" s="50">
        <v>11</v>
      </c>
      <c r="B16" s="50" t="s">
        <v>12</v>
      </c>
      <c r="C16" s="51">
        <v>40347</v>
      </c>
      <c r="D16" s="51">
        <v>27417</v>
      </c>
      <c r="E16" s="52">
        <f t="shared" si="0"/>
        <v>86.649192002868489</v>
      </c>
      <c r="F16" s="53">
        <v>20468.060000000001</v>
      </c>
      <c r="G16" s="52">
        <f t="shared" si="1"/>
        <v>98.347982937161404</v>
      </c>
      <c r="H16" s="53">
        <v>22.447432589159199</v>
      </c>
      <c r="I16" s="52">
        <f t="shared" si="2"/>
        <v>47.690045739792382</v>
      </c>
      <c r="J16" s="54">
        <v>460</v>
      </c>
      <c r="K16" s="55">
        <f t="shared" si="3"/>
        <v>1.1401095496567279E-2</v>
      </c>
      <c r="L16" s="56">
        <f t="shared" si="4"/>
        <v>43.369260784857794</v>
      </c>
      <c r="M16" s="57">
        <v>6.791666666666667</v>
      </c>
      <c r="N16" s="52">
        <f t="shared" si="5"/>
        <v>50.841346153846168</v>
      </c>
      <c r="O16" s="58">
        <f t="shared" si="6"/>
        <v>326.89782761852621</v>
      </c>
      <c r="R16" s="18"/>
      <c r="S16" s="19"/>
      <c r="T16" s="19"/>
    </row>
    <row r="17" spans="1:20" ht="16.5" customHeight="1" x14ac:dyDescent="0.2">
      <c r="A17" s="50">
        <v>12</v>
      </c>
      <c r="B17" s="50" t="s">
        <v>16</v>
      </c>
      <c r="C17" s="51">
        <v>12801</v>
      </c>
      <c r="D17" s="51">
        <v>27568</v>
      </c>
      <c r="E17" s="52">
        <f t="shared" si="0"/>
        <v>86.462493354269952</v>
      </c>
      <c r="F17" s="53">
        <v>20839.8</v>
      </c>
      <c r="G17" s="52">
        <f t="shared" si="1"/>
        <v>98.292537854647591</v>
      </c>
      <c r="H17" s="53">
        <v>27.5695459623362</v>
      </c>
      <c r="I17" s="52">
        <f t="shared" si="2"/>
        <v>63.710948362928391</v>
      </c>
      <c r="J17" s="54">
        <v>86.5</v>
      </c>
      <c r="K17" s="55">
        <f t="shared" si="3"/>
        <v>6.7572845871416293E-3</v>
      </c>
      <c r="L17" s="56">
        <f t="shared" si="4"/>
        <v>25.704410382798876</v>
      </c>
      <c r="M17" s="57">
        <v>6.75</v>
      </c>
      <c r="N17" s="52">
        <f t="shared" si="5"/>
        <v>50.240384615384627</v>
      </c>
      <c r="O17" s="58">
        <f t="shared" si="6"/>
        <v>324.41077457002945</v>
      </c>
      <c r="R17" s="18"/>
      <c r="S17" s="19"/>
      <c r="T17" s="19"/>
    </row>
    <row r="18" spans="1:20" ht="16.5" customHeight="1" x14ac:dyDescent="0.2">
      <c r="A18" s="50">
        <v>13</v>
      </c>
      <c r="B18" s="50" t="s">
        <v>24</v>
      </c>
      <c r="C18" s="51">
        <v>31707</v>
      </c>
      <c r="D18" s="51">
        <v>28820</v>
      </c>
      <c r="E18" s="52">
        <f t="shared" si="0"/>
        <v>84.914501910261009</v>
      </c>
      <c r="F18" s="53">
        <v>21014.74</v>
      </c>
      <c r="G18" s="52">
        <f t="shared" si="1"/>
        <v>98.266445524699321</v>
      </c>
      <c r="H18" s="53">
        <v>31.257928495008201</v>
      </c>
      <c r="I18" s="52">
        <f t="shared" si="2"/>
        <v>75.247439863147264</v>
      </c>
      <c r="J18" s="54">
        <v>147.5</v>
      </c>
      <c r="K18" s="55">
        <f t="shared" si="3"/>
        <v>4.651969596619043E-3</v>
      </c>
      <c r="L18" s="56">
        <f t="shared" si="4"/>
        <v>17.695885685699768</v>
      </c>
      <c r="M18" s="57">
        <v>6.3083333333333336</v>
      </c>
      <c r="N18" s="52">
        <f t="shared" si="5"/>
        <v>43.870192307692314</v>
      </c>
      <c r="O18" s="58">
        <f t="shared" si="6"/>
        <v>319.99446529149969</v>
      </c>
      <c r="R18" s="18"/>
      <c r="S18" s="19"/>
      <c r="T18" s="19"/>
    </row>
    <row r="19" spans="1:20" ht="16.5" customHeight="1" x14ac:dyDescent="0.2">
      <c r="A19" s="50">
        <v>14</v>
      </c>
      <c r="B19" s="50" t="s">
        <v>18</v>
      </c>
      <c r="C19" s="51">
        <v>2979</v>
      </c>
      <c r="D19" s="51">
        <v>29898</v>
      </c>
      <c r="E19" s="52">
        <f t="shared" si="0"/>
        <v>83.581646657352337</v>
      </c>
      <c r="F19" s="53">
        <v>24146.66</v>
      </c>
      <c r="G19" s="52">
        <f t="shared" si="1"/>
        <v>97.799319138443622</v>
      </c>
      <c r="H19" s="53">
        <v>21.0877318285734</v>
      </c>
      <c r="I19" s="52">
        <f t="shared" si="2"/>
        <v>43.437185270903989</v>
      </c>
      <c r="J19" s="54">
        <v>33.5</v>
      </c>
      <c r="K19" s="55">
        <f t="shared" si="3"/>
        <v>1.1245384357166835E-2</v>
      </c>
      <c r="L19" s="56">
        <f t="shared" si="4"/>
        <v>42.77694252791499</v>
      </c>
      <c r="M19" s="57">
        <v>6.3083333333333336</v>
      </c>
      <c r="N19" s="52">
        <f t="shared" si="5"/>
        <v>43.870192307692314</v>
      </c>
      <c r="O19" s="58">
        <f t="shared" si="6"/>
        <v>311.46528590230724</v>
      </c>
      <c r="R19" s="18"/>
      <c r="S19" s="19"/>
      <c r="T19" s="19"/>
    </row>
    <row r="20" spans="1:20" ht="16.5" customHeight="1" x14ac:dyDescent="0.2">
      <c r="A20" s="50">
        <v>15</v>
      </c>
      <c r="B20" s="50" t="s">
        <v>13</v>
      </c>
      <c r="C20" s="51">
        <v>55046</v>
      </c>
      <c r="D20" s="51">
        <v>26602</v>
      </c>
      <c r="E20" s="52">
        <f t="shared" si="0"/>
        <v>87.656870139343965</v>
      </c>
      <c r="F20" s="53">
        <v>19430.66</v>
      </c>
      <c r="G20" s="52">
        <f t="shared" si="1"/>
        <v>98.50271131882559</v>
      </c>
      <c r="H20" s="53">
        <v>22.5493250710003</v>
      </c>
      <c r="I20" s="52">
        <f t="shared" si="2"/>
        <v>48.00874417746352</v>
      </c>
      <c r="J20" s="54">
        <v>413.5</v>
      </c>
      <c r="K20" s="55">
        <f t="shared" si="3"/>
        <v>7.5118991389020095E-3</v>
      </c>
      <c r="L20" s="56">
        <f t="shared" si="4"/>
        <v>28.574930614578196</v>
      </c>
      <c r="M20" s="57">
        <v>6.6166666666666671</v>
      </c>
      <c r="N20" s="52">
        <f t="shared" si="5"/>
        <v>48.317307692307701</v>
      </c>
      <c r="O20" s="58">
        <f t="shared" si="6"/>
        <v>311.06056394251897</v>
      </c>
      <c r="R20" s="18"/>
      <c r="S20" s="19"/>
      <c r="T20" s="19"/>
    </row>
    <row r="21" spans="1:20" ht="16.5" customHeight="1" x14ac:dyDescent="0.2">
      <c r="A21" s="50">
        <v>16</v>
      </c>
      <c r="B21" s="50" t="s">
        <v>20</v>
      </c>
      <c r="C21" s="51">
        <v>60568</v>
      </c>
      <c r="D21" s="51">
        <v>30573</v>
      </c>
      <c r="E21" s="52">
        <f t="shared" si="0"/>
        <v>82.747066605670199</v>
      </c>
      <c r="F21" s="53">
        <v>27961.25</v>
      </c>
      <c r="G21" s="52">
        <f t="shared" si="1"/>
        <v>97.230372408722815</v>
      </c>
      <c r="H21" s="53">
        <v>23.669678179595099</v>
      </c>
      <c r="I21" s="52">
        <f t="shared" si="2"/>
        <v>51.512975097130187</v>
      </c>
      <c r="J21" s="54">
        <v>510</v>
      </c>
      <c r="K21" s="55">
        <f t="shared" si="3"/>
        <v>8.4202879408268386E-3</v>
      </c>
      <c r="L21" s="56">
        <f t="shared" si="4"/>
        <v>32.030401262691278</v>
      </c>
      <c r="M21" s="57">
        <v>6.2583333333333337</v>
      </c>
      <c r="N21" s="52">
        <f t="shared" si="5"/>
        <v>43.149038461538467</v>
      </c>
      <c r="O21" s="58">
        <f t="shared" si="6"/>
        <v>306.66985383575292</v>
      </c>
      <c r="R21" s="18"/>
      <c r="S21" s="19"/>
      <c r="T21" s="19"/>
    </row>
    <row r="22" spans="1:20" ht="16.5" customHeight="1" x14ac:dyDescent="0.2">
      <c r="A22" s="50">
        <v>17</v>
      </c>
      <c r="B22" s="50" t="s">
        <v>30</v>
      </c>
      <c r="C22" s="51">
        <v>3780</v>
      </c>
      <c r="D22" s="51">
        <v>26472</v>
      </c>
      <c r="E22" s="52">
        <f t="shared" si="0"/>
        <v>87.817604075223485</v>
      </c>
      <c r="F22" s="53">
        <v>23014.39</v>
      </c>
      <c r="G22" s="52">
        <f t="shared" si="1"/>
        <v>97.968197396306437</v>
      </c>
      <c r="H22" s="53">
        <v>22.058207090786901</v>
      </c>
      <c r="I22" s="52">
        <f t="shared" si="2"/>
        <v>46.472629538011503</v>
      </c>
      <c r="J22" s="54">
        <v>16.5</v>
      </c>
      <c r="K22" s="55">
        <f t="shared" si="3"/>
        <v>4.3650793650793652E-3</v>
      </c>
      <c r="L22" s="56">
        <f t="shared" si="4"/>
        <v>16.604567989780222</v>
      </c>
      <c r="M22" s="57">
        <v>7.0416666666666652</v>
      </c>
      <c r="N22" s="52">
        <f t="shared" si="5"/>
        <v>54.447115384615373</v>
      </c>
      <c r="O22" s="58">
        <f t="shared" si="6"/>
        <v>303.31011438393699</v>
      </c>
      <c r="R22" s="18"/>
      <c r="S22" s="19"/>
      <c r="T22" s="19"/>
    </row>
    <row r="23" spans="1:20" ht="16.5" customHeight="1" x14ac:dyDescent="0.2">
      <c r="A23" s="50">
        <v>18</v>
      </c>
      <c r="B23" s="50" t="s">
        <v>22</v>
      </c>
      <c r="C23" s="51">
        <v>35611</v>
      </c>
      <c r="D23" s="51">
        <v>28899</v>
      </c>
      <c r="E23" s="52">
        <f t="shared" si="0"/>
        <v>84.816825133841917</v>
      </c>
      <c r="F23" s="53">
        <v>24964.77</v>
      </c>
      <c r="G23" s="52">
        <f t="shared" si="1"/>
        <v>97.677297896566543</v>
      </c>
      <c r="H23" s="53">
        <v>27.1720353410768</v>
      </c>
      <c r="I23" s="52">
        <f t="shared" si="2"/>
        <v>62.467618024281649</v>
      </c>
      <c r="J23" s="54">
        <v>154.5</v>
      </c>
      <c r="K23" s="55">
        <f t="shared" si="3"/>
        <v>4.3385470781500098E-3</v>
      </c>
      <c r="L23" s="56">
        <f t="shared" si="4"/>
        <v>16.503640348975498</v>
      </c>
      <c r="M23" s="57">
        <v>6.1333333333333337</v>
      </c>
      <c r="N23" s="52">
        <f t="shared" si="5"/>
        <v>41.346153846153854</v>
      </c>
      <c r="O23" s="58">
        <f t="shared" si="6"/>
        <v>302.81153524981949</v>
      </c>
      <c r="R23" s="18"/>
      <c r="S23" s="19"/>
      <c r="T23" s="19"/>
    </row>
    <row r="24" spans="1:20" ht="16.5" customHeight="1" x14ac:dyDescent="0.2">
      <c r="A24" s="50">
        <v>19</v>
      </c>
      <c r="B24" s="50" t="s">
        <v>23</v>
      </c>
      <c r="C24" s="51">
        <v>12047</v>
      </c>
      <c r="D24" s="51">
        <v>30527</v>
      </c>
      <c r="E24" s="52">
        <f t="shared" si="0"/>
        <v>82.803941690673724</v>
      </c>
      <c r="F24" s="53">
        <v>26754.78</v>
      </c>
      <c r="G24" s="52">
        <f t="shared" si="1"/>
        <v>97.41031760886392</v>
      </c>
      <c r="H24" s="53">
        <v>26.030916561691701</v>
      </c>
      <c r="I24" s="52">
        <f t="shared" si="2"/>
        <v>58.898436416217947</v>
      </c>
      <c r="J24" s="54">
        <v>49</v>
      </c>
      <c r="K24" s="55">
        <f t="shared" si="3"/>
        <v>4.0674026728646133E-3</v>
      </c>
      <c r="L24" s="56">
        <f t="shared" si="4"/>
        <v>15.472219076632143</v>
      </c>
      <c r="M24" s="57">
        <v>6.4750000000000005</v>
      </c>
      <c r="N24" s="52">
        <f t="shared" si="5"/>
        <v>46.274038461538474</v>
      </c>
      <c r="O24" s="58">
        <f t="shared" si="6"/>
        <v>300.85895325392619</v>
      </c>
      <c r="R24" s="18"/>
      <c r="S24" s="19"/>
      <c r="T24" s="19"/>
    </row>
    <row r="25" spans="1:20" ht="16.5" customHeight="1" x14ac:dyDescent="0.2">
      <c r="A25" s="50">
        <v>20</v>
      </c>
      <c r="B25" s="50" t="s">
        <v>25</v>
      </c>
      <c r="C25" s="51">
        <v>15228</v>
      </c>
      <c r="D25" s="51">
        <v>26896</v>
      </c>
      <c r="E25" s="52">
        <f t="shared" si="0"/>
        <v>87.293364161277964</v>
      </c>
      <c r="F25" s="53">
        <v>21641.48</v>
      </c>
      <c r="G25" s="52">
        <f t="shared" si="1"/>
        <v>98.172967149989276</v>
      </c>
      <c r="H25" s="53">
        <v>19.894167845574898</v>
      </c>
      <c r="I25" s="52">
        <f t="shared" si="2"/>
        <v>39.703966001249107</v>
      </c>
      <c r="J25" s="54">
        <v>93</v>
      </c>
      <c r="K25" s="55">
        <f t="shared" si="3"/>
        <v>6.1071710007880222E-3</v>
      </c>
      <c r="L25" s="56">
        <f t="shared" si="4"/>
        <v>23.231407181059367</v>
      </c>
      <c r="M25" s="57">
        <v>6.6416666666666657</v>
      </c>
      <c r="N25" s="52">
        <f t="shared" si="5"/>
        <v>48.677884615384606</v>
      </c>
      <c r="O25" s="58">
        <f t="shared" si="6"/>
        <v>297.07958910896031</v>
      </c>
      <c r="R25" s="18"/>
      <c r="S25" s="19"/>
      <c r="T25" s="19"/>
    </row>
    <row r="26" spans="1:20" ht="16.5" customHeight="1" x14ac:dyDescent="0.2">
      <c r="A26" s="50">
        <v>21</v>
      </c>
      <c r="B26" s="50" t="s">
        <v>14</v>
      </c>
      <c r="C26" s="51">
        <v>17233</v>
      </c>
      <c r="D26" s="51">
        <v>26977</v>
      </c>
      <c r="E26" s="52">
        <f t="shared" si="0"/>
        <v>87.193214555076096</v>
      </c>
      <c r="F26" s="53">
        <v>25650.13</v>
      </c>
      <c r="G26" s="52">
        <f t="shared" si="1"/>
        <v>97.575076339156325</v>
      </c>
      <c r="H26" s="53">
        <v>19.026654853379</v>
      </c>
      <c r="I26" s="52">
        <f t="shared" si="2"/>
        <v>36.990566246168058</v>
      </c>
      <c r="J26" s="54">
        <v>100.5</v>
      </c>
      <c r="K26" s="55">
        <f t="shared" si="3"/>
        <v>5.8318342714559273E-3</v>
      </c>
      <c r="L26" s="56">
        <f t="shared" si="4"/>
        <v>22.184038494282841</v>
      </c>
      <c r="M26" s="57">
        <v>6.7166666666666677</v>
      </c>
      <c r="N26" s="52">
        <f t="shared" si="5"/>
        <v>49.759615384615401</v>
      </c>
      <c r="O26" s="58">
        <f t="shared" si="6"/>
        <v>293.70251101929875</v>
      </c>
      <c r="R26" s="18"/>
      <c r="S26" s="19"/>
      <c r="T26" s="19"/>
    </row>
    <row r="27" spans="1:20" ht="16.5" customHeight="1" x14ac:dyDescent="0.2">
      <c r="A27" s="50">
        <v>22</v>
      </c>
      <c r="B27" s="50" t="s">
        <v>17</v>
      </c>
      <c r="C27" s="51">
        <v>29121</v>
      </c>
      <c r="D27" s="51">
        <v>31147</v>
      </c>
      <c r="E27" s="52">
        <f t="shared" si="0"/>
        <v>82.037364458017535</v>
      </c>
      <c r="F27" s="53">
        <v>28287.51</v>
      </c>
      <c r="G27" s="52">
        <f t="shared" si="1"/>
        <v>97.18171067573482</v>
      </c>
      <c r="H27" s="53">
        <v>23.5384421509719</v>
      </c>
      <c r="I27" s="52">
        <f t="shared" si="2"/>
        <v>51.102496163526403</v>
      </c>
      <c r="J27" s="54">
        <v>156</v>
      </c>
      <c r="K27" s="55">
        <f t="shared" si="3"/>
        <v>5.3569588956423201E-3</v>
      </c>
      <c r="L27" s="56">
        <f t="shared" si="4"/>
        <v>20.377633660627293</v>
      </c>
      <c r="M27" s="57">
        <v>6.1416666666666666</v>
      </c>
      <c r="N27" s="52">
        <f t="shared" si="5"/>
        <v>41.466346153846153</v>
      </c>
      <c r="O27" s="58">
        <f t="shared" si="6"/>
        <v>292.16555111175222</v>
      </c>
      <c r="R27" s="18"/>
      <c r="S27" s="19"/>
      <c r="T27" s="19"/>
    </row>
    <row r="28" spans="1:20" ht="16.5" customHeight="1" x14ac:dyDescent="0.2">
      <c r="A28" s="50">
        <v>23</v>
      </c>
      <c r="B28" s="50" t="s">
        <v>27</v>
      </c>
      <c r="C28" s="51">
        <v>58211</v>
      </c>
      <c r="D28" s="51">
        <v>32773</v>
      </c>
      <c r="E28" s="52">
        <f t="shared" si="0"/>
        <v>80.026953844632104</v>
      </c>
      <c r="F28" s="53">
        <v>31625.200000000001</v>
      </c>
      <c r="G28" s="52">
        <f t="shared" si="1"/>
        <v>96.68389365992924</v>
      </c>
      <c r="H28" s="53">
        <v>25.0667996364114</v>
      </c>
      <c r="I28" s="52">
        <f t="shared" si="2"/>
        <v>55.882879701265232</v>
      </c>
      <c r="J28" s="54">
        <v>393.5</v>
      </c>
      <c r="K28" s="55">
        <f t="shared" si="3"/>
        <v>6.7598907422995657E-3</v>
      </c>
      <c r="L28" s="56">
        <f t="shared" si="4"/>
        <v>25.714324081243412</v>
      </c>
      <c r="M28" s="57">
        <v>5.3833333333333329</v>
      </c>
      <c r="N28" s="52">
        <f t="shared" si="5"/>
        <v>30.52884615384615</v>
      </c>
      <c r="O28" s="58">
        <f t="shared" si="6"/>
        <v>288.83689744091612</v>
      </c>
      <c r="R28" s="18"/>
      <c r="S28" s="19"/>
      <c r="T28" s="19"/>
    </row>
    <row r="29" spans="1:20" ht="16.5" customHeight="1" x14ac:dyDescent="0.2">
      <c r="A29" s="50">
        <v>24</v>
      </c>
      <c r="B29" s="50" t="s">
        <v>35</v>
      </c>
      <c r="C29" s="51">
        <v>11959</v>
      </c>
      <c r="D29" s="51">
        <v>28449</v>
      </c>
      <c r="E29" s="52">
        <f t="shared" si="0"/>
        <v>85.373211834963342</v>
      </c>
      <c r="F29" s="53">
        <v>23383.95</v>
      </c>
      <c r="G29" s="52">
        <f t="shared" si="1"/>
        <v>97.91307746115335</v>
      </c>
      <c r="H29" s="53">
        <v>18.998113253508301</v>
      </c>
      <c r="I29" s="52">
        <f t="shared" si="2"/>
        <v>36.901294072960894</v>
      </c>
      <c r="J29" s="54">
        <v>57</v>
      </c>
      <c r="K29" s="55">
        <f t="shared" si="3"/>
        <v>4.7662848064219413E-3</v>
      </c>
      <c r="L29" s="56">
        <f t="shared" si="4"/>
        <v>18.130735665432887</v>
      </c>
      <c r="M29" s="57">
        <v>6.7583333333333329</v>
      </c>
      <c r="N29" s="52">
        <f t="shared" si="5"/>
        <v>50.360576923076927</v>
      </c>
      <c r="O29" s="58">
        <f t="shared" si="6"/>
        <v>288.67889595758743</v>
      </c>
      <c r="R29" s="18"/>
      <c r="S29" s="19"/>
      <c r="T29" s="19"/>
    </row>
    <row r="30" spans="1:20" ht="16.5" customHeight="1" x14ac:dyDescent="0.2">
      <c r="A30" s="50">
        <v>25</v>
      </c>
      <c r="B30" s="50" t="s">
        <v>19</v>
      </c>
      <c r="C30" s="51">
        <v>11013</v>
      </c>
      <c r="D30" s="51">
        <v>29382</v>
      </c>
      <c r="E30" s="52">
        <f t="shared" si="0"/>
        <v>84.21963674130491</v>
      </c>
      <c r="F30" s="53">
        <v>26915.21</v>
      </c>
      <c r="G30" s="52">
        <f t="shared" si="1"/>
        <v>97.386389447816711</v>
      </c>
      <c r="H30" s="53">
        <v>24.028986982056502</v>
      </c>
      <c r="I30" s="52">
        <f t="shared" si="2"/>
        <v>52.636818112010445</v>
      </c>
      <c r="J30" s="54">
        <v>51.5</v>
      </c>
      <c r="K30" s="55">
        <f t="shared" si="3"/>
        <v>4.6762916553164443E-3</v>
      </c>
      <c r="L30" s="56">
        <f t="shared" si="4"/>
        <v>17.788405716497667</v>
      </c>
      <c r="M30" s="57">
        <v>5.7166666666666659</v>
      </c>
      <c r="N30" s="52">
        <f t="shared" si="5"/>
        <v>35.336538461538453</v>
      </c>
      <c r="O30" s="58">
        <f t="shared" si="6"/>
        <v>287.36778847916821</v>
      </c>
      <c r="R30" s="18"/>
      <c r="S30" s="19"/>
      <c r="T30" s="19"/>
    </row>
    <row r="31" spans="1:20" ht="16.5" customHeight="1" x14ac:dyDescent="0.2">
      <c r="A31" s="50">
        <v>26</v>
      </c>
      <c r="B31" s="50" t="s">
        <v>38</v>
      </c>
      <c r="C31" s="51">
        <v>11928</v>
      </c>
      <c r="D31" s="51">
        <v>28339</v>
      </c>
      <c r="E31" s="52">
        <f t="shared" si="0"/>
        <v>85.509217473015241</v>
      </c>
      <c r="F31" s="53">
        <v>25499.01</v>
      </c>
      <c r="G31" s="52">
        <f t="shared" si="1"/>
        <v>97.597615912162965</v>
      </c>
      <c r="H31" s="53">
        <v>24.136976193675999</v>
      </c>
      <c r="I31" s="52">
        <f t="shared" si="2"/>
        <v>52.974585849203685</v>
      </c>
      <c r="J31" s="54">
        <v>36.5</v>
      </c>
      <c r="K31" s="55">
        <f t="shared" si="3"/>
        <v>3.0600268276324612E-3</v>
      </c>
      <c r="L31" s="56">
        <f t="shared" si="4"/>
        <v>11.6402061131942</v>
      </c>
      <c r="M31" s="57">
        <v>5.916666666666667</v>
      </c>
      <c r="N31" s="52">
        <f t="shared" si="5"/>
        <v>38.221153846153854</v>
      </c>
      <c r="O31" s="58">
        <f t="shared" si="6"/>
        <v>285.94277919372996</v>
      </c>
      <c r="R31" s="18"/>
      <c r="S31" s="19"/>
      <c r="T31" s="19"/>
    </row>
    <row r="32" spans="1:20" ht="16.5" customHeight="1" x14ac:dyDescent="0.2">
      <c r="A32" s="50">
        <v>27</v>
      </c>
      <c r="B32" s="50" t="s">
        <v>26</v>
      </c>
      <c r="C32" s="51">
        <v>61607</v>
      </c>
      <c r="D32" s="51">
        <v>33888</v>
      </c>
      <c r="E32" s="52">
        <f t="shared" si="0"/>
        <v>78.648351240742343</v>
      </c>
      <c r="F32" s="53">
        <v>31104.19</v>
      </c>
      <c r="G32" s="52">
        <f t="shared" si="1"/>
        <v>96.761602387643578</v>
      </c>
      <c r="H32" s="53">
        <v>28.571337374842798</v>
      </c>
      <c r="I32" s="52">
        <f t="shared" si="2"/>
        <v>66.844343018444818</v>
      </c>
      <c r="J32" s="54">
        <v>289</v>
      </c>
      <c r="K32" s="55">
        <f t="shared" si="3"/>
        <v>4.6910253704936129E-3</v>
      </c>
      <c r="L32" s="56">
        <f t="shared" si="4"/>
        <v>17.844452114498708</v>
      </c>
      <c r="M32" s="57">
        <v>4.958333333333333</v>
      </c>
      <c r="N32" s="52">
        <f t="shared" si="5"/>
        <v>24.39903846153846</v>
      </c>
      <c r="O32" s="58">
        <f t="shared" si="6"/>
        <v>284.49778722286788</v>
      </c>
      <c r="R32" s="18"/>
      <c r="S32" s="19"/>
      <c r="T32" s="19"/>
    </row>
    <row r="33" spans="1:20" ht="16.5" customHeight="1" x14ac:dyDescent="0.2">
      <c r="A33" s="50">
        <v>28</v>
      </c>
      <c r="B33" s="50" t="s">
        <v>34</v>
      </c>
      <c r="C33" s="51">
        <v>29161</v>
      </c>
      <c r="D33" s="51">
        <v>35361</v>
      </c>
      <c r="E33" s="52">
        <f t="shared" si="0"/>
        <v>76.827112105738195</v>
      </c>
      <c r="F33" s="53">
        <v>29882.85</v>
      </c>
      <c r="G33" s="52">
        <f t="shared" si="1"/>
        <v>96.943765450745303</v>
      </c>
      <c r="H33" s="53">
        <v>25.8922014173883</v>
      </c>
      <c r="I33" s="52">
        <f t="shared" si="2"/>
        <v>58.464564368231507</v>
      </c>
      <c r="J33" s="54">
        <v>163.5</v>
      </c>
      <c r="K33" s="55">
        <f t="shared" si="3"/>
        <v>5.6068036075580399E-3</v>
      </c>
      <c r="L33" s="56">
        <f t="shared" si="4"/>
        <v>21.328031845613371</v>
      </c>
      <c r="M33" s="57">
        <v>5.3166666666666673</v>
      </c>
      <c r="N33" s="52">
        <f t="shared" si="5"/>
        <v>29.567307692307704</v>
      </c>
      <c r="O33" s="58">
        <f t="shared" si="6"/>
        <v>283.13078146263609</v>
      </c>
      <c r="R33" s="18"/>
      <c r="S33" s="19"/>
      <c r="T33" s="19"/>
    </row>
    <row r="34" spans="1:20" ht="16.5" customHeight="1" x14ac:dyDescent="0.2">
      <c r="A34" s="50">
        <v>29</v>
      </c>
      <c r="B34" s="50" t="s">
        <v>31</v>
      </c>
      <c r="C34" s="51">
        <v>47333</v>
      </c>
      <c r="D34" s="51">
        <v>32966</v>
      </c>
      <c r="E34" s="52">
        <f t="shared" si="0"/>
        <v>79.788325770595577</v>
      </c>
      <c r="F34" s="53">
        <v>32918.129999999997</v>
      </c>
      <c r="G34" s="52">
        <f t="shared" si="1"/>
        <v>96.49105293648114</v>
      </c>
      <c r="H34" s="53">
        <v>23.042109980461898</v>
      </c>
      <c r="I34" s="52">
        <f t="shared" si="2"/>
        <v>49.550072624033675</v>
      </c>
      <c r="J34" s="54">
        <v>287</v>
      </c>
      <c r="K34" s="55">
        <f t="shared" si="3"/>
        <v>6.0634229818519849E-3</v>
      </c>
      <c r="L34" s="56">
        <f t="shared" si="4"/>
        <v>23.06499166049565</v>
      </c>
      <c r="M34" s="57">
        <v>5.4916666666666671</v>
      </c>
      <c r="N34" s="52">
        <f t="shared" si="5"/>
        <v>32.09134615384616</v>
      </c>
      <c r="O34" s="58">
        <f t="shared" si="6"/>
        <v>280.9857891454522</v>
      </c>
      <c r="R34" s="18"/>
      <c r="S34" s="19"/>
      <c r="T34" s="19"/>
    </row>
    <row r="35" spans="1:20" ht="16.5" customHeight="1" x14ac:dyDescent="0.2">
      <c r="A35" s="50">
        <v>30</v>
      </c>
      <c r="B35" s="50" t="s">
        <v>29</v>
      </c>
      <c r="C35" s="51">
        <v>52112</v>
      </c>
      <c r="D35" s="51">
        <v>34215</v>
      </c>
      <c r="E35" s="52">
        <f t="shared" si="0"/>
        <v>78.244043571260775</v>
      </c>
      <c r="F35" s="53">
        <v>43890.36</v>
      </c>
      <c r="G35" s="52">
        <f t="shared" si="1"/>
        <v>94.854543016347023</v>
      </c>
      <c r="H35" s="53">
        <v>24.050094534649499</v>
      </c>
      <c r="I35" s="52">
        <f t="shared" si="2"/>
        <v>52.702838135400789</v>
      </c>
      <c r="J35" s="54">
        <v>137.5</v>
      </c>
      <c r="K35" s="55">
        <f t="shared" si="3"/>
        <v>2.6385477433220755E-3</v>
      </c>
      <c r="L35" s="56">
        <f t="shared" si="4"/>
        <v>10.036918400331535</v>
      </c>
      <c r="M35" s="57">
        <v>6.3083333333333336</v>
      </c>
      <c r="N35" s="52">
        <f t="shared" si="5"/>
        <v>43.870192307692314</v>
      </c>
      <c r="O35" s="58">
        <f t="shared" si="6"/>
        <v>279.70853543103243</v>
      </c>
      <c r="R35" s="18"/>
      <c r="S35" s="19"/>
      <c r="T35" s="19"/>
    </row>
    <row r="36" spans="1:20" ht="16.5" customHeight="1" x14ac:dyDescent="0.2">
      <c r="A36" s="50">
        <v>31</v>
      </c>
      <c r="B36" s="50" t="s">
        <v>36</v>
      </c>
      <c r="C36" s="51">
        <v>20673</v>
      </c>
      <c r="D36" s="51">
        <v>41702</v>
      </c>
      <c r="E36" s="52">
        <f t="shared" si="0"/>
        <v>68.987005279491584</v>
      </c>
      <c r="F36" s="53">
        <v>57992.99</v>
      </c>
      <c r="G36" s="52">
        <f t="shared" si="1"/>
        <v>92.751133418208724</v>
      </c>
      <c r="H36" s="53">
        <v>25.357411068668402</v>
      </c>
      <c r="I36" s="52">
        <f t="shared" si="2"/>
        <v>56.791851666185188</v>
      </c>
      <c r="J36" s="54">
        <v>102.5</v>
      </c>
      <c r="K36" s="55">
        <f t="shared" si="3"/>
        <v>4.9581579838436605E-3</v>
      </c>
      <c r="L36" s="56">
        <f t="shared" si="4"/>
        <v>18.860612708540479</v>
      </c>
      <c r="M36" s="57">
        <v>6.083333333333333</v>
      </c>
      <c r="N36" s="52">
        <f t="shared" si="5"/>
        <v>40.625</v>
      </c>
      <c r="O36" s="58">
        <f t="shared" si="6"/>
        <v>278.01560307242596</v>
      </c>
      <c r="R36" s="18"/>
      <c r="S36" s="19"/>
      <c r="T36" s="19"/>
    </row>
    <row r="37" spans="1:20" ht="16.5" customHeight="1" x14ac:dyDescent="0.2">
      <c r="A37" s="50">
        <v>32</v>
      </c>
      <c r="B37" s="50" t="s">
        <v>50</v>
      </c>
      <c r="C37" s="51">
        <v>2276</v>
      </c>
      <c r="D37" s="51">
        <v>33840</v>
      </c>
      <c r="E37" s="52">
        <f t="shared" si="0"/>
        <v>78.70769915552863</v>
      </c>
      <c r="F37" s="53">
        <v>33598.19</v>
      </c>
      <c r="G37" s="52">
        <f t="shared" si="1"/>
        <v>96.389621874947935</v>
      </c>
      <c r="H37" s="53">
        <v>23.603610740233101</v>
      </c>
      <c r="I37" s="52">
        <f t="shared" si="2"/>
        <v>51.306329922479947</v>
      </c>
      <c r="J37" s="54">
        <v>7</v>
      </c>
      <c r="K37" s="55">
        <f t="shared" si="3"/>
        <v>3.0755711775043936E-3</v>
      </c>
      <c r="L37" s="56">
        <f t="shared" si="4"/>
        <v>11.699336129562354</v>
      </c>
      <c r="M37" s="57">
        <v>5.908333333333335</v>
      </c>
      <c r="N37" s="52">
        <f t="shared" si="5"/>
        <v>38.100961538461561</v>
      </c>
      <c r="O37" s="58">
        <f t="shared" si="6"/>
        <v>276.20394862098044</v>
      </c>
      <c r="R37" s="18"/>
      <c r="S37" s="19"/>
      <c r="T37" s="19"/>
    </row>
    <row r="38" spans="1:20" ht="16.5" customHeight="1" x14ac:dyDescent="0.2">
      <c r="A38" s="50">
        <v>33</v>
      </c>
      <c r="B38" s="50" t="s">
        <v>21</v>
      </c>
      <c r="C38" s="51">
        <v>9465</v>
      </c>
      <c r="D38" s="51">
        <v>24092</v>
      </c>
      <c r="E38" s="52">
        <f t="shared" ref="E38:E69" si="7">SUM(100-(((D38-$D$2)/$D$3)*100))</f>
        <v>90.760271516710148</v>
      </c>
      <c r="F38" s="53">
        <v>20615.96</v>
      </c>
      <c r="G38" s="52">
        <f t="shared" ref="G38:G69" si="8">SUM(100-(((F38-$F$2)/$F$3)*100))</f>
        <v>98.325923627687601</v>
      </c>
      <c r="H38" s="53">
        <v>11.997413529721401</v>
      </c>
      <c r="I38" s="52">
        <f t="shared" ref="I38:I69" si="9">SUM((H38-$H$2)/$H$3)*100</f>
        <v>15.004565047800893</v>
      </c>
      <c r="J38" s="54">
        <v>63</v>
      </c>
      <c r="K38" s="55">
        <f t="shared" ref="K38:K69" si="10">SUM(J38/C38)</f>
        <v>6.6561014263074487E-3</v>
      </c>
      <c r="L38" s="56">
        <f t="shared" ref="L38:L69" si="11">SUM((K38-$K$2)/$K$3)*100</f>
        <v>25.319514133962524</v>
      </c>
      <c r="M38" s="57">
        <v>6.4416666666666664</v>
      </c>
      <c r="N38" s="52">
        <f t="shared" ref="N38:N69" si="12">SUM((M38-$M$2)/$M$3)*100</f>
        <v>45.793269230769234</v>
      </c>
      <c r="O38" s="58">
        <f t="shared" ref="O38:O69" si="13">SUM(E38+G38+I38+L38+N38)</f>
        <v>275.20354355693041</v>
      </c>
      <c r="R38" s="18"/>
      <c r="S38" s="19"/>
      <c r="T38" s="19"/>
    </row>
    <row r="39" spans="1:20" ht="16.5" customHeight="1" x14ac:dyDescent="0.2">
      <c r="A39" s="50">
        <v>34</v>
      </c>
      <c r="B39" s="50" t="s">
        <v>32</v>
      </c>
      <c r="C39" s="51">
        <v>16571</v>
      </c>
      <c r="D39" s="51">
        <v>33667</v>
      </c>
      <c r="E39" s="52">
        <f t="shared" si="7"/>
        <v>78.921598931737535</v>
      </c>
      <c r="F39" s="53">
        <v>34654.19</v>
      </c>
      <c r="G39" s="52">
        <f t="shared" si="8"/>
        <v>96.232119300205923</v>
      </c>
      <c r="H39" s="53">
        <v>24.1994212313293</v>
      </c>
      <c r="I39" s="52">
        <f t="shared" si="9"/>
        <v>53.169900906613485</v>
      </c>
      <c r="J39" s="54">
        <v>27</v>
      </c>
      <c r="K39" s="55">
        <f t="shared" si="10"/>
        <v>1.6293524832538772E-3</v>
      </c>
      <c r="L39" s="56">
        <f t="shared" si="11"/>
        <v>6.1979844636832482</v>
      </c>
      <c r="M39" s="57">
        <v>5.8833333333333329</v>
      </c>
      <c r="N39" s="52">
        <f t="shared" si="12"/>
        <v>37.740384615384606</v>
      </c>
      <c r="O39" s="58">
        <f t="shared" si="13"/>
        <v>272.26198821762478</v>
      </c>
      <c r="R39" s="18"/>
      <c r="S39" s="19"/>
      <c r="T39" s="19"/>
    </row>
    <row r="40" spans="1:20" ht="16.5" customHeight="1" x14ac:dyDescent="0.2">
      <c r="A40" s="50">
        <v>35</v>
      </c>
      <c r="B40" s="50" t="s">
        <v>37</v>
      </c>
      <c r="C40" s="51">
        <v>44748</v>
      </c>
      <c r="D40" s="51">
        <v>29557</v>
      </c>
      <c r="E40" s="52">
        <f t="shared" si="7"/>
        <v>84.003264135313245</v>
      </c>
      <c r="F40" s="53">
        <v>27650.21</v>
      </c>
      <c r="G40" s="52">
        <f t="shared" si="8"/>
        <v>97.276764076192293</v>
      </c>
      <c r="H40" s="53">
        <v>20.368584975488599</v>
      </c>
      <c r="I40" s="52">
        <f t="shared" si="9"/>
        <v>41.187843863245895</v>
      </c>
      <c r="J40" s="54">
        <v>196</v>
      </c>
      <c r="K40" s="55">
        <f t="shared" si="10"/>
        <v>4.3800840261017252E-3</v>
      </c>
      <c r="L40" s="56">
        <f t="shared" si="11"/>
        <v>16.661645053739825</v>
      </c>
      <c r="M40" s="57">
        <v>5.5500000000000007</v>
      </c>
      <c r="N40" s="52">
        <f t="shared" si="12"/>
        <v>32.932692307692321</v>
      </c>
      <c r="O40" s="58">
        <f t="shared" si="13"/>
        <v>272.06220943618359</v>
      </c>
      <c r="R40" s="18"/>
      <c r="S40" s="19"/>
      <c r="T40" s="19"/>
    </row>
    <row r="41" spans="1:20" ht="16.5" customHeight="1" x14ac:dyDescent="0.2">
      <c r="A41" s="50">
        <v>36</v>
      </c>
      <c r="B41" s="50" t="s">
        <v>142</v>
      </c>
      <c r="C41" s="51">
        <v>1699</v>
      </c>
      <c r="D41" s="51">
        <v>29592</v>
      </c>
      <c r="E41" s="52">
        <f t="shared" si="7"/>
        <v>83.959989614114917</v>
      </c>
      <c r="F41" s="53">
        <v>27403.37</v>
      </c>
      <c r="G41" s="52">
        <f t="shared" si="8"/>
        <v>97.313580303038236</v>
      </c>
      <c r="H41" s="53">
        <v>25.6416265863195</v>
      </c>
      <c r="I41" s="52">
        <f t="shared" si="9"/>
        <v>57.680818543825431</v>
      </c>
      <c r="J41" s="54">
        <v>2</v>
      </c>
      <c r="K41" s="55">
        <f t="shared" si="10"/>
        <v>1.1771630370806356E-3</v>
      </c>
      <c r="L41" s="56">
        <f t="shared" si="11"/>
        <v>4.4778758985762916</v>
      </c>
      <c r="M41" s="57">
        <v>4.9333333333333327</v>
      </c>
      <c r="N41" s="52">
        <f t="shared" si="12"/>
        <v>24.038461538461529</v>
      </c>
      <c r="O41" s="58">
        <f t="shared" si="13"/>
        <v>267.47072589801644</v>
      </c>
      <c r="R41" s="18"/>
      <c r="S41" s="19"/>
      <c r="T41" s="19"/>
    </row>
    <row r="42" spans="1:20" ht="16.5" customHeight="1" x14ac:dyDescent="0.2">
      <c r="A42" s="50">
        <v>37</v>
      </c>
      <c r="B42" s="50" t="s">
        <v>112</v>
      </c>
      <c r="C42" s="51">
        <v>13973</v>
      </c>
      <c r="D42" s="51">
        <v>19452</v>
      </c>
      <c r="E42" s="52">
        <f t="shared" si="7"/>
        <v>96.497236612717757</v>
      </c>
      <c r="F42" s="53">
        <v>19555.02</v>
      </c>
      <c r="G42" s="52">
        <f t="shared" si="8"/>
        <v>98.484163004247065</v>
      </c>
      <c r="H42" s="53">
        <v>20.5227435771932</v>
      </c>
      <c r="I42" s="52">
        <f t="shared" si="9"/>
        <v>41.670019825879137</v>
      </c>
      <c r="J42" s="54">
        <v>16.5</v>
      </c>
      <c r="K42" s="55">
        <f t="shared" si="10"/>
        <v>1.1808487797895942E-3</v>
      </c>
      <c r="L42" s="56">
        <f t="shared" si="11"/>
        <v>4.4918963001051484</v>
      </c>
      <c r="M42" s="57">
        <v>5.0666666666666673</v>
      </c>
      <c r="N42" s="52">
        <f t="shared" si="12"/>
        <v>25.961538461538471</v>
      </c>
      <c r="O42" s="58">
        <f t="shared" si="13"/>
        <v>267.10485420448759</v>
      </c>
      <c r="R42" s="18"/>
      <c r="S42" s="19"/>
      <c r="T42" s="19"/>
    </row>
    <row r="43" spans="1:20" ht="16.5" customHeight="1" x14ac:dyDescent="0.2">
      <c r="A43" s="50">
        <v>38</v>
      </c>
      <c r="B43" s="50" t="s">
        <v>42</v>
      </c>
      <c r="C43" s="51">
        <v>19713</v>
      </c>
      <c r="D43" s="51">
        <v>29925</v>
      </c>
      <c r="E43" s="52">
        <f t="shared" si="7"/>
        <v>83.548263455285053</v>
      </c>
      <c r="F43" s="53">
        <v>27666.87</v>
      </c>
      <c r="G43" s="52">
        <f t="shared" si="8"/>
        <v>97.274279234435468</v>
      </c>
      <c r="H43" s="53">
        <v>20.370217310198399</v>
      </c>
      <c r="I43" s="52">
        <f t="shared" si="9"/>
        <v>41.192949465861219</v>
      </c>
      <c r="J43" s="54">
        <v>38.5</v>
      </c>
      <c r="K43" s="55">
        <f t="shared" si="10"/>
        <v>1.953025921980419E-3</v>
      </c>
      <c r="L43" s="56">
        <f t="shared" si="11"/>
        <v>7.4292238456785649</v>
      </c>
      <c r="M43" s="57">
        <v>5.8083333333333336</v>
      </c>
      <c r="N43" s="52">
        <f t="shared" si="12"/>
        <v>36.658653846153854</v>
      </c>
      <c r="O43" s="58">
        <f t="shared" si="13"/>
        <v>266.10336984741417</v>
      </c>
      <c r="R43" s="18"/>
      <c r="S43" s="19"/>
      <c r="T43" s="19"/>
    </row>
    <row r="44" spans="1:20" ht="16.5" customHeight="1" x14ac:dyDescent="0.2">
      <c r="A44" s="50">
        <v>39</v>
      </c>
      <c r="B44" s="50" t="s">
        <v>43</v>
      </c>
      <c r="C44" s="51">
        <v>11406</v>
      </c>
      <c r="D44" s="51">
        <v>32769</v>
      </c>
      <c r="E44" s="52">
        <f t="shared" si="7"/>
        <v>80.031899504197625</v>
      </c>
      <c r="F44" s="53">
        <v>39217.440000000002</v>
      </c>
      <c r="G44" s="52">
        <f t="shared" si="8"/>
        <v>95.551509807600311</v>
      </c>
      <c r="H44" s="53">
        <v>20.930391514540901</v>
      </c>
      <c r="I44" s="52">
        <f t="shared" si="9"/>
        <v>42.945057575525617</v>
      </c>
      <c r="J44" s="54">
        <v>32</v>
      </c>
      <c r="K44" s="55">
        <f t="shared" si="10"/>
        <v>2.8055409433631424E-3</v>
      </c>
      <c r="L44" s="56">
        <f t="shared" si="11"/>
        <v>10.67215311475521</v>
      </c>
      <c r="M44" s="57">
        <v>5.6416666666666666</v>
      </c>
      <c r="N44" s="52">
        <f t="shared" si="12"/>
        <v>34.254807692307693</v>
      </c>
      <c r="O44" s="58">
        <f t="shared" si="13"/>
        <v>263.45542769438646</v>
      </c>
      <c r="R44" s="18"/>
      <c r="S44" s="19"/>
      <c r="T44" s="19"/>
    </row>
    <row r="45" spans="1:20" ht="16.5" customHeight="1" x14ac:dyDescent="0.2">
      <c r="A45" s="50">
        <v>40</v>
      </c>
      <c r="B45" s="50" t="s">
        <v>28</v>
      </c>
      <c r="C45" s="51">
        <v>17820</v>
      </c>
      <c r="D45" s="51">
        <v>32531</v>
      </c>
      <c r="E45" s="52">
        <f t="shared" si="7"/>
        <v>80.326166248346297</v>
      </c>
      <c r="F45" s="53">
        <v>35292.42</v>
      </c>
      <c r="G45" s="52">
        <f t="shared" si="8"/>
        <v>96.136927190094553</v>
      </c>
      <c r="H45" s="53">
        <v>22.239598408288799</v>
      </c>
      <c r="I45" s="52">
        <f t="shared" si="9"/>
        <v>47.039983757384782</v>
      </c>
      <c r="J45" s="54">
        <v>59</v>
      </c>
      <c r="K45" s="55">
        <f t="shared" si="10"/>
        <v>3.3108866442199776E-3</v>
      </c>
      <c r="L45" s="56">
        <f t="shared" si="11"/>
        <v>12.594465711256623</v>
      </c>
      <c r="M45" s="57">
        <v>5.1499999999999995</v>
      </c>
      <c r="N45" s="52">
        <f t="shared" si="12"/>
        <v>27.163461538461529</v>
      </c>
      <c r="O45" s="58">
        <f t="shared" si="13"/>
        <v>263.26100444554379</v>
      </c>
      <c r="R45" s="18"/>
      <c r="S45" s="19"/>
      <c r="T45" s="19"/>
    </row>
    <row r="46" spans="1:20" ht="16.5" customHeight="1" x14ac:dyDescent="0.2">
      <c r="A46" s="50">
        <v>41</v>
      </c>
      <c r="B46" s="50" t="s">
        <v>68</v>
      </c>
      <c r="C46" s="51">
        <v>8280</v>
      </c>
      <c r="D46" s="51">
        <v>26491</v>
      </c>
      <c r="E46" s="52">
        <f t="shared" si="7"/>
        <v>87.794112192287244</v>
      </c>
      <c r="F46" s="53">
        <v>24155.42</v>
      </c>
      <c r="G46" s="52">
        <f t="shared" si="8"/>
        <v>97.798012582994048</v>
      </c>
      <c r="H46" s="53">
        <v>16.849160695868701</v>
      </c>
      <c r="I46" s="52">
        <f t="shared" si="9"/>
        <v>30.179818549210637</v>
      </c>
      <c r="J46" s="54">
        <v>28</v>
      </c>
      <c r="K46" s="55">
        <f t="shared" si="10"/>
        <v>3.3816425120772949E-3</v>
      </c>
      <c r="L46" s="56">
        <f t="shared" si="11"/>
        <v>12.863617889315904</v>
      </c>
      <c r="M46" s="57">
        <v>5.5666666666666664</v>
      </c>
      <c r="N46" s="52">
        <f t="shared" si="12"/>
        <v>33.17307692307692</v>
      </c>
      <c r="O46" s="58">
        <f t="shared" si="13"/>
        <v>261.80863813688472</v>
      </c>
      <c r="R46" s="18"/>
      <c r="S46" s="19"/>
      <c r="T46" s="19"/>
    </row>
    <row r="47" spans="1:20" ht="16.5" customHeight="1" x14ac:dyDescent="0.2">
      <c r="A47" s="50">
        <v>42</v>
      </c>
      <c r="B47" s="50" t="s">
        <v>15</v>
      </c>
      <c r="C47" s="51">
        <v>2611</v>
      </c>
      <c r="D47" s="51">
        <v>33579</v>
      </c>
      <c r="E47" s="52">
        <f t="shared" si="7"/>
        <v>79.03040344217905</v>
      </c>
      <c r="F47" s="53">
        <v>35384.49</v>
      </c>
      <c r="G47" s="52">
        <f t="shared" si="8"/>
        <v>96.123194934359233</v>
      </c>
      <c r="H47" s="53">
        <v>18.0481166436923</v>
      </c>
      <c r="I47" s="52">
        <f t="shared" si="9"/>
        <v>33.929902760563728</v>
      </c>
      <c r="J47" s="54">
        <v>12</v>
      </c>
      <c r="K47" s="55">
        <f t="shared" si="10"/>
        <v>4.5959402527767142E-3</v>
      </c>
      <c r="L47" s="56">
        <f t="shared" si="11"/>
        <v>17.482752550780052</v>
      </c>
      <c r="M47" s="57">
        <v>5.5749999999999993</v>
      </c>
      <c r="N47" s="52">
        <f t="shared" si="12"/>
        <v>33.293269230769226</v>
      </c>
      <c r="O47" s="58">
        <f t="shared" si="13"/>
        <v>259.85952291865129</v>
      </c>
      <c r="P47" s="23"/>
      <c r="R47" s="18"/>
      <c r="S47" s="19"/>
      <c r="T47" s="19"/>
    </row>
    <row r="48" spans="1:20" ht="16.5" customHeight="1" x14ac:dyDescent="0.2">
      <c r="A48" s="50">
        <v>43</v>
      </c>
      <c r="B48" s="50" t="s">
        <v>52</v>
      </c>
      <c r="C48" s="51">
        <v>29142</v>
      </c>
      <c r="D48" s="51">
        <v>35857</v>
      </c>
      <c r="E48" s="52">
        <f t="shared" si="7"/>
        <v>76.213850319613243</v>
      </c>
      <c r="F48" s="53">
        <v>50810.1</v>
      </c>
      <c r="G48" s="52">
        <f t="shared" si="8"/>
        <v>93.822462650300295</v>
      </c>
      <c r="H48" s="53">
        <v>20.595300122868501</v>
      </c>
      <c r="I48" s="52">
        <f t="shared" si="9"/>
        <v>41.896961572038521</v>
      </c>
      <c r="J48" s="54">
        <v>120</v>
      </c>
      <c r="K48" s="55">
        <f t="shared" si="10"/>
        <v>4.1177681696520484E-3</v>
      </c>
      <c r="L48" s="56">
        <f t="shared" si="11"/>
        <v>15.663807188966686</v>
      </c>
      <c r="M48" s="57">
        <v>5.2749999999999995</v>
      </c>
      <c r="N48" s="52">
        <f t="shared" si="12"/>
        <v>28.966346153846146</v>
      </c>
      <c r="O48" s="58">
        <f t="shared" si="13"/>
        <v>256.56342788476485</v>
      </c>
      <c r="P48" s="23" t="s">
        <v>180</v>
      </c>
      <c r="R48" s="18"/>
      <c r="S48" s="19"/>
      <c r="T48" s="19"/>
    </row>
    <row r="49" spans="1:20" ht="16.5" customHeight="1" x14ac:dyDescent="0.2">
      <c r="A49" s="92">
        <v>44</v>
      </c>
      <c r="B49" s="92" t="s">
        <v>33</v>
      </c>
      <c r="C49" s="51">
        <v>7761</v>
      </c>
      <c r="D49" s="51">
        <v>33870</v>
      </c>
      <c r="E49" s="52">
        <f t="shared" si="7"/>
        <v>78.670606708787204</v>
      </c>
      <c r="F49" s="53">
        <v>33616.379999999997</v>
      </c>
      <c r="G49" s="52">
        <f t="shared" si="8"/>
        <v>96.386908833437943</v>
      </c>
      <c r="H49" s="53">
        <v>23.806553471011501</v>
      </c>
      <c r="I49" s="52">
        <f t="shared" si="9"/>
        <v>51.941092468912487</v>
      </c>
      <c r="J49" s="54">
        <v>14</v>
      </c>
      <c r="K49" s="55">
        <f t="shared" si="10"/>
        <v>1.803891251127432E-3</v>
      </c>
      <c r="L49" s="56">
        <f t="shared" si="11"/>
        <v>6.8619221829361994</v>
      </c>
      <c r="M49" s="57">
        <v>4.7416666666666663</v>
      </c>
      <c r="N49" s="52">
        <f t="shared" si="12"/>
        <v>21.274038461538456</v>
      </c>
      <c r="O49" s="58">
        <f t="shared" si="13"/>
        <v>255.13456865561227</v>
      </c>
      <c r="P49" s="23" t="s">
        <v>180</v>
      </c>
      <c r="R49" s="18"/>
      <c r="S49" s="19"/>
      <c r="T49" s="19"/>
    </row>
    <row r="50" spans="1:20" ht="16.5" customHeight="1" x14ac:dyDescent="0.2">
      <c r="A50" s="92">
        <v>45</v>
      </c>
      <c r="B50" s="92" t="s">
        <v>48</v>
      </c>
      <c r="C50" s="51">
        <v>6052</v>
      </c>
      <c r="D50" s="51">
        <v>34471</v>
      </c>
      <c r="E50" s="52">
        <f t="shared" si="7"/>
        <v>77.927521359067242</v>
      </c>
      <c r="F50" s="53">
        <v>37450.51</v>
      </c>
      <c r="G50" s="52">
        <f t="shared" si="8"/>
        <v>95.81504770948375</v>
      </c>
      <c r="H50" s="53">
        <v>23.374788923147399</v>
      </c>
      <c r="I50" s="52">
        <f t="shared" si="9"/>
        <v>50.590622990107761</v>
      </c>
      <c r="J50" s="54">
        <v>10.5</v>
      </c>
      <c r="K50" s="55">
        <f t="shared" si="10"/>
        <v>1.7349636483807006E-3</v>
      </c>
      <c r="L50" s="56">
        <f t="shared" si="11"/>
        <v>6.5997246441384467</v>
      </c>
      <c r="M50" s="57">
        <v>4.9249999999999998</v>
      </c>
      <c r="N50" s="52">
        <f t="shared" si="12"/>
        <v>23.91826923076923</v>
      </c>
      <c r="O50" s="58">
        <f t="shared" si="13"/>
        <v>254.85118593356643</v>
      </c>
      <c r="P50" s="23" t="s">
        <v>180</v>
      </c>
      <c r="R50" s="18"/>
      <c r="S50" s="19"/>
      <c r="T50" s="19"/>
    </row>
    <row r="51" spans="1:20" ht="16.5" customHeight="1" x14ac:dyDescent="0.2">
      <c r="A51" s="50">
        <v>46</v>
      </c>
      <c r="B51" s="50" t="s">
        <v>46</v>
      </c>
      <c r="C51" s="51">
        <v>1868</v>
      </c>
      <c r="D51" s="51">
        <v>35867</v>
      </c>
      <c r="E51" s="52">
        <f t="shared" si="7"/>
        <v>76.20148617069944</v>
      </c>
      <c r="F51" s="53">
        <v>37115.910000000003</v>
      </c>
      <c r="G51" s="52">
        <f t="shared" si="8"/>
        <v>95.864953354851821</v>
      </c>
      <c r="H51" s="53">
        <v>20.4045858707332</v>
      </c>
      <c r="I51" s="52">
        <f t="shared" si="9"/>
        <v>41.300447157050328</v>
      </c>
      <c r="J51" s="54">
        <v>6</v>
      </c>
      <c r="K51" s="55">
        <f t="shared" si="10"/>
        <v>3.2119914346895075E-3</v>
      </c>
      <c r="L51" s="56">
        <f t="shared" si="11"/>
        <v>12.218272727539272</v>
      </c>
      <c r="M51" s="57">
        <v>5.2583333333333337</v>
      </c>
      <c r="N51" s="52">
        <f t="shared" si="12"/>
        <v>28.725961538461547</v>
      </c>
      <c r="O51" s="58">
        <f t="shared" si="13"/>
        <v>254.31112094860242</v>
      </c>
      <c r="P51" s="23" t="s">
        <v>180</v>
      </c>
      <c r="R51" s="18"/>
      <c r="S51" s="19"/>
      <c r="T51" s="19"/>
    </row>
    <row r="52" spans="1:20" ht="16.5" customHeight="1" x14ac:dyDescent="0.2">
      <c r="A52" s="93">
        <v>47</v>
      </c>
      <c r="B52" s="93" t="s">
        <v>44</v>
      </c>
      <c r="C52" s="66">
        <v>9354</v>
      </c>
      <c r="D52" s="66">
        <v>31898</v>
      </c>
      <c r="E52" s="67">
        <f t="shared" si="7"/>
        <v>81.108816874590431</v>
      </c>
      <c r="F52" s="68">
        <v>28460.82</v>
      </c>
      <c r="G52" s="67">
        <f t="shared" si="8"/>
        <v>97.155861460556281</v>
      </c>
      <c r="H52" s="68">
        <v>16.7754306343496</v>
      </c>
      <c r="I52" s="67">
        <f t="shared" si="9"/>
        <v>29.94920629018079</v>
      </c>
      <c r="J52" s="69">
        <v>29</v>
      </c>
      <c r="K52" s="70">
        <f t="shared" si="10"/>
        <v>3.100277955954672E-3</v>
      </c>
      <c r="L52" s="71">
        <f t="shared" si="11"/>
        <v>11.793319617209349</v>
      </c>
      <c r="M52" s="72">
        <v>5.4000000000000012</v>
      </c>
      <c r="N52" s="67">
        <f t="shared" si="12"/>
        <v>30.769230769230788</v>
      </c>
      <c r="O52" s="73">
        <f t="shared" si="13"/>
        <v>250.7764350117676</v>
      </c>
      <c r="R52" s="18"/>
      <c r="S52" s="19"/>
      <c r="T52" s="19"/>
    </row>
    <row r="53" spans="1:20" ht="16.5" customHeight="1" x14ac:dyDescent="0.2">
      <c r="A53" s="65">
        <v>48</v>
      </c>
      <c r="B53" s="65" t="s">
        <v>39</v>
      </c>
      <c r="C53" s="66">
        <v>5096</v>
      </c>
      <c r="D53" s="66">
        <v>31550</v>
      </c>
      <c r="E53" s="67">
        <f t="shared" si="7"/>
        <v>81.539089256791016</v>
      </c>
      <c r="F53" s="68">
        <v>30476.59</v>
      </c>
      <c r="G53" s="67">
        <f t="shared" si="8"/>
        <v>96.855209031495932</v>
      </c>
      <c r="H53" s="68">
        <v>17.400373354958798</v>
      </c>
      <c r="I53" s="67">
        <f t="shared" si="9"/>
        <v>31.903896813890846</v>
      </c>
      <c r="J53" s="69">
        <v>9.5</v>
      </c>
      <c r="K53" s="70">
        <f t="shared" si="10"/>
        <v>1.8642072213500786E-3</v>
      </c>
      <c r="L53" s="71">
        <f t="shared" si="11"/>
        <v>7.0913614541768686</v>
      </c>
      <c r="M53" s="72">
        <v>5.5250000000000012</v>
      </c>
      <c r="N53" s="67">
        <f t="shared" si="12"/>
        <v>32.572115384615401</v>
      </c>
      <c r="O53" s="73">
        <f t="shared" si="13"/>
        <v>249.96167194097006</v>
      </c>
      <c r="R53" s="18"/>
      <c r="S53" s="19"/>
      <c r="T53" s="19"/>
    </row>
    <row r="54" spans="1:20" ht="16.5" customHeight="1" x14ac:dyDescent="0.2">
      <c r="A54" s="93">
        <v>49</v>
      </c>
      <c r="B54" s="93" t="s">
        <v>51</v>
      </c>
      <c r="C54" s="66">
        <v>30756</v>
      </c>
      <c r="D54" s="66">
        <v>36462</v>
      </c>
      <c r="E54" s="67">
        <f t="shared" si="7"/>
        <v>75.465819310327774</v>
      </c>
      <c r="F54" s="68">
        <v>44404.38</v>
      </c>
      <c r="G54" s="67">
        <f t="shared" si="8"/>
        <v>94.777876848289367</v>
      </c>
      <c r="H54" s="68">
        <v>23.370731946007101</v>
      </c>
      <c r="I54" s="67">
        <f t="shared" si="9"/>
        <v>50.577933611530277</v>
      </c>
      <c r="J54" s="69">
        <v>59.5</v>
      </c>
      <c r="K54" s="70">
        <f t="shared" si="10"/>
        <v>1.9345818702041879E-3</v>
      </c>
      <c r="L54" s="71">
        <f t="shared" si="11"/>
        <v>7.3590634920832789</v>
      </c>
      <c r="M54" s="72">
        <v>4.7166666666666668</v>
      </c>
      <c r="N54" s="67">
        <f t="shared" si="12"/>
        <v>20.91346153846154</v>
      </c>
      <c r="O54" s="73">
        <f t="shared" si="13"/>
        <v>249.09415480069222</v>
      </c>
      <c r="P54" s="23"/>
      <c r="R54" s="18"/>
      <c r="S54" s="19"/>
      <c r="T54" s="19"/>
    </row>
    <row r="55" spans="1:20" ht="16.5" customHeight="1" x14ac:dyDescent="0.2">
      <c r="A55" s="50">
        <v>50</v>
      </c>
      <c r="B55" s="50" t="s">
        <v>49</v>
      </c>
      <c r="C55" s="51">
        <v>4281</v>
      </c>
      <c r="D55" s="51">
        <v>37447</v>
      </c>
      <c r="E55" s="52">
        <f t="shared" si="7"/>
        <v>74.247950642317534</v>
      </c>
      <c r="F55" s="53">
        <v>36203.949999999997</v>
      </c>
      <c r="G55" s="52">
        <f t="shared" si="8"/>
        <v>96.000972339758761</v>
      </c>
      <c r="H55" s="53">
        <v>23.3010948731031</v>
      </c>
      <c r="I55" s="52">
        <f t="shared" si="9"/>
        <v>50.360123367462364</v>
      </c>
      <c r="J55" s="54">
        <v>8.5</v>
      </c>
      <c r="K55" s="55">
        <f t="shared" si="10"/>
        <v>1.9855174024760568E-3</v>
      </c>
      <c r="L55" s="56">
        <f t="shared" si="11"/>
        <v>7.5528199940772618</v>
      </c>
      <c r="M55" s="57">
        <v>4.6499999999999995</v>
      </c>
      <c r="N55" s="52">
        <f t="shared" si="12"/>
        <v>19.951923076923066</v>
      </c>
      <c r="O55" s="58">
        <f t="shared" si="13"/>
        <v>248.11378942053898</v>
      </c>
      <c r="P55" s="23" t="s">
        <v>180</v>
      </c>
      <c r="R55" s="18"/>
      <c r="S55" s="19"/>
      <c r="T55" s="19"/>
    </row>
    <row r="56" spans="1:20" ht="16.5" customHeight="1" x14ac:dyDescent="0.2">
      <c r="A56" s="65">
        <v>51</v>
      </c>
      <c r="B56" s="65" t="s">
        <v>166</v>
      </c>
      <c r="C56" s="66">
        <v>26510</v>
      </c>
      <c r="D56" s="66">
        <v>39587</v>
      </c>
      <c r="E56" s="67">
        <f t="shared" si="7"/>
        <v>71.602022774762304</v>
      </c>
      <c r="F56" s="68">
        <v>48201.62</v>
      </c>
      <c r="G56" s="67">
        <f t="shared" si="8"/>
        <v>94.211517873939556</v>
      </c>
      <c r="H56" s="68">
        <v>24.823864568768698</v>
      </c>
      <c r="I56" s="67">
        <f t="shared" si="9"/>
        <v>55.123029463894433</v>
      </c>
      <c r="J56" s="69">
        <v>31.5</v>
      </c>
      <c r="K56" s="70">
        <f t="shared" si="10"/>
        <v>1.1882308562806488E-3</v>
      </c>
      <c r="L56" s="71">
        <f t="shared" si="11"/>
        <v>4.5199773911345771</v>
      </c>
      <c r="M56" s="72">
        <v>4.8</v>
      </c>
      <c r="N56" s="67">
        <f t="shared" si="12"/>
        <v>22.115384615384613</v>
      </c>
      <c r="O56" s="73">
        <f t="shared" si="13"/>
        <v>247.57193211911547</v>
      </c>
      <c r="R56" s="18"/>
      <c r="S56" s="19"/>
      <c r="T56" s="19"/>
    </row>
    <row r="57" spans="1:20" ht="16.5" customHeight="1" x14ac:dyDescent="0.2">
      <c r="A57" s="65">
        <v>52</v>
      </c>
      <c r="B57" s="65" t="s">
        <v>169</v>
      </c>
      <c r="C57" s="66">
        <v>12573</v>
      </c>
      <c r="D57" s="66">
        <v>35933</v>
      </c>
      <c r="E57" s="67">
        <f t="shared" si="7"/>
        <v>76.119882787868306</v>
      </c>
      <c r="F57" s="68">
        <v>53751.5</v>
      </c>
      <c r="G57" s="67">
        <f t="shared" si="8"/>
        <v>93.383752353570969</v>
      </c>
      <c r="H57" s="68">
        <v>17.618166078546601</v>
      </c>
      <c r="I57" s="67">
        <f t="shared" si="9"/>
        <v>32.585107041469932</v>
      </c>
      <c r="J57" s="69">
        <v>38.5</v>
      </c>
      <c r="K57" s="70">
        <f t="shared" si="10"/>
        <v>3.0621172353455816E-3</v>
      </c>
      <c r="L57" s="71">
        <f t="shared" si="11"/>
        <v>11.648157931270305</v>
      </c>
      <c r="M57" s="72">
        <v>5.5666666666666673</v>
      </c>
      <c r="N57" s="67">
        <f t="shared" si="12"/>
        <v>33.173076923076934</v>
      </c>
      <c r="O57" s="73">
        <f t="shared" si="13"/>
        <v>246.90997703725645</v>
      </c>
      <c r="R57" s="18"/>
      <c r="S57" s="19"/>
      <c r="T57" s="19"/>
    </row>
    <row r="58" spans="1:20" ht="16.5" customHeight="1" x14ac:dyDescent="0.2">
      <c r="A58" s="65">
        <v>53</v>
      </c>
      <c r="B58" s="93" t="s">
        <v>64</v>
      </c>
      <c r="C58" s="66">
        <v>2639</v>
      </c>
      <c r="D58" s="66">
        <v>32496</v>
      </c>
      <c r="E58" s="67">
        <f t="shared" si="7"/>
        <v>80.369440769544624</v>
      </c>
      <c r="F58" s="68">
        <v>38936.410000000003</v>
      </c>
      <c r="G58" s="67">
        <f t="shared" si="8"/>
        <v>95.593425478603862</v>
      </c>
      <c r="H58" s="68">
        <v>18.391387066042899</v>
      </c>
      <c r="I58" s="67">
        <f t="shared" si="9"/>
        <v>35.003581066608461</v>
      </c>
      <c r="J58" s="69">
        <v>5</v>
      </c>
      <c r="K58" s="70">
        <f t="shared" si="10"/>
        <v>1.8946570670708603E-3</v>
      </c>
      <c r="L58" s="71">
        <f t="shared" si="11"/>
        <v>7.2071913145899211</v>
      </c>
      <c r="M58" s="72">
        <v>5.2166666666666668</v>
      </c>
      <c r="N58" s="67">
        <f t="shared" si="12"/>
        <v>28.125</v>
      </c>
      <c r="O58" s="73">
        <f t="shared" si="13"/>
        <v>246.29863862934687</v>
      </c>
      <c r="R58" s="18"/>
      <c r="S58" s="19"/>
      <c r="T58" s="19"/>
    </row>
    <row r="59" spans="1:20" ht="16.5" customHeight="1" x14ac:dyDescent="0.2">
      <c r="A59" s="65">
        <v>54</v>
      </c>
      <c r="B59" s="65" t="s">
        <v>140</v>
      </c>
      <c r="C59" s="66">
        <v>4201</v>
      </c>
      <c r="D59" s="66">
        <v>40877</v>
      </c>
      <c r="E59" s="67">
        <f t="shared" si="7"/>
        <v>70.007047564880878</v>
      </c>
      <c r="F59" s="68">
        <v>48835.74</v>
      </c>
      <c r="G59" s="67">
        <f t="shared" si="8"/>
        <v>94.116938771008307</v>
      </c>
      <c r="H59" s="68">
        <v>22.2181642173977</v>
      </c>
      <c r="I59" s="67">
        <f t="shared" si="9"/>
        <v>46.972942077505095</v>
      </c>
      <c r="J59" s="69">
        <v>5.5</v>
      </c>
      <c r="K59" s="70">
        <f t="shared" si="10"/>
        <v>1.3092120923589622E-3</v>
      </c>
      <c r="L59" s="71">
        <f t="shared" si="11"/>
        <v>4.9801846386867608</v>
      </c>
      <c r="M59" s="72">
        <v>5.041666666666667</v>
      </c>
      <c r="N59" s="67">
        <f t="shared" si="12"/>
        <v>25.60096153846154</v>
      </c>
      <c r="O59" s="73">
        <f t="shared" si="13"/>
        <v>241.67807459054256</v>
      </c>
      <c r="R59" s="18"/>
      <c r="S59" s="19"/>
      <c r="T59" s="19"/>
    </row>
    <row r="60" spans="1:20" ht="16.5" customHeight="1" x14ac:dyDescent="0.2">
      <c r="A60" s="65">
        <v>55</v>
      </c>
      <c r="B60" s="65" t="s">
        <v>107</v>
      </c>
      <c r="C60" s="66">
        <v>15094</v>
      </c>
      <c r="D60" s="66">
        <v>38210</v>
      </c>
      <c r="E60" s="67">
        <f t="shared" si="7"/>
        <v>73.304566080193865</v>
      </c>
      <c r="F60" s="68">
        <v>38448.14</v>
      </c>
      <c r="G60" s="67">
        <f t="shared" si="8"/>
        <v>95.666251029900536</v>
      </c>
      <c r="H60" s="68">
        <v>20.895004273886901</v>
      </c>
      <c r="I60" s="67">
        <f t="shared" si="9"/>
        <v>42.834373665327909</v>
      </c>
      <c r="J60" s="69">
        <v>34.5</v>
      </c>
      <c r="K60" s="70">
        <f t="shared" si="10"/>
        <v>2.2856764277196235E-3</v>
      </c>
      <c r="L60" s="71">
        <f t="shared" si="11"/>
        <v>8.6946115917913946</v>
      </c>
      <c r="M60" s="72">
        <v>4.7083333333333339</v>
      </c>
      <c r="N60" s="67">
        <f t="shared" si="12"/>
        <v>20.793269230769237</v>
      </c>
      <c r="O60" s="73">
        <f t="shared" si="13"/>
        <v>241.29307159798293</v>
      </c>
      <c r="R60" s="18"/>
      <c r="S60" s="19"/>
      <c r="T60" s="19"/>
    </row>
    <row r="61" spans="1:20" ht="16.5" customHeight="1" x14ac:dyDescent="0.2">
      <c r="A61" s="65">
        <v>56</v>
      </c>
      <c r="B61" s="65" t="s">
        <v>134</v>
      </c>
      <c r="C61" s="66">
        <v>4755</v>
      </c>
      <c r="D61" s="66">
        <v>33599</v>
      </c>
      <c r="E61" s="67">
        <f t="shared" si="7"/>
        <v>79.005675144351443</v>
      </c>
      <c r="F61" s="68">
        <v>39538.69</v>
      </c>
      <c r="G61" s="67">
        <f t="shared" si="8"/>
        <v>95.503595316941343</v>
      </c>
      <c r="H61" s="68">
        <v>16.748242815036701</v>
      </c>
      <c r="I61" s="67">
        <f t="shared" si="9"/>
        <v>29.864168460282613</v>
      </c>
      <c r="J61" s="69">
        <v>9</v>
      </c>
      <c r="K61" s="70">
        <f t="shared" si="10"/>
        <v>1.8927444794952682E-3</v>
      </c>
      <c r="L61" s="71">
        <f t="shared" si="11"/>
        <v>7.1999159164174635</v>
      </c>
      <c r="M61" s="72">
        <v>5.2916666666666661</v>
      </c>
      <c r="N61" s="67">
        <f t="shared" si="12"/>
        <v>29.206730769230759</v>
      </c>
      <c r="O61" s="73">
        <f t="shared" si="13"/>
        <v>240.78008560722361</v>
      </c>
      <c r="R61" s="18"/>
      <c r="S61" s="19"/>
      <c r="T61" s="19"/>
    </row>
    <row r="62" spans="1:20" ht="16.5" customHeight="1" x14ac:dyDescent="0.2">
      <c r="A62" s="65">
        <v>57</v>
      </c>
      <c r="B62" s="74" t="s">
        <v>125</v>
      </c>
      <c r="C62" s="66">
        <v>3241</v>
      </c>
      <c r="D62" s="66">
        <v>25391</v>
      </c>
      <c r="E62" s="67">
        <f t="shared" si="7"/>
        <v>89.154168572806284</v>
      </c>
      <c r="F62" s="68">
        <v>35414.1</v>
      </c>
      <c r="G62" s="67">
        <f t="shared" si="8"/>
        <v>96.118778597959505</v>
      </c>
      <c r="H62" s="68">
        <v>17.841301969244601</v>
      </c>
      <c r="I62" s="67">
        <f t="shared" si="9"/>
        <v>33.283029581669794</v>
      </c>
      <c r="J62" s="69">
        <v>2</v>
      </c>
      <c r="K62" s="70">
        <f t="shared" si="10"/>
        <v>6.1709348966368404E-4</v>
      </c>
      <c r="L62" s="71">
        <f t="shared" si="11"/>
        <v>2.3473962208210795</v>
      </c>
      <c r="M62" s="72">
        <v>4.5583333333333327</v>
      </c>
      <c r="N62" s="67">
        <f t="shared" si="12"/>
        <v>18.629807692307683</v>
      </c>
      <c r="O62" s="73">
        <f t="shared" si="13"/>
        <v>239.53318066556434</v>
      </c>
      <c r="R62" s="18"/>
      <c r="S62" s="19"/>
      <c r="T62" s="19"/>
    </row>
    <row r="63" spans="1:20" ht="16.5" customHeight="1" x14ac:dyDescent="0.2">
      <c r="A63" s="65">
        <v>58</v>
      </c>
      <c r="B63" s="65" t="s">
        <v>47</v>
      </c>
      <c r="C63" s="66">
        <v>9456</v>
      </c>
      <c r="D63" s="66">
        <v>42569</v>
      </c>
      <c r="E63" s="67">
        <f t="shared" si="7"/>
        <v>67.915033568664299</v>
      </c>
      <c r="F63" s="68">
        <v>51882.09</v>
      </c>
      <c r="G63" s="67">
        <f t="shared" si="8"/>
        <v>93.662575164412331</v>
      </c>
      <c r="H63" s="68">
        <v>22.236583178683599</v>
      </c>
      <c r="I63" s="67">
        <f t="shared" si="9"/>
        <v>47.030552747883064</v>
      </c>
      <c r="J63" s="69">
        <v>21</v>
      </c>
      <c r="K63" s="70">
        <f t="shared" si="10"/>
        <v>2.2208121827411169E-3</v>
      </c>
      <c r="L63" s="71">
        <f t="shared" si="11"/>
        <v>8.4478708854327156</v>
      </c>
      <c r="M63" s="72">
        <v>4.7499999999999991</v>
      </c>
      <c r="N63" s="67">
        <f t="shared" si="12"/>
        <v>21.394230769230756</v>
      </c>
      <c r="O63" s="73">
        <f t="shared" si="13"/>
        <v>238.45026313562315</v>
      </c>
      <c r="R63" s="18"/>
      <c r="S63" s="19"/>
      <c r="T63" s="19"/>
    </row>
    <row r="64" spans="1:20" ht="16.5" customHeight="1" x14ac:dyDescent="0.2">
      <c r="A64" s="65">
        <v>59</v>
      </c>
      <c r="B64" s="65" t="s">
        <v>80</v>
      </c>
      <c r="C64" s="66">
        <v>83684</v>
      </c>
      <c r="D64" s="66">
        <v>30770</v>
      </c>
      <c r="E64" s="67">
        <f t="shared" si="7"/>
        <v>82.503492872068151</v>
      </c>
      <c r="F64" s="68">
        <v>36786.800000000003</v>
      </c>
      <c r="G64" s="67">
        <f t="shared" si="8"/>
        <v>95.914040165811429</v>
      </c>
      <c r="H64" s="68">
        <v>18.706724305630999</v>
      </c>
      <c r="I64" s="67">
        <f t="shared" si="9"/>
        <v>35.989890201299858</v>
      </c>
      <c r="J64" s="69">
        <v>118</v>
      </c>
      <c r="K64" s="70">
        <f t="shared" si="10"/>
        <v>1.410066440418718E-3</v>
      </c>
      <c r="L64" s="71">
        <f t="shared" si="11"/>
        <v>5.3638300983364324</v>
      </c>
      <c r="M64" s="72">
        <v>4.5083333333333329</v>
      </c>
      <c r="N64" s="67">
        <f t="shared" si="12"/>
        <v>17.90865384615384</v>
      </c>
      <c r="O64" s="73">
        <f t="shared" si="13"/>
        <v>237.67990718366971</v>
      </c>
      <c r="R64" s="18"/>
      <c r="S64" s="19"/>
      <c r="T64" s="19"/>
    </row>
    <row r="65" spans="1:20" ht="16.5" customHeight="1" x14ac:dyDescent="0.2">
      <c r="A65" s="65">
        <v>60</v>
      </c>
      <c r="B65" s="65" t="s">
        <v>41</v>
      </c>
      <c r="C65" s="66">
        <v>16210</v>
      </c>
      <c r="D65" s="66">
        <v>36860</v>
      </c>
      <c r="E65" s="67">
        <f t="shared" si="7"/>
        <v>74.973726183558156</v>
      </c>
      <c r="F65" s="68">
        <v>39955.94</v>
      </c>
      <c r="G65" s="67">
        <f t="shared" si="8"/>
        <v>95.441362410396735</v>
      </c>
      <c r="H65" s="68">
        <v>21.104557044921599</v>
      </c>
      <c r="I65" s="67">
        <f t="shared" si="9"/>
        <v>43.489811039427437</v>
      </c>
      <c r="J65" s="69">
        <v>33</v>
      </c>
      <c r="K65" s="70">
        <f t="shared" si="10"/>
        <v>2.0357803824799505E-3</v>
      </c>
      <c r="L65" s="71">
        <f t="shared" si="11"/>
        <v>7.7440181371214347</v>
      </c>
      <c r="M65" s="72">
        <v>4.3250000000000002</v>
      </c>
      <c r="N65" s="67">
        <f t="shared" si="12"/>
        <v>15.264423076923078</v>
      </c>
      <c r="O65" s="73">
        <f t="shared" si="13"/>
        <v>236.91334084742684</v>
      </c>
      <c r="R65" s="18"/>
      <c r="S65" s="19"/>
      <c r="T65" s="19"/>
    </row>
    <row r="66" spans="1:20" ht="16.5" customHeight="1" x14ac:dyDescent="0.2">
      <c r="A66" s="65">
        <v>61</v>
      </c>
      <c r="B66" s="65" t="s">
        <v>79</v>
      </c>
      <c r="C66" s="66">
        <v>14178</v>
      </c>
      <c r="D66" s="66">
        <v>38463</v>
      </c>
      <c r="E66" s="67">
        <f t="shared" si="7"/>
        <v>72.991753112674488</v>
      </c>
      <c r="F66" s="68">
        <v>49930.33</v>
      </c>
      <c r="G66" s="67">
        <f t="shared" si="8"/>
        <v>93.953680491380595</v>
      </c>
      <c r="H66" s="68">
        <v>21.5986799882272</v>
      </c>
      <c r="I66" s="67">
        <f t="shared" si="9"/>
        <v>45.035324576869172</v>
      </c>
      <c r="J66" s="69">
        <v>17</v>
      </c>
      <c r="K66" s="70">
        <f t="shared" si="10"/>
        <v>1.199040767386091E-3</v>
      </c>
      <c r="L66" s="71">
        <f t="shared" si="11"/>
        <v>4.5610978127584652</v>
      </c>
      <c r="M66" s="72">
        <v>4.666666666666667</v>
      </c>
      <c r="N66" s="67">
        <f t="shared" si="12"/>
        <v>20.192307692307697</v>
      </c>
      <c r="O66" s="73">
        <f t="shared" si="13"/>
        <v>236.73416368599047</v>
      </c>
      <c r="R66" s="18"/>
      <c r="S66" s="19"/>
      <c r="T66" s="19"/>
    </row>
    <row r="67" spans="1:20" ht="16.5" customHeight="1" x14ac:dyDescent="0.2">
      <c r="A67" s="65">
        <v>62</v>
      </c>
      <c r="B67" s="93" t="s">
        <v>115</v>
      </c>
      <c r="C67" s="66">
        <v>4425</v>
      </c>
      <c r="D67" s="66">
        <v>42590</v>
      </c>
      <c r="E67" s="67">
        <f t="shared" si="7"/>
        <v>67.889068855945297</v>
      </c>
      <c r="F67" s="68">
        <v>53649.49</v>
      </c>
      <c r="G67" s="67">
        <f t="shared" si="8"/>
        <v>93.398967161951106</v>
      </c>
      <c r="H67" s="68">
        <v>24.677767455836399</v>
      </c>
      <c r="I67" s="67">
        <f t="shared" si="9"/>
        <v>54.666068157245753</v>
      </c>
      <c r="J67" s="69">
        <v>4</v>
      </c>
      <c r="K67" s="70">
        <f t="shared" si="10"/>
        <v>9.0395480225988699E-4</v>
      </c>
      <c r="L67" s="71">
        <f t="shared" si="11"/>
        <v>3.4386039103643475</v>
      </c>
      <c r="M67" s="72">
        <v>4.4666666666666659</v>
      </c>
      <c r="N67" s="67">
        <f t="shared" si="12"/>
        <v>17.307692307692296</v>
      </c>
      <c r="O67" s="73">
        <f t="shared" si="13"/>
        <v>236.70040039319878</v>
      </c>
      <c r="R67" s="18"/>
      <c r="S67" s="19"/>
      <c r="T67" s="19"/>
    </row>
    <row r="68" spans="1:20" ht="16.5" customHeight="1" x14ac:dyDescent="0.2">
      <c r="A68" s="92">
        <v>63</v>
      </c>
      <c r="B68" s="64" t="s">
        <v>98</v>
      </c>
      <c r="C68" s="51">
        <v>40176</v>
      </c>
      <c r="D68" s="51">
        <v>33139</v>
      </c>
      <c r="E68" s="52">
        <f t="shared" si="7"/>
        <v>79.574425994386672</v>
      </c>
      <c r="F68" s="53">
        <v>46138.21</v>
      </c>
      <c r="G68" s="52">
        <f t="shared" si="8"/>
        <v>94.519275816883152</v>
      </c>
      <c r="H68" s="53">
        <v>14.717904900135499</v>
      </c>
      <c r="I68" s="52">
        <f t="shared" si="9"/>
        <v>23.513694806764544</v>
      </c>
      <c r="J68" s="54">
        <v>146.5</v>
      </c>
      <c r="K68" s="55">
        <f t="shared" si="10"/>
        <v>3.6464555953803265E-3</v>
      </c>
      <c r="L68" s="56">
        <f t="shared" si="11"/>
        <v>13.870955094101999</v>
      </c>
      <c r="M68" s="57">
        <v>5.0083333333333329</v>
      </c>
      <c r="N68" s="52">
        <f t="shared" si="12"/>
        <v>25.120192307692303</v>
      </c>
      <c r="O68" s="58">
        <f t="shared" si="13"/>
        <v>236.59854401982864</v>
      </c>
      <c r="P68" s="23" t="s">
        <v>180</v>
      </c>
    </row>
    <row r="69" spans="1:20" ht="16.5" customHeight="1" x14ac:dyDescent="0.2">
      <c r="A69" s="65">
        <v>64</v>
      </c>
      <c r="B69" s="65" t="s">
        <v>161</v>
      </c>
      <c r="C69" s="66">
        <v>22228</v>
      </c>
      <c r="D69" s="66">
        <v>37140</v>
      </c>
      <c r="E69" s="67">
        <f t="shared" si="7"/>
        <v>74.627530013971494</v>
      </c>
      <c r="F69" s="68">
        <v>42172.72</v>
      </c>
      <c r="G69" s="67">
        <f t="shared" si="8"/>
        <v>95.110729306574186</v>
      </c>
      <c r="H69" s="68">
        <v>19.9914723142805</v>
      </c>
      <c r="I69" s="67">
        <f t="shared" si="9"/>
        <v>40.008314090475707</v>
      </c>
      <c r="J69" s="69">
        <v>23.5</v>
      </c>
      <c r="K69" s="70">
        <f t="shared" si="10"/>
        <v>1.0572251214684182E-3</v>
      </c>
      <c r="L69" s="71">
        <f t="shared" si="11"/>
        <v>4.0216373957285025</v>
      </c>
      <c r="M69" s="72">
        <v>4.8416666666666668</v>
      </c>
      <c r="N69" s="67">
        <f t="shared" si="12"/>
        <v>22.716346153846157</v>
      </c>
      <c r="O69" s="73">
        <f t="shared" si="13"/>
        <v>236.48455696059608</v>
      </c>
      <c r="R69" s="18"/>
      <c r="S69" s="19"/>
      <c r="T69" s="19"/>
    </row>
    <row r="70" spans="1:20" ht="16.5" customHeight="1" x14ac:dyDescent="0.2">
      <c r="A70" s="65">
        <v>65</v>
      </c>
      <c r="B70" s="74" t="s">
        <v>150</v>
      </c>
      <c r="C70" s="66">
        <v>25846</v>
      </c>
      <c r="D70" s="66">
        <v>41398</v>
      </c>
      <c r="E70" s="67">
        <f t="shared" ref="E70:E101" si="14">SUM(100-(((D70-$D$2)/$D$3)*100))</f>
        <v>69.362875406471403</v>
      </c>
      <c r="F70" s="68">
        <v>57914.58</v>
      </c>
      <c r="G70" s="67">
        <f t="shared" ref="G70:G101" si="15">SUM(100-(((F70-$F$2)/$F$3)*100))</f>
        <v>92.762828282683657</v>
      </c>
      <c r="H70" s="68">
        <v>24.4743267639384</v>
      </c>
      <c r="I70" s="67">
        <f t="shared" ref="I70:I101" si="16">SUM((H70-$H$2)/$H$3)*100</f>
        <v>54.029748092260611</v>
      </c>
      <c r="J70" s="69">
        <v>21.5</v>
      </c>
      <c r="K70" s="70">
        <f t="shared" ref="K70:K101" si="17">SUM(J70/C70)</f>
        <v>8.3185018958446182E-4</v>
      </c>
      <c r="L70" s="71">
        <f t="shared" ref="L70:L101" si="18">SUM((K70-$K$2)/$K$3)*100</f>
        <v>3.1643211669338402</v>
      </c>
      <c r="M70" s="72">
        <v>4.3166666666666664</v>
      </c>
      <c r="N70" s="67">
        <f t="shared" ref="N70:N101" si="19">SUM((M70-$M$2)/$M$3)*100</f>
        <v>15.144230769230763</v>
      </c>
      <c r="O70" s="73">
        <f t="shared" ref="O70:O101" si="20">SUM(E70+G70+I70+L70+N70)</f>
        <v>234.46400371758025</v>
      </c>
      <c r="R70" s="18"/>
      <c r="S70" s="19"/>
      <c r="T70" s="19"/>
    </row>
    <row r="71" spans="1:20" ht="16.5" customHeight="1" x14ac:dyDescent="0.2">
      <c r="A71" s="65">
        <v>66</v>
      </c>
      <c r="B71" s="65" t="s">
        <v>75</v>
      </c>
      <c r="C71" s="66">
        <v>1457</v>
      </c>
      <c r="D71" s="66">
        <v>37227</v>
      </c>
      <c r="E71" s="67">
        <f t="shared" si="14"/>
        <v>74.519961918421345</v>
      </c>
      <c r="F71" s="68">
        <v>61859.28</v>
      </c>
      <c r="G71" s="67">
        <f t="shared" si="15"/>
        <v>92.174475624932853</v>
      </c>
      <c r="H71" s="68">
        <v>21.2798564169338</v>
      </c>
      <c r="I71" s="67">
        <f t="shared" si="16"/>
        <v>44.038110923536102</v>
      </c>
      <c r="J71" s="69">
        <v>3</v>
      </c>
      <c r="K71" s="70">
        <f t="shared" si="17"/>
        <v>2.0590253946465341E-3</v>
      </c>
      <c r="L71" s="71">
        <f t="shared" si="18"/>
        <v>7.8324411307629935</v>
      </c>
      <c r="M71" s="72">
        <v>4.3416666666666668</v>
      </c>
      <c r="N71" s="67">
        <f t="shared" si="19"/>
        <v>15.504807692307693</v>
      </c>
      <c r="O71" s="73">
        <f t="shared" si="20"/>
        <v>234.06979728996095</v>
      </c>
      <c r="R71" s="18"/>
      <c r="S71" s="19"/>
      <c r="T71" s="19"/>
    </row>
    <row r="72" spans="1:20" ht="16.5" customHeight="1" x14ac:dyDescent="0.2">
      <c r="A72" s="65">
        <v>67</v>
      </c>
      <c r="B72" s="65" t="s">
        <v>61</v>
      </c>
      <c r="C72" s="66">
        <v>19264</v>
      </c>
      <c r="D72" s="66">
        <v>38900</v>
      </c>
      <c r="E72" s="67">
        <f t="shared" si="14"/>
        <v>72.451439805141007</v>
      </c>
      <c r="F72" s="68">
        <v>54812.959999999999</v>
      </c>
      <c r="G72" s="67">
        <f t="shared" si="15"/>
        <v>93.225435418925457</v>
      </c>
      <c r="H72" s="68">
        <v>21.959436137704799</v>
      </c>
      <c r="I72" s="67">
        <f t="shared" si="16"/>
        <v>46.163694591430811</v>
      </c>
      <c r="J72" s="69">
        <v>15.5</v>
      </c>
      <c r="K72" s="70">
        <f t="shared" si="17"/>
        <v>8.0460963455149497E-4</v>
      </c>
      <c r="L72" s="71">
        <f t="shared" si="18"/>
        <v>3.0606993057271943</v>
      </c>
      <c r="M72" s="72">
        <v>4.5583333333333336</v>
      </c>
      <c r="N72" s="67">
        <f t="shared" si="19"/>
        <v>18.629807692307697</v>
      </c>
      <c r="O72" s="73">
        <f t="shared" si="20"/>
        <v>233.53107681353217</v>
      </c>
      <c r="R72" s="18"/>
      <c r="S72" s="19"/>
      <c r="T72" s="19"/>
    </row>
    <row r="73" spans="1:20" ht="16.5" customHeight="1" x14ac:dyDescent="0.2">
      <c r="A73" s="65">
        <v>68</v>
      </c>
      <c r="B73" s="65" t="s">
        <v>106</v>
      </c>
      <c r="C73" s="66">
        <v>7319</v>
      </c>
      <c r="D73" s="66">
        <v>35917</v>
      </c>
      <c r="E73" s="67">
        <f t="shared" si="14"/>
        <v>76.139665426130392</v>
      </c>
      <c r="F73" s="68">
        <v>42444.44</v>
      </c>
      <c r="G73" s="67">
        <f t="shared" si="15"/>
        <v>95.070202223611204</v>
      </c>
      <c r="H73" s="68">
        <v>19.248037877263599</v>
      </c>
      <c r="I73" s="67">
        <f t="shared" si="16"/>
        <v>37.683006184464595</v>
      </c>
      <c r="J73" s="69">
        <v>8</v>
      </c>
      <c r="K73" s="70">
        <f t="shared" si="17"/>
        <v>1.0930454980188551E-3</v>
      </c>
      <c r="L73" s="71">
        <f t="shared" si="18"/>
        <v>4.1578965168362449</v>
      </c>
      <c r="M73" s="72">
        <v>4.6833333333333327</v>
      </c>
      <c r="N73" s="67">
        <f t="shared" si="19"/>
        <v>20.432692307692296</v>
      </c>
      <c r="O73" s="73">
        <f t="shared" si="20"/>
        <v>233.48346265873474</v>
      </c>
      <c r="R73" s="18"/>
      <c r="S73" s="19"/>
      <c r="T73" s="19"/>
    </row>
    <row r="74" spans="1:20" ht="16.5" customHeight="1" x14ac:dyDescent="0.2">
      <c r="A74" s="65">
        <v>69</v>
      </c>
      <c r="B74" s="65" t="s">
        <v>56</v>
      </c>
      <c r="C74" s="66">
        <v>3273</v>
      </c>
      <c r="D74" s="66">
        <v>38340</v>
      </c>
      <c r="E74" s="67">
        <f t="shared" si="14"/>
        <v>73.143832144314345</v>
      </c>
      <c r="F74" s="68">
        <v>43152.38</v>
      </c>
      <c r="G74" s="67">
        <f t="shared" si="15"/>
        <v>94.964612855464551</v>
      </c>
      <c r="H74" s="68">
        <v>22.243445666503298</v>
      </c>
      <c r="I74" s="67">
        <f t="shared" si="16"/>
        <v>47.052017178890701</v>
      </c>
      <c r="J74" s="69">
        <v>3.5</v>
      </c>
      <c r="K74" s="70">
        <f t="shared" si="17"/>
        <v>1.0693553315001528E-3</v>
      </c>
      <c r="L74" s="71">
        <f t="shared" si="18"/>
        <v>4.0677801758148364</v>
      </c>
      <c r="M74" s="72">
        <v>4.2166666666666659</v>
      </c>
      <c r="N74" s="67">
        <f t="shared" si="19"/>
        <v>13.701923076923064</v>
      </c>
      <c r="O74" s="73">
        <f t="shared" si="20"/>
        <v>232.93016543140752</v>
      </c>
      <c r="R74" s="18"/>
      <c r="S74" s="19"/>
      <c r="T74" s="19"/>
    </row>
    <row r="75" spans="1:20" ht="16.5" customHeight="1" x14ac:dyDescent="0.2">
      <c r="A75" s="65">
        <v>70</v>
      </c>
      <c r="B75" s="74" t="s">
        <v>124</v>
      </c>
      <c r="C75" s="66">
        <v>14353</v>
      </c>
      <c r="D75" s="66">
        <v>38271</v>
      </c>
      <c r="E75" s="67">
        <f t="shared" si="14"/>
        <v>73.229144771819634</v>
      </c>
      <c r="F75" s="68">
        <v>48824.66</v>
      </c>
      <c r="G75" s="67">
        <f t="shared" si="15"/>
        <v>94.118591354841769</v>
      </c>
      <c r="H75" s="68">
        <v>20.4918281621968</v>
      </c>
      <c r="I75" s="67">
        <f t="shared" si="16"/>
        <v>41.573322853921262</v>
      </c>
      <c r="J75" s="69">
        <v>20</v>
      </c>
      <c r="K75" s="70">
        <f t="shared" si="17"/>
        <v>1.3934369121438026E-3</v>
      </c>
      <c r="L75" s="71">
        <f t="shared" si="18"/>
        <v>5.3005721115314701</v>
      </c>
      <c r="M75" s="72">
        <v>4.5333333333333341</v>
      </c>
      <c r="N75" s="67">
        <f t="shared" si="19"/>
        <v>18.269230769230781</v>
      </c>
      <c r="O75" s="73">
        <f t="shared" si="20"/>
        <v>232.49086186134491</v>
      </c>
      <c r="R75" s="18"/>
      <c r="S75" s="19"/>
      <c r="T75" s="19"/>
    </row>
    <row r="76" spans="1:20" ht="16.5" customHeight="1" x14ac:dyDescent="0.2">
      <c r="A76" s="65">
        <v>71</v>
      </c>
      <c r="B76" s="65" t="s">
        <v>89</v>
      </c>
      <c r="C76" s="66">
        <v>15786</v>
      </c>
      <c r="D76" s="66">
        <v>38939</v>
      </c>
      <c r="E76" s="67">
        <f t="shared" si="14"/>
        <v>72.403219624377158</v>
      </c>
      <c r="F76" s="68">
        <v>45278.15</v>
      </c>
      <c r="G76" s="67">
        <f t="shared" si="15"/>
        <v>94.647553908201928</v>
      </c>
      <c r="H76" s="68">
        <v>20.2919778574521</v>
      </c>
      <c r="I76" s="67">
        <f t="shared" si="16"/>
        <v>40.948232771322608</v>
      </c>
      <c r="J76" s="69">
        <v>19</v>
      </c>
      <c r="K76" s="70">
        <f t="shared" si="17"/>
        <v>1.2035981249208158E-3</v>
      </c>
      <c r="L76" s="71">
        <f t="shared" si="18"/>
        <v>4.5784337983637799</v>
      </c>
      <c r="M76" s="72">
        <v>4.625</v>
      </c>
      <c r="N76" s="67">
        <f t="shared" si="19"/>
        <v>19.591346153846153</v>
      </c>
      <c r="O76" s="73">
        <f t="shared" si="20"/>
        <v>232.16878625611164</v>
      </c>
      <c r="R76" s="18"/>
      <c r="S76" s="19"/>
      <c r="T76" s="19"/>
    </row>
    <row r="77" spans="1:20" ht="16.5" customHeight="1" x14ac:dyDescent="0.2">
      <c r="A77" s="65">
        <v>72</v>
      </c>
      <c r="B77" s="93" t="s">
        <v>78</v>
      </c>
      <c r="C77" s="66">
        <v>12411</v>
      </c>
      <c r="D77" s="66">
        <v>38946</v>
      </c>
      <c r="E77" s="67">
        <f t="shared" si="14"/>
        <v>72.394564720137481</v>
      </c>
      <c r="F77" s="68">
        <v>43553.61</v>
      </c>
      <c r="G77" s="67">
        <f t="shared" si="15"/>
        <v>94.904769334570858</v>
      </c>
      <c r="H77" s="68">
        <v>20.559612994115199</v>
      </c>
      <c r="I77" s="67">
        <f t="shared" si="16"/>
        <v>41.785339674395644</v>
      </c>
      <c r="J77" s="69">
        <v>21.5</v>
      </c>
      <c r="K77" s="70">
        <f t="shared" si="17"/>
        <v>1.7323342196438644E-3</v>
      </c>
      <c r="L77" s="71">
        <f t="shared" si="18"/>
        <v>6.589722414033683</v>
      </c>
      <c r="M77" s="72">
        <v>4.3916666666666666</v>
      </c>
      <c r="N77" s="67">
        <f t="shared" si="19"/>
        <v>16.225961538461537</v>
      </c>
      <c r="O77" s="73">
        <f t="shared" si="20"/>
        <v>231.90035768159922</v>
      </c>
      <c r="R77" s="18"/>
      <c r="S77" s="19"/>
      <c r="T77" s="19"/>
    </row>
    <row r="78" spans="1:20" ht="16.5" customHeight="1" x14ac:dyDescent="0.2">
      <c r="A78" s="65">
        <v>73</v>
      </c>
      <c r="B78" s="74" t="s">
        <v>126</v>
      </c>
      <c r="C78" s="66">
        <v>23939</v>
      </c>
      <c r="D78" s="66">
        <v>38975</v>
      </c>
      <c r="E78" s="67">
        <f t="shared" si="14"/>
        <v>72.358708688287436</v>
      </c>
      <c r="F78" s="68">
        <v>63696.2</v>
      </c>
      <c r="G78" s="67">
        <f t="shared" si="15"/>
        <v>91.900498702967795</v>
      </c>
      <c r="H78" s="68">
        <v>20.803425923468101</v>
      </c>
      <c r="I78" s="67">
        <f t="shared" si="16"/>
        <v>42.547935680153635</v>
      </c>
      <c r="J78" s="69">
        <v>34.5</v>
      </c>
      <c r="K78" s="70">
        <f t="shared" si="17"/>
        <v>1.4411629558461088E-3</v>
      </c>
      <c r="L78" s="71">
        <f t="shared" si="18"/>
        <v>5.4821198615856677</v>
      </c>
      <c r="M78" s="72">
        <v>4.6166666666666671</v>
      </c>
      <c r="N78" s="67">
        <f t="shared" si="19"/>
        <v>19.47115384615385</v>
      </c>
      <c r="O78" s="73">
        <f t="shared" si="20"/>
        <v>231.76041677914839</v>
      </c>
      <c r="R78" s="18"/>
      <c r="S78" s="19"/>
      <c r="T78" s="19"/>
    </row>
    <row r="79" spans="1:20" ht="16.5" customHeight="1" x14ac:dyDescent="0.2">
      <c r="A79" s="65">
        <v>74</v>
      </c>
      <c r="B79" s="65" t="s">
        <v>157</v>
      </c>
      <c r="C79" s="66">
        <v>45141</v>
      </c>
      <c r="D79" s="66">
        <v>36306</v>
      </c>
      <c r="E79" s="67">
        <f t="shared" si="14"/>
        <v>75.658700033383198</v>
      </c>
      <c r="F79" s="68">
        <v>50116.480000000003</v>
      </c>
      <c r="G79" s="67">
        <f t="shared" si="15"/>
        <v>93.925916188077338</v>
      </c>
      <c r="H79" s="68">
        <v>18.295009294279001</v>
      </c>
      <c r="I79" s="67">
        <f t="shared" si="16"/>
        <v>34.702131492190595</v>
      </c>
      <c r="J79" s="69">
        <v>72.5</v>
      </c>
      <c r="K79" s="70">
        <f t="shared" si="17"/>
        <v>1.6060787310870385E-3</v>
      </c>
      <c r="L79" s="71">
        <f t="shared" si="18"/>
        <v>6.109452144357471</v>
      </c>
      <c r="M79" s="72">
        <v>4.7416666666666671</v>
      </c>
      <c r="N79" s="67">
        <f t="shared" si="19"/>
        <v>21.274038461538467</v>
      </c>
      <c r="O79" s="73">
        <f t="shared" si="20"/>
        <v>231.67023831954708</v>
      </c>
      <c r="R79" s="18"/>
      <c r="S79" s="19"/>
      <c r="T79" s="19"/>
    </row>
    <row r="80" spans="1:20" ht="16.5" customHeight="1" x14ac:dyDescent="0.2">
      <c r="A80" s="65">
        <v>75</v>
      </c>
      <c r="B80" s="65" t="s">
        <v>108</v>
      </c>
      <c r="C80" s="66">
        <v>4348</v>
      </c>
      <c r="D80" s="66">
        <v>37021</v>
      </c>
      <c r="E80" s="67">
        <f t="shared" si="14"/>
        <v>74.774663386045816</v>
      </c>
      <c r="F80" s="68">
        <v>49363.81</v>
      </c>
      <c r="G80" s="67">
        <f t="shared" si="15"/>
        <v>94.038177043125714</v>
      </c>
      <c r="H80" s="68">
        <v>12.657422031888901</v>
      </c>
      <c r="I80" s="67">
        <f t="shared" si="16"/>
        <v>17.068934024684523</v>
      </c>
      <c r="J80" s="69">
        <v>11</v>
      </c>
      <c r="K80" s="70">
        <f t="shared" si="17"/>
        <v>2.5298988040478379E-3</v>
      </c>
      <c r="L80" s="71">
        <f t="shared" si="18"/>
        <v>9.6236226619701366</v>
      </c>
      <c r="M80" s="72">
        <v>5.7583333333333329</v>
      </c>
      <c r="N80" s="67">
        <f t="shared" si="19"/>
        <v>35.937499999999993</v>
      </c>
      <c r="O80" s="73">
        <f t="shared" si="20"/>
        <v>231.44289711582618</v>
      </c>
      <c r="R80" s="18"/>
      <c r="S80" s="19"/>
      <c r="T80" s="19"/>
    </row>
    <row r="81" spans="1:20" ht="16.5" customHeight="1" x14ac:dyDescent="0.2">
      <c r="A81" s="65">
        <v>76</v>
      </c>
      <c r="B81" s="65" t="s">
        <v>135</v>
      </c>
      <c r="C81" s="66">
        <v>9671</v>
      </c>
      <c r="D81" s="66">
        <v>37951</v>
      </c>
      <c r="E81" s="67">
        <f t="shared" si="14"/>
        <v>73.624797537061539</v>
      </c>
      <c r="F81" s="68">
        <v>48011.040000000001</v>
      </c>
      <c r="G81" s="67">
        <f t="shared" si="15"/>
        <v>94.239942912475868</v>
      </c>
      <c r="H81" s="68">
        <v>18.937108145202899</v>
      </c>
      <c r="I81" s="67">
        <f t="shared" si="16"/>
        <v>36.710482814312691</v>
      </c>
      <c r="J81" s="69">
        <v>15</v>
      </c>
      <c r="K81" s="70">
        <f t="shared" si="17"/>
        <v>1.551028849136594E-3</v>
      </c>
      <c r="L81" s="71">
        <f t="shared" si="18"/>
        <v>5.9000448389627129</v>
      </c>
      <c r="M81" s="72">
        <v>4.6916666666666655</v>
      </c>
      <c r="N81" s="67">
        <f t="shared" si="19"/>
        <v>20.552884615384599</v>
      </c>
      <c r="O81" s="73">
        <f t="shared" si="20"/>
        <v>231.02815271819742</v>
      </c>
      <c r="R81" s="18"/>
      <c r="S81" s="19"/>
      <c r="T81" s="19"/>
    </row>
    <row r="82" spans="1:20" ht="16.5" customHeight="1" x14ac:dyDescent="0.2">
      <c r="A82" s="65">
        <v>77</v>
      </c>
      <c r="B82" s="65" t="s">
        <v>147</v>
      </c>
      <c r="C82" s="66">
        <v>11320</v>
      </c>
      <c r="D82" s="66">
        <v>33700</v>
      </c>
      <c r="E82" s="67">
        <f t="shared" si="14"/>
        <v>78.880797240321954</v>
      </c>
      <c r="F82" s="68">
        <v>33894.21</v>
      </c>
      <c r="G82" s="67">
        <f t="shared" si="15"/>
        <v>96.345470442963915</v>
      </c>
      <c r="H82" s="68">
        <v>17.376561902522699</v>
      </c>
      <c r="I82" s="67">
        <f t="shared" si="16"/>
        <v>31.829419555579484</v>
      </c>
      <c r="J82" s="69">
        <v>10</v>
      </c>
      <c r="K82" s="70">
        <f t="shared" si="17"/>
        <v>8.8339222614840988E-4</v>
      </c>
      <c r="L82" s="71">
        <f t="shared" si="18"/>
        <v>3.3603847843114485</v>
      </c>
      <c r="M82" s="72">
        <v>4.6416666666666666</v>
      </c>
      <c r="N82" s="67">
        <f t="shared" si="19"/>
        <v>19.831730769230766</v>
      </c>
      <c r="O82" s="73">
        <f t="shared" si="20"/>
        <v>230.24780279240755</v>
      </c>
      <c r="R82" s="18"/>
      <c r="S82" s="19"/>
      <c r="T82" s="19"/>
    </row>
    <row r="83" spans="1:20" ht="16.5" customHeight="1" x14ac:dyDescent="0.2">
      <c r="A83" s="65">
        <v>78</v>
      </c>
      <c r="B83" s="65" t="s">
        <v>149</v>
      </c>
      <c r="C83" s="66">
        <v>43661</v>
      </c>
      <c r="D83" s="66">
        <v>38046</v>
      </c>
      <c r="E83" s="67">
        <f t="shared" si="14"/>
        <v>73.507338122380347</v>
      </c>
      <c r="F83" s="68">
        <v>47251.17</v>
      </c>
      <c r="G83" s="67">
        <f t="shared" si="15"/>
        <v>94.353277648715647</v>
      </c>
      <c r="H83" s="68">
        <v>19.428762245074001</v>
      </c>
      <c r="I83" s="67">
        <f t="shared" si="16"/>
        <v>38.248274324268074</v>
      </c>
      <c r="J83" s="69">
        <v>68.5</v>
      </c>
      <c r="K83" s="70">
        <f t="shared" si="17"/>
        <v>1.5689058885504225E-3</v>
      </c>
      <c r="L83" s="71">
        <f t="shared" si="18"/>
        <v>5.9680483027204678</v>
      </c>
      <c r="M83" s="72">
        <v>4.5000000000000009</v>
      </c>
      <c r="N83" s="67">
        <f t="shared" si="19"/>
        <v>17.788461538461551</v>
      </c>
      <c r="O83" s="73">
        <f t="shared" si="20"/>
        <v>229.86539993654605</v>
      </c>
      <c r="R83" s="18"/>
      <c r="S83" s="19"/>
      <c r="T83" s="19"/>
    </row>
    <row r="84" spans="1:20" ht="16.5" customHeight="1" x14ac:dyDescent="0.2">
      <c r="A84" s="65">
        <v>79</v>
      </c>
      <c r="B84" s="65" t="s">
        <v>86</v>
      </c>
      <c r="C84" s="66">
        <v>9147</v>
      </c>
      <c r="D84" s="66">
        <v>39539</v>
      </c>
      <c r="E84" s="67">
        <f t="shared" si="14"/>
        <v>71.66137068954859</v>
      </c>
      <c r="F84" s="68">
        <v>53486.7</v>
      </c>
      <c r="G84" s="67">
        <f t="shared" si="15"/>
        <v>93.423247317388856</v>
      </c>
      <c r="H84" s="68">
        <v>18.207682246362801</v>
      </c>
      <c r="I84" s="67">
        <f t="shared" si="16"/>
        <v>34.428990694808434</v>
      </c>
      <c r="J84" s="69">
        <v>13</v>
      </c>
      <c r="K84" s="70">
        <f t="shared" si="17"/>
        <v>1.4212310047009948E-3</v>
      </c>
      <c r="L84" s="71">
        <f t="shared" si="18"/>
        <v>5.4062996048898304</v>
      </c>
      <c r="M84" s="72">
        <v>4.9333333333333336</v>
      </c>
      <c r="N84" s="67">
        <f t="shared" si="19"/>
        <v>24.03846153846154</v>
      </c>
      <c r="O84" s="73">
        <f t="shared" si="20"/>
        <v>228.95836984509722</v>
      </c>
      <c r="R84" s="18"/>
      <c r="S84" s="19"/>
      <c r="T84" s="19"/>
    </row>
    <row r="85" spans="1:20" ht="16.5" customHeight="1" x14ac:dyDescent="0.2">
      <c r="A85" s="65">
        <v>80</v>
      </c>
      <c r="B85" s="65" t="s">
        <v>103</v>
      </c>
      <c r="C85" s="66">
        <v>9588</v>
      </c>
      <c r="D85" s="66">
        <v>42218</v>
      </c>
      <c r="E85" s="67">
        <f t="shared" si="14"/>
        <v>68.34901519553901</v>
      </c>
      <c r="F85" s="68">
        <v>48816.45</v>
      </c>
      <c r="G85" s="67">
        <f t="shared" si="15"/>
        <v>94.119815877700319</v>
      </c>
      <c r="H85" s="68">
        <v>24.9277357455512</v>
      </c>
      <c r="I85" s="67">
        <f t="shared" si="16"/>
        <v>55.44791684676602</v>
      </c>
      <c r="J85" s="69">
        <v>6.5</v>
      </c>
      <c r="K85" s="70">
        <f t="shared" si="17"/>
        <v>6.7793074676679183E-4</v>
      </c>
      <c r="L85" s="71">
        <f t="shared" si="18"/>
        <v>2.5788184441972923</v>
      </c>
      <c r="M85" s="72">
        <v>3.8333333333333335</v>
      </c>
      <c r="N85" s="67">
        <f t="shared" si="19"/>
        <v>8.1730769230769216</v>
      </c>
      <c r="O85" s="73">
        <f t="shared" si="20"/>
        <v>228.66864328727956</v>
      </c>
      <c r="R85" s="18"/>
      <c r="S85" s="19"/>
      <c r="T85" s="19"/>
    </row>
    <row r="86" spans="1:20" ht="16.5" customHeight="1" x14ac:dyDescent="0.2">
      <c r="A86" s="65">
        <v>81</v>
      </c>
      <c r="B86" s="65" t="s">
        <v>167</v>
      </c>
      <c r="C86" s="66">
        <v>5965</v>
      </c>
      <c r="D86" s="66">
        <v>34916</v>
      </c>
      <c r="E86" s="67">
        <f t="shared" si="14"/>
        <v>77.377316732402733</v>
      </c>
      <c r="F86" s="68">
        <v>37782.21</v>
      </c>
      <c r="G86" s="67">
        <f t="shared" si="15"/>
        <v>95.765574599595567</v>
      </c>
      <c r="H86" s="68">
        <v>18.668061667711001</v>
      </c>
      <c r="I86" s="67">
        <f t="shared" si="16"/>
        <v>35.868961531404828</v>
      </c>
      <c r="J86" s="69">
        <v>9.5</v>
      </c>
      <c r="K86" s="70">
        <f t="shared" si="17"/>
        <v>1.5926236378876781E-3</v>
      </c>
      <c r="L86" s="71">
        <f t="shared" si="18"/>
        <v>6.0582695675583098</v>
      </c>
      <c r="M86" s="72">
        <v>4.1583333333333341</v>
      </c>
      <c r="N86" s="67">
        <f t="shared" si="19"/>
        <v>12.86057692307693</v>
      </c>
      <c r="O86" s="73">
        <f t="shared" si="20"/>
        <v>227.93069935403838</v>
      </c>
      <c r="R86" s="18"/>
      <c r="S86" s="19"/>
      <c r="T86" s="19"/>
    </row>
    <row r="87" spans="1:20" ht="16.5" customHeight="1" x14ac:dyDescent="0.2">
      <c r="A87" s="65">
        <v>82</v>
      </c>
      <c r="B87" s="65" t="s">
        <v>156</v>
      </c>
      <c r="C87" s="66">
        <v>848</v>
      </c>
      <c r="D87" s="66">
        <v>33647</v>
      </c>
      <c r="E87" s="67">
        <f t="shared" si="14"/>
        <v>78.946327229565156</v>
      </c>
      <c r="F87" s="68">
        <v>51238.45</v>
      </c>
      <c r="G87" s="67">
        <f t="shared" si="15"/>
        <v>93.758574176918913</v>
      </c>
      <c r="H87" s="68">
        <v>19.023668865551599</v>
      </c>
      <c r="I87" s="67">
        <f t="shared" si="16"/>
        <v>36.981226698850115</v>
      </c>
      <c r="J87" s="69">
        <v>0</v>
      </c>
      <c r="K87" s="70">
        <f t="shared" si="17"/>
        <v>0</v>
      </c>
      <c r="L87" s="71">
        <f t="shared" si="18"/>
        <v>0</v>
      </c>
      <c r="M87" s="72">
        <v>4.5166666666666666</v>
      </c>
      <c r="N87" s="67">
        <f t="shared" si="19"/>
        <v>18.02884615384615</v>
      </c>
      <c r="O87" s="73">
        <f t="shared" si="20"/>
        <v>227.71497425918034</v>
      </c>
      <c r="R87" s="18"/>
      <c r="S87" s="19"/>
      <c r="T87" s="19"/>
    </row>
    <row r="88" spans="1:20" ht="16.5" customHeight="1" x14ac:dyDescent="0.2">
      <c r="A88" s="65">
        <v>83</v>
      </c>
      <c r="B88" s="65" t="s">
        <v>58</v>
      </c>
      <c r="C88" s="66">
        <v>3745</v>
      </c>
      <c r="D88" s="66">
        <v>38415</v>
      </c>
      <c r="E88" s="67">
        <f t="shared" si="14"/>
        <v>73.051101027460774</v>
      </c>
      <c r="F88" s="68">
        <v>51054.87</v>
      </c>
      <c r="G88" s="67">
        <f t="shared" si="15"/>
        <v>93.785955164296894</v>
      </c>
      <c r="H88" s="68">
        <v>18.809133968739101</v>
      </c>
      <c r="I88" s="67">
        <f t="shared" si="16"/>
        <v>36.310206274137073</v>
      </c>
      <c r="J88" s="69">
        <v>3.5</v>
      </c>
      <c r="K88" s="70">
        <f t="shared" si="17"/>
        <v>9.3457943925233649E-4</v>
      </c>
      <c r="L88" s="71">
        <f t="shared" si="18"/>
        <v>3.5550986690098694</v>
      </c>
      <c r="M88" s="72">
        <v>4.7166666666666668</v>
      </c>
      <c r="N88" s="67">
        <f t="shared" si="19"/>
        <v>20.91346153846154</v>
      </c>
      <c r="O88" s="73">
        <f t="shared" si="20"/>
        <v>227.61582267336615</v>
      </c>
      <c r="R88" s="18"/>
      <c r="S88" s="19"/>
      <c r="T88" s="19"/>
    </row>
    <row r="89" spans="1:20" ht="16.5" customHeight="1" x14ac:dyDescent="0.2">
      <c r="A89" s="65">
        <v>84</v>
      </c>
      <c r="B89" s="65" t="s">
        <v>120</v>
      </c>
      <c r="C89" s="66">
        <v>6886</v>
      </c>
      <c r="D89" s="66">
        <v>37461</v>
      </c>
      <c r="E89" s="67">
        <f t="shared" si="14"/>
        <v>74.230640833838208</v>
      </c>
      <c r="F89" s="68">
        <v>52395.79</v>
      </c>
      <c r="G89" s="67">
        <f t="shared" si="15"/>
        <v>93.585956724407623</v>
      </c>
      <c r="H89" s="68">
        <v>19.091070222235899</v>
      </c>
      <c r="I89" s="67">
        <f t="shared" si="16"/>
        <v>37.192044088750379</v>
      </c>
      <c r="J89" s="69">
        <v>4.5</v>
      </c>
      <c r="K89" s="70">
        <f t="shared" si="17"/>
        <v>6.5349985477781004E-4</v>
      </c>
      <c r="L89" s="71">
        <f t="shared" si="18"/>
        <v>2.4858844163930462</v>
      </c>
      <c r="M89" s="72">
        <v>4.6333333333333329</v>
      </c>
      <c r="N89" s="67">
        <f t="shared" si="19"/>
        <v>19.711538461538453</v>
      </c>
      <c r="O89" s="73">
        <f t="shared" si="20"/>
        <v>227.20606452492771</v>
      </c>
      <c r="R89" s="18"/>
      <c r="S89" s="19"/>
      <c r="T89" s="19"/>
    </row>
    <row r="90" spans="1:20" ht="16.5" customHeight="1" x14ac:dyDescent="0.2">
      <c r="A90" s="93">
        <v>85</v>
      </c>
      <c r="B90" s="93" t="s">
        <v>170</v>
      </c>
      <c r="C90" s="66">
        <v>16725</v>
      </c>
      <c r="D90" s="66">
        <v>35884</v>
      </c>
      <c r="E90" s="67">
        <f t="shared" si="14"/>
        <v>76.180467117545959</v>
      </c>
      <c r="F90" s="68">
        <v>40632.199999999997</v>
      </c>
      <c r="G90" s="67">
        <f t="shared" si="15"/>
        <v>95.340498119492338</v>
      </c>
      <c r="H90" s="68">
        <v>17.718146925659301</v>
      </c>
      <c r="I90" s="67">
        <f t="shared" si="16"/>
        <v>32.897826284304202</v>
      </c>
      <c r="J90" s="69">
        <v>14.5</v>
      </c>
      <c r="K90" s="70">
        <f t="shared" si="17"/>
        <v>8.6696562032884898E-4</v>
      </c>
      <c r="L90" s="71">
        <f t="shared" si="18"/>
        <v>3.297898705511995</v>
      </c>
      <c r="M90" s="72">
        <v>4.6166666666666671</v>
      </c>
      <c r="N90" s="67">
        <f t="shared" si="19"/>
        <v>19.47115384615385</v>
      </c>
      <c r="O90" s="73">
        <f t="shared" si="20"/>
        <v>227.18784407300831</v>
      </c>
      <c r="R90" s="18"/>
      <c r="S90" s="19"/>
      <c r="T90" s="19"/>
    </row>
    <row r="91" spans="1:20" ht="16.5" customHeight="1" x14ac:dyDescent="0.2">
      <c r="A91" s="65">
        <v>86</v>
      </c>
      <c r="B91" s="65" t="s">
        <v>59</v>
      </c>
      <c r="C91" s="66">
        <v>20590</v>
      </c>
      <c r="D91" s="66">
        <v>38738</v>
      </c>
      <c r="E91" s="67">
        <f t="shared" si="14"/>
        <v>72.651739017544728</v>
      </c>
      <c r="F91" s="68">
        <v>59440.76</v>
      </c>
      <c r="G91" s="67">
        <f t="shared" si="15"/>
        <v>92.535198283138413</v>
      </c>
      <c r="H91" s="68">
        <v>20.1260295226853</v>
      </c>
      <c r="I91" s="67">
        <f t="shared" si="16"/>
        <v>40.429180981939531</v>
      </c>
      <c r="J91" s="69">
        <v>16.5</v>
      </c>
      <c r="K91" s="70">
        <f t="shared" si="17"/>
        <v>8.013598834385624E-4</v>
      </c>
      <c r="L91" s="71">
        <f t="shared" si="18"/>
        <v>3.0483373968610605</v>
      </c>
      <c r="M91" s="72">
        <v>4.5333333333333332</v>
      </c>
      <c r="N91" s="67">
        <f t="shared" si="19"/>
        <v>18.269230769230766</v>
      </c>
      <c r="O91" s="73">
        <f t="shared" si="20"/>
        <v>226.93368644871452</v>
      </c>
      <c r="R91" s="18"/>
      <c r="S91" s="19"/>
      <c r="T91" s="19"/>
    </row>
    <row r="92" spans="1:20" ht="16.5" customHeight="1" x14ac:dyDescent="0.2">
      <c r="A92" s="65">
        <v>87</v>
      </c>
      <c r="B92" s="65" t="s">
        <v>153</v>
      </c>
      <c r="C92" s="66">
        <v>15788</v>
      </c>
      <c r="D92" s="66">
        <v>38398</v>
      </c>
      <c r="E92" s="67">
        <f t="shared" si="14"/>
        <v>73.072120080614255</v>
      </c>
      <c r="F92" s="68">
        <v>48601.86</v>
      </c>
      <c r="G92" s="67">
        <f t="shared" si="15"/>
        <v>94.151822011709683</v>
      </c>
      <c r="H92" s="68">
        <v>18.5076899488081</v>
      </c>
      <c r="I92" s="67">
        <f t="shared" si="16"/>
        <v>35.36735223366788</v>
      </c>
      <c r="J92" s="69">
        <v>26.5</v>
      </c>
      <c r="K92" s="70">
        <f t="shared" si="17"/>
        <v>1.6784899923992906E-3</v>
      </c>
      <c r="L92" s="71">
        <f t="shared" si="18"/>
        <v>6.3849013655798608</v>
      </c>
      <c r="M92" s="72">
        <v>4.3666666666666663</v>
      </c>
      <c r="N92" s="67">
        <f t="shared" si="19"/>
        <v>15.865384615384606</v>
      </c>
      <c r="O92" s="73">
        <f t="shared" si="20"/>
        <v>224.84158030695627</v>
      </c>
      <c r="R92" s="18"/>
      <c r="S92" s="19"/>
      <c r="T92" s="19"/>
    </row>
    <row r="93" spans="1:20" ht="16.5" customHeight="1" x14ac:dyDescent="0.2">
      <c r="A93" s="65">
        <v>88</v>
      </c>
      <c r="B93" s="65" t="s">
        <v>63</v>
      </c>
      <c r="C93" s="66">
        <v>4948</v>
      </c>
      <c r="D93" s="66">
        <v>45492</v>
      </c>
      <c r="E93" s="67">
        <f t="shared" si="14"/>
        <v>64.300992841157779</v>
      </c>
      <c r="F93" s="68">
        <v>57938.18</v>
      </c>
      <c r="G93" s="67">
        <f t="shared" si="15"/>
        <v>92.759308338778439</v>
      </c>
      <c r="H93" s="68">
        <v>24.284169123324201</v>
      </c>
      <c r="I93" s="67">
        <f t="shared" si="16"/>
        <v>53.434974642051756</v>
      </c>
      <c r="J93" s="69">
        <v>6</v>
      </c>
      <c r="K93" s="70">
        <f t="shared" si="17"/>
        <v>1.2126111560226355E-3</v>
      </c>
      <c r="L93" s="71">
        <f t="shared" si="18"/>
        <v>4.612718968278771</v>
      </c>
      <c r="M93" s="72">
        <v>3.8916666666666657</v>
      </c>
      <c r="N93" s="67">
        <f t="shared" si="19"/>
        <v>9.0144230769230607</v>
      </c>
      <c r="O93" s="73">
        <f t="shared" si="20"/>
        <v>224.12241786718985</v>
      </c>
      <c r="R93" s="18"/>
      <c r="S93" s="19"/>
      <c r="T93" s="19"/>
    </row>
    <row r="94" spans="1:20" ht="16.5" customHeight="1" x14ac:dyDescent="0.2">
      <c r="A94" s="65">
        <v>89</v>
      </c>
      <c r="B94" s="65" t="s">
        <v>40</v>
      </c>
      <c r="C94" s="66">
        <v>12912</v>
      </c>
      <c r="D94" s="66">
        <v>41278</v>
      </c>
      <c r="E94" s="67">
        <f t="shared" si="14"/>
        <v>69.511245193437105</v>
      </c>
      <c r="F94" s="68">
        <v>51004.03</v>
      </c>
      <c r="G94" s="67">
        <f t="shared" si="15"/>
        <v>93.793537958709663</v>
      </c>
      <c r="H94" s="68">
        <v>19.4011065355784</v>
      </c>
      <c r="I94" s="67">
        <f t="shared" si="16"/>
        <v>38.161773031437853</v>
      </c>
      <c r="J94" s="69">
        <v>24</v>
      </c>
      <c r="K94" s="70">
        <f t="shared" si="17"/>
        <v>1.8587360594795538E-3</v>
      </c>
      <c r="L94" s="71">
        <f t="shared" si="18"/>
        <v>7.0705493974731599</v>
      </c>
      <c r="M94" s="72">
        <v>4.333333333333333</v>
      </c>
      <c r="N94" s="67">
        <f t="shared" si="19"/>
        <v>15.384615384615378</v>
      </c>
      <c r="O94" s="73">
        <f t="shared" si="20"/>
        <v>223.92172096567319</v>
      </c>
      <c r="R94" s="18"/>
      <c r="S94" s="19"/>
      <c r="T94" s="19"/>
    </row>
    <row r="95" spans="1:20" ht="16.5" customHeight="1" x14ac:dyDescent="0.2">
      <c r="A95" s="65">
        <v>90</v>
      </c>
      <c r="B95" s="65" t="s">
        <v>87</v>
      </c>
      <c r="C95" s="66">
        <v>18937</v>
      </c>
      <c r="D95" s="66">
        <v>38114</v>
      </c>
      <c r="E95" s="67">
        <f t="shared" si="14"/>
        <v>73.423261909766438</v>
      </c>
      <c r="F95" s="68">
        <v>60536.09</v>
      </c>
      <c r="G95" s="67">
        <f t="shared" si="15"/>
        <v>92.371829632388241</v>
      </c>
      <c r="H95" s="68">
        <v>16.273993247403499</v>
      </c>
      <c r="I95" s="67">
        <f t="shared" si="16"/>
        <v>28.38081469816094</v>
      </c>
      <c r="J95" s="69">
        <v>15.5</v>
      </c>
      <c r="K95" s="70">
        <f t="shared" si="17"/>
        <v>8.1850345883719702E-4</v>
      </c>
      <c r="L95" s="71">
        <f t="shared" si="18"/>
        <v>3.11355079608854</v>
      </c>
      <c r="M95" s="72">
        <v>5.1083333333333325</v>
      </c>
      <c r="N95" s="67">
        <f t="shared" si="19"/>
        <v>26.562499999999989</v>
      </c>
      <c r="O95" s="73">
        <f t="shared" si="20"/>
        <v>223.85195703640417</v>
      </c>
      <c r="R95" s="18"/>
      <c r="S95" s="19"/>
      <c r="T95" s="19"/>
    </row>
    <row r="96" spans="1:20" ht="16.5" customHeight="1" x14ac:dyDescent="0.2">
      <c r="A96" s="65">
        <v>91</v>
      </c>
      <c r="B96" s="65" t="s">
        <v>133</v>
      </c>
      <c r="C96" s="66">
        <v>4198</v>
      </c>
      <c r="D96" s="66">
        <v>38733</v>
      </c>
      <c r="E96" s="67">
        <f t="shared" si="14"/>
        <v>72.657921092001629</v>
      </c>
      <c r="F96" s="68">
        <v>40151.07</v>
      </c>
      <c r="G96" s="67">
        <f t="shared" si="15"/>
        <v>95.41225873860752</v>
      </c>
      <c r="H96" s="68">
        <v>20.1502385681733</v>
      </c>
      <c r="I96" s="67">
        <f t="shared" si="16"/>
        <v>40.504901828415399</v>
      </c>
      <c r="J96" s="69">
        <v>5.5</v>
      </c>
      <c r="K96" s="70">
        <f t="shared" si="17"/>
        <v>1.3101476893758932E-3</v>
      </c>
      <c r="L96" s="71">
        <f t="shared" si="18"/>
        <v>4.9837436081760549</v>
      </c>
      <c r="M96" s="72">
        <v>3.9750000000000001</v>
      </c>
      <c r="N96" s="67">
        <f t="shared" si="19"/>
        <v>10.216346153846152</v>
      </c>
      <c r="O96" s="73">
        <f t="shared" si="20"/>
        <v>223.77517142104676</v>
      </c>
      <c r="R96" s="18"/>
      <c r="S96" s="19"/>
      <c r="T96" s="19"/>
    </row>
    <row r="97" spans="1:20" ht="16.5" customHeight="1" x14ac:dyDescent="0.2">
      <c r="A97" s="65">
        <v>92</v>
      </c>
      <c r="B97" s="65" t="s">
        <v>76</v>
      </c>
      <c r="C97" s="66">
        <v>5460</v>
      </c>
      <c r="D97" s="66">
        <v>40206</v>
      </c>
      <c r="E97" s="67">
        <f t="shared" si="14"/>
        <v>70.836681956997495</v>
      </c>
      <c r="F97" s="68">
        <v>51131.33</v>
      </c>
      <c r="G97" s="67">
        <f t="shared" si="15"/>
        <v>93.77455114264464</v>
      </c>
      <c r="H97" s="68">
        <v>18.629177541523301</v>
      </c>
      <c r="I97" s="67">
        <f t="shared" si="16"/>
        <v>35.747340092390779</v>
      </c>
      <c r="J97" s="69">
        <v>8.5</v>
      </c>
      <c r="K97" s="70">
        <f t="shared" si="17"/>
        <v>1.5567765567765569E-3</v>
      </c>
      <c r="L97" s="71">
        <f t="shared" si="18"/>
        <v>5.921908863488051</v>
      </c>
      <c r="M97" s="72">
        <v>4.4749999999999996</v>
      </c>
      <c r="N97" s="67">
        <f t="shared" si="19"/>
        <v>17.42788461538461</v>
      </c>
      <c r="O97" s="73">
        <f t="shared" si="20"/>
        <v>223.70836667090558</v>
      </c>
      <c r="R97" s="18"/>
      <c r="S97" s="19"/>
      <c r="T97" s="19"/>
    </row>
    <row r="98" spans="1:20" ht="16.5" customHeight="1" x14ac:dyDescent="0.2">
      <c r="A98" s="65">
        <v>93</v>
      </c>
      <c r="B98" s="65" t="s">
        <v>113</v>
      </c>
      <c r="C98" s="66">
        <v>6431</v>
      </c>
      <c r="D98" s="66">
        <v>41729</v>
      </c>
      <c r="E98" s="67">
        <f t="shared" si="14"/>
        <v>68.953622077424299</v>
      </c>
      <c r="F98" s="68">
        <v>54517.37</v>
      </c>
      <c r="G98" s="67">
        <f t="shared" si="15"/>
        <v>93.269522716338329</v>
      </c>
      <c r="H98" s="68">
        <v>21.4298346049797</v>
      </c>
      <c r="I98" s="67">
        <f t="shared" si="16"/>
        <v>44.507211423899953</v>
      </c>
      <c r="J98" s="69">
        <v>8</v>
      </c>
      <c r="K98" s="70">
        <f t="shared" si="17"/>
        <v>1.2439744985227803E-3</v>
      </c>
      <c r="L98" s="71">
        <f t="shared" si="18"/>
        <v>4.7320237298591943</v>
      </c>
      <c r="M98" s="72">
        <v>4.0916666666666668</v>
      </c>
      <c r="N98" s="67">
        <f t="shared" si="19"/>
        <v>11.899038461538462</v>
      </c>
      <c r="O98" s="73">
        <f t="shared" si="20"/>
        <v>223.36141840906024</v>
      </c>
      <c r="R98" s="18"/>
      <c r="S98" s="19"/>
      <c r="T98" s="19"/>
    </row>
    <row r="99" spans="1:20" ht="16.5" customHeight="1" x14ac:dyDescent="0.2">
      <c r="A99" s="65">
        <v>94</v>
      </c>
      <c r="B99" s="65" t="s">
        <v>93</v>
      </c>
      <c r="C99" s="66">
        <v>1987</v>
      </c>
      <c r="D99" s="66">
        <v>36893</v>
      </c>
      <c r="E99" s="67">
        <f t="shared" si="14"/>
        <v>74.932924492142575</v>
      </c>
      <c r="F99" s="68">
        <v>53070.04</v>
      </c>
      <c r="G99" s="67">
        <f t="shared" si="15"/>
        <v>93.485392225335829</v>
      </c>
      <c r="H99" s="68">
        <v>16.608585360952599</v>
      </c>
      <c r="I99" s="67">
        <f t="shared" si="16"/>
        <v>29.427349063782476</v>
      </c>
      <c r="J99" s="69">
        <v>2.5</v>
      </c>
      <c r="K99" s="70">
        <f t="shared" si="17"/>
        <v>1.2581781580271766E-3</v>
      </c>
      <c r="L99" s="71">
        <f t="shared" si="18"/>
        <v>4.7860538196282842</v>
      </c>
      <c r="M99" s="72">
        <v>4.6916666666666673</v>
      </c>
      <c r="N99" s="67">
        <f t="shared" si="19"/>
        <v>20.552884615384624</v>
      </c>
      <c r="O99" s="73">
        <f t="shared" si="20"/>
        <v>223.18460421627378</v>
      </c>
      <c r="R99" s="18"/>
      <c r="S99" s="19"/>
      <c r="T99" s="19"/>
    </row>
    <row r="100" spans="1:20" ht="16.5" customHeight="1" x14ac:dyDescent="0.2">
      <c r="A100" s="65">
        <v>95</v>
      </c>
      <c r="B100" s="65" t="s">
        <v>65</v>
      </c>
      <c r="C100" s="66">
        <v>27988</v>
      </c>
      <c r="D100" s="66">
        <v>42521</v>
      </c>
      <c r="E100" s="67">
        <f t="shared" si="14"/>
        <v>67.974381483450586</v>
      </c>
      <c r="F100" s="68">
        <v>78393.240000000005</v>
      </c>
      <c r="G100" s="67">
        <f t="shared" si="15"/>
        <v>89.708432754969266</v>
      </c>
      <c r="H100" s="68">
        <v>17.770853042567001</v>
      </c>
      <c r="I100" s="67">
        <f t="shared" si="16"/>
        <v>33.0626800282771</v>
      </c>
      <c r="J100" s="69">
        <v>58.5</v>
      </c>
      <c r="K100" s="70">
        <f t="shared" si="17"/>
        <v>2.0901815063598685E-3</v>
      </c>
      <c r="L100" s="71">
        <f t="shared" si="18"/>
        <v>7.9509575956364413</v>
      </c>
      <c r="M100" s="72">
        <v>4.9416666666666664</v>
      </c>
      <c r="N100" s="67">
        <f t="shared" si="19"/>
        <v>24.158653846153843</v>
      </c>
      <c r="O100" s="73">
        <f t="shared" si="20"/>
        <v>222.85510570848723</v>
      </c>
      <c r="R100" s="18"/>
      <c r="S100" s="19"/>
      <c r="T100" s="19"/>
    </row>
    <row r="101" spans="1:20" ht="16.5" customHeight="1" x14ac:dyDescent="0.2">
      <c r="A101" s="65">
        <v>96</v>
      </c>
      <c r="B101" s="65" t="s">
        <v>121</v>
      </c>
      <c r="C101" s="66">
        <v>27767</v>
      </c>
      <c r="D101" s="66">
        <v>41224</v>
      </c>
      <c r="E101" s="67">
        <f t="shared" si="14"/>
        <v>69.578011597571674</v>
      </c>
      <c r="F101" s="68">
        <v>61029.31</v>
      </c>
      <c r="G101" s="67">
        <f t="shared" si="15"/>
        <v>92.298265787772465</v>
      </c>
      <c r="H101" s="68">
        <v>18.457780864341199</v>
      </c>
      <c r="I101" s="67">
        <f t="shared" si="16"/>
        <v>35.211247023962585</v>
      </c>
      <c r="J101" s="69">
        <v>40</v>
      </c>
      <c r="K101" s="70">
        <f t="shared" si="17"/>
        <v>1.4405589368675046E-3</v>
      </c>
      <c r="L101" s="71">
        <f t="shared" si="18"/>
        <v>5.4798222002240928</v>
      </c>
      <c r="M101" s="72">
        <v>4.6583333333333323</v>
      </c>
      <c r="N101" s="67">
        <f t="shared" si="19"/>
        <v>20.072115384615369</v>
      </c>
      <c r="O101" s="73">
        <f t="shared" si="20"/>
        <v>222.63946199414619</v>
      </c>
      <c r="R101" s="18"/>
      <c r="S101" s="19"/>
      <c r="T101" s="19"/>
    </row>
    <row r="102" spans="1:20" ht="16.5" customHeight="1" x14ac:dyDescent="0.2">
      <c r="A102" s="92">
        <v>97</v>
      </c>
      <c r="B102" s="92" t="s">
        <v>163</v>
      </c>
      <c r="C102" s="51">
        <v>63371</v>
      </c>
      <c r="D102" s="51">
        <v>47485</v>
      </c>
      <c r="E102" s="52">
        <f t="shared" ref="E102:E133" si="21">SUM(100-(((D102-$D$2)/$D$3)*100))</f>
        <v>61.836817962635543</v>
      </c>
      <c r="F102" s="53">
        <v>69445.17</v>
      </c>
      <c r="G102" s="52">
        <f t="shared" ref="G102:G133" si="22">SUM(100-(((F102-$F$2)/$F$3)*100))</f>
        <v>91.043038876154696</v>
      </c>
      <c r="H102" s="53">
        <v>23.717592166288402</v>
      </c>
      <c r="I102" s="52">
        <f t="shared" ref="I102:I133" si="23">SUM((H102-$H$2)/$H$3)*100</f>
        <v>51.66284005699606</v>
      </c>
      <c r="J102" s="54">
        <v>123.5</v>
      </c>
      <c r="K102" s="55">
        <f t="shared" ref="K102:K133" si="24">SUM(J102/C102)</f>
        <v>1.948840952486153E-3</v>
      </c>
      <c r="L102" s="56">
        <f t="shared" ref="L102:L133" si="25">SUM((K102-$K$2)/$K$3)*100</f>
        <v>7.4133044076361285</v>
      </c>
      <c r="M102" s="57">
        <v>3.9916666666666667</v>
      </c>
      <c r="N102" s="52">
        <f t="shared" ref="N102:N133" si="26">SUM((M102-$M$2)/$M$3)*100</f>
        <v>10.456730769230766</v>
      </c>
      <c r="O102" s="58">
        <f t="shared" ref="O102:O133" si="27">SUM(E102+G102+I102+L102+N102)</f>
        <v>222.4127320726532</v>
      </c>
      <c r="P102" s="23" t="s">
        <v>180</v>
      </c>
      <c r="R102" s="18"/>
      <c r="S102" s="19"/>
      <c r="T102" s="19"/>
    </row>
    <row r="103" spans="1:20" ht="16.5" customHeight="1" x14ac:dyDescent="0.2">
      <c r="A103" s="65">
        <v>98</v>
      </c>
      <c r="B103" s="65" t="s">
        <v>148</v>
      </c>
      <c r="C103" s="66">
        <v>19859</v>
      </c>
      <c r="D103" s="66">
        <v>43058</v>
      </c>
      <c r="E103" s="67">
        <f t="shared" si="21"/>
        <v>67.31042668677901</v>
      </c>
      <c r="F103" s="68">
        <v>66716.03</v>
      </c>
      <c r="G103" s="67">
        <f t="shared" si="22"/>
        <v>91.450090558760223</v>
      </c>
      <c r="H103" s="68">
        <v>18.429237969413801</v>
      </c>
      <c r="I103" s="67">
        <f t="shared" si="23"/>
        <v>35.121970800088107</v>
      </c>
      <c r="J103" s="69">
        <v>13.5</v>
      </c>
      <c r="K103" s="70">
        <f t="shared" si="24"/>
        <v>6.797925373885896E-4</v>
      </c>
      <c r="L103" s="71">
        <f t="shared" si="25"/>
        <v>2.5859006130141275</v>
      </c>
      <c r="M103" s="72">
        <v>5.0500000000000007</v>
      </c>
      <c r="N103" s="67">
        <f t="shared" si="26"/>
        <v>25.721153846153854</v>
      </c>
      <c r="O103" s="73">
        <f t="shared" si="27"/>
        <v>222.18954250479533</v>
      </c>
      <c r="R103" s="18"/>
      <c r="S103" s="19"/>
      <c r="T103" s="19"/>
    </row>
    <row r="104" spans="1:20" ht="16.5" customHeight="1" x14ac:dyDescent="0.2">
      <c r="A104" s="65">
        <v>99</v>
      </c>
      <c r="B104" s="65" t="s">
        <v>74</v>
      </c>
      <c r="C104" s="66">
        <v>13180</v>
      </c>
      <c r="D104" s="66">
        <v>37847</v>
      </c>
      <c r="E104" s="67">
        <f t="shared" si="21"/>
        <v>73.753384685765155</v>
      </c>
      <c r="F104" s="68">
        <v>63121.08</v>
      </c>
      <c r="G104" s="67">
        <f t="shared" si="22"/>
        <v>91.986277946135999</v>
      </c>
      <c r="H104" s="68">
        <v>17.802277276690099</v>
      </c>
      <c r="I104" s="67">
        <f t="shared" si="23"/>
        <v>33.160968480369782</v>
      </c>
      <c r="J104" s="69">
        <v>13</v>
      </c>
      <c r="K104" s="70">
        <f t="shared" si="24"/>
        <v>9.8634294385432464E-4</v>
      </c>
      <c r="L104" s="71">
        <f t="shared" si="25"/>
        <v>3.7520047409656505</v>
      </c>
      <c r="M104" s="72">
        <v>4.5916666666666668</v>
      </c>
      <c r="N104" s="67">
        <f t="shared" si="26"/>
        <v>19.110576923076923</v>
      </c>
      <c r="O104" s="73">
        <f t="shared" si="27"/>
        <v>221.76321277631351</v>
      </c>
      <c r="R104" s="18"/>
      <c r="S104" s="19"/>
      <c r="T104" s="19"/>
    </row>
    <row r="105" spans="1:20" ht="16.5" customHeight="1" x14ac:dyDescent="0.2">
      <c r="A105" s="65">
        <v>100</v>
      </c>
      <c r="B105" s="65" t="s">
        <v>138</v>
      </c>
      <c r="C105" s="66">
        <v>19915</v>
      </c>
      <c r="D105" s="66">
        <v>42229</v>
      </c>
      <c r="E105" s="67">
        <f t="shared" si="21"/>
        <v>68.335414631733826</v>
      </c>
      <c r="F105" s="68">
        <v>60569.279999999999</v>
      </c>
      <c r="G105" s="67">
        <f t="shared" si="22"/>
        <v>92.366879338396117</v>
      </c>
      <c r="H105" s="68">
        <v>20.7452314204094</v>
      </c>
      <c r="I105" s="67">
        <f t="shared" si="23"/>
        <v>42.365915408679847</v>
      </c>
      <c r="J105" s="69">
        <v>24.5</v>
      </c>
      <c r="K105" s="70">
        <f t="shared" si="24"/>
        <v>1.2302284710017574E-3</v>
      </c>
      <c r="L105" s="71">
        <f t="shared" si="25"/>
        <v>4.6797344518249417</v>
      </c>
      <c r="M105" s="72">
        <v>4.2166666666666659</v>
      </c>
      <c r="N105" s="67">
        <f t="shared" si="26"/>
        <v>13.701923076923064</v>
      </c>
      <c r="O105" s="73">
        <f t="shared" si="27"/>
        <v>221.44986690755781</v>
      </c>
      <c r="R105" s="18"/>
      <c r="S105" s="19"/>
      <c r="T105" s="19"/>
    </row>
    <row r="106" spans="1:20" ht="16.5" customHeight="1" x14ac:dyDescent="0.2">
      <c r="A106" s="92">
        <v>101</v>
      </c>
      <c r="B106" s="92" t="s">
        <v>45</v>
      </c>
      <c r="C106" s="51">
        <v>53137</v>
      </c>
      <c r="D106" s="51">
        <v>40158</v>
      </c>
      <c r="E106" s="52">
        <f t="shared" si="21"/>
        <v>70.896029871783782</v>
      </c>
      <c r="F106" s="53">
        <v>73201.03</v>
      </c>
      <c r="G106" s="52">
        <f t="shared" si="22"/>
        <v>90.482851735652275</v>
      </c>
      <c r="H106" s="53">
        <v>17.722890966489999</v>
      </c>
      <c r="I106" s="52">
        <f t="shared" si="23"/>
        <v>32.912664654846097</v>
      </c>
      <c r="J106" s="54">
        <v>73.5</v>
      </c>
      <c r="K106" s="55">
        <f t="shared" si="24"/>
        <v>1.3832169674614675E-3</v>
      </c>
      <c r="L106" s="56">
        <f t="shared" si="25"/>
        <v>5.2616958959723199</v>
      </c>
      <c r="M106" s="57">
        <v>4.7833333333333341</v>
      </c>
      <c r="N106" s="52">
        <f t="shared" si="26"/>
        <v>21.875000000000011</v>
      </c>
      <c r="O106" s="58">
        <f t="shared" si="27"/>
        <v>221.42824215825448</v>
      </c>
      <c r="P106" s="23" t="s">
        <v>180</v>
      </c>
      <c r="R106" s="18"/>
      <c r="S106" s="19"/>
      <c r="T106" s="19"/>
    </row>
    <row r="107" spans="1:20" ht="16.5" customHeight="1" x14ac:dyDescent="0.2">
      <c r="A107" s="65">
        <v>102</v>
      </c>
      <c r="B107" s="65" t="s">
        <v>60</v>
      </c>
      <c r="C107" s="66">
        <v>5540</v>
      </c>
      <c r="D107" s="66">
        <v>44641</v>
      </c>
      <c r="E107" s="67">
        <f t="shared" si="21"/>
        <v>65.353181913722977</v>
      </c>
      <c r="F107" s="68">
        <v>67368.44</v>
      </c>
      <c r="G107" s="67">
        <f t="shared" si="22"/>
        <v>91.352783499302419</v>
      </c>
      <c r="H107" s="68">
        <v>22.588112439082199</v>
      </c>
      <c r="I107" s="67">
        <f t="shared" si="23"/>
        <v>48.130062977297577</v>
      </c>
      <c r="J107" s="69">
        <v>2.5</v>
      </c>
      <c r="K107" s="70">
        <f t="shared" si="24"/>
        <v>4.512635379061372E-4</v>
      </c>
      <c r="L107" s="71">
        <f t="shared" si="25"/>
        <v>1.7165864511915885</v>
      </c>
      <c r="M107" s="72">
        <v>4.291666666666667</v>
      </c>
      <c r="N107" s="67">
        <f t="shared" si="26"/>
        <v>14.783653846153848</v>
      </c>
      <c r="O107" s="73">
        <f t="shared" si="27"/>
        <v>221.33626868766842</v>
      </c>
      <c r="R107" s="18"/>
      <c r="S107" s="19"/>
      <c r="T107" s="19"/>
    </row>
    <row r="108" spans="1:20" ht="16.5" customHeight="1" x14ac:dyDescent="0.2">
      <c r="A108" s="65">
        <v>103</v>
      </c>
      <c r="B108" s="65" t="s">
        <v>85</v>
      </c>
      <c r="C108" s="66">
        <v>5212</v>
      </c>
      <c r="D108" s="66">
        <v>36769</v>
      </c>
      <c r="E108" s="67">
        <f t="shared" si="21"/>
        <v>75.086239938673828</v>
      </c>
      <c r="F108" s="68">
        <v>58182.55</v>
      </c>
      <c r="G108" s="67">
        <f t="shared" si="22"/>
        <v>92.722860512841208</v>
      </c>
      <c r="H108" s="68">
        <v>20.787487505700302</v>
      </c>
      <c r="I108" s="67">
        <f t="shared" si="23"/>
        <v>42.498083632683944</v>
      </c>
      <c r="J108" s="69">
        <v>3</v>
      </c>
      <c r="K108" s="70">
        <f t="shared" si="24"/>
        <v>5.7559478127398314E-4</v>
      </c>
      <c r="L108" s="71">
        <f t="shared" si="25"/>
        <v>2.1895369776518954</v>
      </c>
      <c r="M108" s="72">
        <v>3.8666666666666667</v>
      </c>
      <c r="N108" s="67">
        <f t="shared" si="26"/>
        <v>8.6538461538461515</v>
      </c>
      <c r="O108" s="73">
        <f t="shared" si="27"/>
        <v>221.15056721569704</v>
      </c>
      <c r="R108" s="18"/>
      <c r="S108" s="19"/>
      <c r="T108" s="19"/>
    </row>
    <row r="109" spans="1:20" ht="16.5" customHeight="1" x14ac:dyDescent="0.2">
      <c r="A109" s="65">
        <v>104</v>
      </c>
      <c r="B109" s="93" t="s">
        <v>160</v>
      </c>
      <c r="C109" s="66">
        <v>19505</v>
      </c>
      <c r="D109" s="66">
        <v>39042</v>
      </c>
      <c r="E109" s="67">
        <f t="shared" si="21"/>
        <v>72.275868890564922</v>
      </c>
      <c r="F109" s="68">
        <v>93080.82</v>
      </c>
      <c r="G109" s="67">
        <f t="shared" si="22"/>
        <v>87.517777767536131</v>
      </c>
      <c r="H109" s="68">
        <v>16.7957608138795</v>
      </c>
      <c r="I109" s="67">
        <f t="shared" si="23"/>
        <v>30.01279485271926</v>
      </c>
      <c r="J109" s="69">
        <v>37</v>
      </c>
      <c r="K109" s="70">
        <f t="shared" si="24"/>
        <v>1.8969495001281724E-3</v>
      </c>
      <c r="L109" s="71">
        <f t="shared" si="25"/>
        <v>7.2159116281005247</v>
      </c>
      <c r="M109" s="72">
        <v>4.9249999999999998</v>
      </c>
      <c r="N109" s="67">
        <f t="shared" si="26"/>
        <v>23.91826923076923</v>
      </c>
      <c r="O109" s="73">
        <f t="shared" si="27"/>
        <v>220.94062236969006</v>
      </c>
      <c r="R109" s="18"/>
      <c r="S109" s="19"/>
      <c r="T109" s="19"/>
    </row>
    <row r="110" spans="1:20" ht="16.5" customHeight="1" x14ac:dyDescent="0.2">
      <c r="A110" s="65">
        <v>105</v>
      </c>
      <c r="B110" s="65" t="s">
        <v>144</v>
      </c>
      <c r="C110" s="66">
        <v>40999</v>
      </c>
      <c r="D110" s="66">
        <v>41679</v>
      </c>
      <c r="E110" s="67">
        <f t="shared" si="21"/>
        <v>69.015442821993346</v>
      </c>
      <c r="F110" s="68">
        <v>67464.759999999995</v>
      </c>
      <c r="G110" s="67">
        <f t="shared" si="22"/>
        <v>91.338417355363831</v>
      </c>
      <c r="H110" s="68">
        <v>15.4822137931128</v>
      </c>
      <c r="I110" s="67">
        <f t="shared" si="23"/>
        <v>25.904293658502041</v>
      </c>
      <c r="J110" s="69">
        <v>65.5</v>
      </c>
      <c r="K110" s="70">
        <f t="shared" si="24"/>
        <v>1.5975999414619868E-3</v>
      </c>
      <c r="L110" s="71">
        <f t="shared" si="25"/>
        <v>6.0771992052868766</v>
      </c>
      <c r="M110" s="72">
        <v>5.2250000000000005</v>
      </c>
      <c r="N110" s="67">
        <f t="shared" si="26"/>
        <v>28.245192307692317</v>
      </c>
      <c r="O110" s="73">
        <f t="shared" si="27"/>
        <v>220.58054534883843</v>
      </c>
      <c r="R110" s="18"/>
      <c r="S110" s="19"/>
      <c r="T110" s="19"/>
    </row>
    <row r="111" spans="1:20" ht="16.5" customHeight="1" x14ac:dyDescent="0.2">
      <c r="A111" s="65">
        <v>106</v>
      </c>
      <c r="B111" s="74" t="s">
        <v>127</v>
      </c>
      <c r="C111" s="66">
        <v>5291</v>
      </c>
      <c r="D111" s="66">
        <v>37662</v>
      </c>
      <c r="E111" s="67">
        <f t="shared" si="21"/>
        <v>73.982121440670639</v>
      </c>
      <c r="F111" s="68">
        <v>55895.6</v>
      </c>
      <c r="G111" s="67">
        <f t="shared" si="22"/>
        <v>93.063959483775164</v>
      </c>
      <c r="H111" s="68">
        <v>17.5515504455803</v>
      </c>
      <c r="I111" s="67">
        <f t="shared" si="23"/>
        <v>32.376747231528881</v>
      </c>
      <c r="J111" s="69">
        <v>5</v>
      </c>
      <c r="K111" s="70">
        <f t="shared" si="24"/>
        <v>9.4500094500094499E-4</v>
      </c>
      <c r="L111" s="71">
        <f t="shared" si="25"/>
        <v>3.5947416139109429</v>
      </c>
      <c r="M111" s="72">
        <v>4.4666666666666668</v>
      </c>
      <c r="N111" s="67">
        <f t="shared" si="26"/>
        <v>17.307692307692307</v>
      </c>
      <c r="O111" s="73">
        <f t="shared" si="27"/>
        <v>220.32526207757792</v>
      </c>
      <c r="R111" s="18"/>
      <c r="S111" s="19"/>
      <c r="T111" s="19"/>
    </row>
    <row r="112" spans="1:20" ht="16.5" customHeight="1" x14ac:dyDescent="0.2">
      <c r="A112" s="93">
        <v>107</v>
      </c>
      <c r="B112" s="93" t="s">
        <v>116</v>
      </c>
      <c r="C112" s="66">
        <v>19834</v>
      </c>
      <c r="D112" s="66">
        <v>48118</v>
      </c>
      <c r="E112" s="67">
        <f t="shared" si="21"/>
        <v>61.054167336391401</v>
      </c>
      <c r="F112" s="68">
        <v>79800.78</v>
      </c>
      <c r="G112" s="67">
        <f t="shared" si="22"/>
        <v>89.498497931056022</v>
      </c>
      <c r="H112" s="68">
        <v>21.848705745505399</v>
      </c>
      <c r="I112" s="67">
        <f t="shared" si="23"/>
        <v>45.817353012945226</v>
      </c>
      <c r="J112" s="69">
        <v>5.5</v>
      </c>
      <c r="K112" s="70">
        <f t="shared" si="24"/>
        <v>2.7730160330745183E-4</v>
      </c>
      <c r="L112" s="71">
        <f t="shared" si="25"/>
        <v>1.0548429800909083</v>
      </c>
      <c r="M112" s="72">
        <v>4.8333333333333339</v>
      </c>
      <c r="N112" s="67">
        <f t="shared" si="26"/>
        <v>22.596153846153854</v>
      </c>
      <c r="O112" s="73">
        <f t="shared" si="27"/>
        <v>220.02101510663744</v>
      </c>
      <c r="R112" s="18"/>
      <c r="S112" s="19"/>
      <c r="T112" s="19"/>
    </row>
    <row r="113" spans="1:20" ht="16.5" customHeight="1" x14ac:dyDescent="0.2">
      <c r="A113" s="65">
        <v>108</v>
      </c>
      <c r="B113" s="65" t="s">
        <v>173</v>
      </c>
      <c r="C113" s="66">
        <v>7897</v>
      </c>
      <c r="D113" s="66">
        <v>38391</v>
      </c>
      <c r="E113" s="67">
        <f t="shared" si="21"/>
        <v>73.080774984853917</v>
      </c>
      <c r="F113" s="68">
        <v>46749.39</v>
      </c>
      <c r="G113" s="67">
        <f t="shared" si="22"/>
        <v>94.428118218747898</v>
      </c>
      <c r="H113" s="68">
        <v>15.9761266903784</v>
      </c>
      <c r="I113" s="67">
        <f t="shared" si="23"/>
        <v>27.449150215727197</v>
      </c>
      <c r="J113" s="69">
        <v>10</v>
      </c>
      <c r="K113" s="70">
        <f t="shared" si="24"/>
        <v>1.2663036596175764E-3</v>
      </c>
      <c r="L113" s="71">
        <f t="shared" si="25"/>
        <v>4.8169628667095861</v>
      </c>
      <c r="M113" s="72">
        <v>4.6500000000000004</v>
      </c>
      <c r="N113" s="67">
        <f t="shared" si="26"/>
        <v>19.95192307692308</v>
      </c>
      <c r="O113" s="73">
        <f t="shared" si="27"/>
        <v>219.7269293629617</v>
      </c>
      <c r="R113" s="18"/>
      <c r="S113" s="19"/>
      <c r="T113" s="19"/>
    </row>
    <row r="114" spans="1:20" ht="16.5" customHeight="1" x14ac:dyDescent="0.2">
      <c r="A114" s="93">
        <v>109</v>
      </c>
      <c r="B114" s="93" t="s">
        <v>101</v>
      </c>
      <c r="C114" s="66">
        <v>2131</v>
      </c>
      <c r="D114" s="66">
        <v>34568</v>
      </c>
      <c r="E114" s="67">
        <f t="shared" si="21"/>
        <v>77.807589114603303</v>
      </c>
      <c r="F114" s="68">
        <v>47981.08</v>
      </c>
      <c r="G114" s="67">
        <f t="shared" si="22"/>
        <v>94.244411451433507</v>
      </c>
      <c r="H114" s="68">
        <v>16.577242614648</v>
      </c>
      <c r="I114" s="67">
        <f t="shared" si="23"/>
        <v>29.329315488595093</v>
      </c>
      <c r="J114" s="69">
        <v>0.5</v>
      </c>
      <c r="K114" s="70">
        <f t="shared" si="24"/>
        <v>2.3463162834350069E-4</v>
      </c>
      <c r="L114" s="71">
        <f t="shared" si="25"/>
        <v>0.89252829090580943</v>
      </c>
      <c r="M114" s="72">
        <v>4.458333333333333</v>
      </c>
      <c r="N114" s="67">
        <f t="shared" si="26"/>
        <v>17.187499999999993</v>
      </c>
      <c r="O114" s="73">
        <f t="shared" si="27"/>
        <v>219.4613443455377</v>
      </c>
      <c r="R114" s="18"/>
      <c r="S114" s="19"/>
      <c r="T114" s="19"/>
    </row>
    <row r="115" spans="1:20" ht="16.5" customHeight="1" x14ac:dyDescent="0.2">
      <c r="A115" s="65">
        <v>110</v>
      </c>
      <c r="B115" s="65" t="s">
        <v>82</v>
      </c>
      <c r="C115" s="66">
        <v>4589</v>
      </c>
      <c r="D115" s="66">
        <v>40835</v>
      </c>
      <c r="E115" s="67">
        <f t="shared" si="21"/>
        <v>70.058976990318868</v>
      </c>
      <c r="F115" s="68">
        <v>61530.55</v>
      </c>
      <c r="G115" s="67">
        <f t="shared" si="22"/>
        <v>92.223505758829575</v>
      </c>
      <c r="H115" s="68">
        <v>18.211601685563299</v>
      </c>
      <c r="I115" s="67">
        <f t="shared" si="23"/>
        <v>34.44124988338816</v>
      </c>
      <c r="J115" s="69">
        <v>8</v>
      </c>
      <c r="K115" s="70">
        <f t="shared" si="24"/>
        <v>1.7432991937241229E-3</v>
      </c>
      <c r="L115" s="71">
        <f t="shared" si="25"/>
        <v>6.6314326883252299</v>
      </c>
      <c r="M115" s="72">
        <v>4.3166666666666664</v>
      </c>
      <c r="N115" s="67">
        <f t="shared" si="26"/>
        <v>15.144230769230763</v>
      </c>
      <c r="O115" s="73">
        <f t="shared" si="27"/>
        <v>218.4993960900926</v>
      </c>
      <c r="R115" s="18"/>
      <c r="S115" s="19"/>
      <c r="T115" s="19"/>
    </row>
    <row r="116" spans="1:20" ht="16.5" customHeight="1" x14ac:dyDescent="0.2">
      <c r="A116" s="65">
        <v>111</v>
      </c>
      <c r="B116" s="65" t="s">
        <v>122</v>
      </c>
      <c r="C116" s="66">
        <v>28113</v>
      </c>
      <c r="D116" s="66">
        <v>48433</v>
      </c>
      <c r="E116" s="67">
        <f t="shared" si="21"/>
        <v>60.664696645606398</v>
      </c>
      <c r="F116" s="68">
        <v>76683.91</v>
      </c>
      <c r="G116" s="67">
        <f t="shared" si="22"/>
        <v>89.963379607321315</v>
      </c>
      <c r="H116" s="68">
        <v>23.0255458767815</v>
      </c>
      <c r="I116" s="67">
        <f t="shared" si="23"/>
        <v>49.498263561490688</v>
      </c>
      <c r="J116" s="69">
        <v>12.5</v>
      </c>
      <c r="K116" s="70">
        <f t="shared" si="24"/>
        <v>4.4463415501725181E-4</v>
      </c>
      <c r="L116" s="71">
        <f t="shared" si="25"/>
        <v>1.6913685731870309</v>
      </c>
      <c r="M116" s="72">
        <v>4.4166666666666661</v>
      </c>
      <c r="N116" s="67">
        <f t="shared" si="26"/>
        <v>16.586538461538449</v>
      </c>
      <c r="O116" s="73">
        <f t="shared" si="27"/>
        <v>218.40424684914387</v>
      </c>
      <c r="R116" s="18"/>
      <c r="S116" s="19"/>
      <c r="T116" s="19"/>
    </row>
    <row r="117" spans="1:20" ht="16.5" customHeight="1" x14ac:dyDescent="0.2">
      <c r="A117" s="65">
        <v>112</v>
      </c>
      <c r="B117" s="65" t="s">
        <v>69</v>
      </c>
      <c r="C117" s="66">
        <v>9494</v>
      </c>
      <c r="D117" s="66">
        <v>43049</v>
      </c>
      <c r="E117" s="67">
        <f t="shared" si="21"/>
        <v>67.321554420801448</v>
      </c>
      <c r="F117" s="68">
        <v>59012.59</v>
      </c>
      <c r="G117" s="67">
        <f t="shared" si="22"/>
        <v>92.599059909490009</v>
      </c>
      <c r="H117" s="68">
        <v>20.553014970261898</v>
      </c>
      <c r="I117" s="67">
        <f t="shared" si="23"/>
        <v>41.764702431531717</v>
      </c>
      <c r="J117" s="69">
        <v>5</v>
      </c>
      <c r="K117" s="70">
        <f t="shared" si="24"/>
        <v>5.2664840952180319E-4</v>
      </c>
      <c r="L117" s="71">
        <f t="shared" si="25"/>
        <v>2.0033471539080256</v>
      </c>
      <c r="M117" s="72">
        <v>4.2749999999999995</v>
      </c>
      <c r="N117" s="67">
        <f t="shared" si="26"/>
        <v>14.543269230769221</v>
      </c>
      <c r="O117" s="73">
        <f t="shared" si="27"/>
        <v>218.23193314650044</v>
      </c>
      <c r="R117" s="18"/>
      <c r="S117" s="19"/>
      <c r="T117" s="19"/>
    </row>
    <row r="118" spans="1:20" ht="16.5" customHeight="1" x14ac:dyDescent="0.2">
      <c r="A118" s="65">
        <v>113</v>
      </c>
      <c r="B118" s="65" t="s">
        <v>151</v>
      </c>
      <c r="C118" s="66">
        <v>126456</v>
      </c>
      <c r="D118" s="66">
        <v>43647</v>
      </c>
      <c r="E118" s="67">
        <f t="shared" si="21"/>
        <v>66.582178315755641</v>
      </c>
      <c r="F118" s="68">
        <v>95825.44</v>
      </c>
      <c r="G118" s="67">
        <f t="shared" si="22"/>
        <v>87.10841724036905</v>
      </c>
      <c r="H118" s="68">
        <v>16.528199304681799</v>
      </c>
      <c r="I118" s="67">
        <f t="shared" si="23"/>
        <v>29.17591824100597</v>
      </c>
      <c r="J118" s="69">
        <v>525.5</v>
      </c>
      <c r="K118" s="70">
        <f t="shared" si="24"/>
        <v>4.155595622192699E-3</v>
      </c>
      <c r="L118" s="71">
        <f t="shared" si="25"/>
        <v>15.807701137978539</v>
      </c>
      <c r="M118" s="72">
        <v>4.6166666666666663</v>
      </c>
      <c r="N118" s="67">
        <f t="shared" si="26"/>
        <v>19.47115384615384</v>
      </c>
      <c r="O118" s="73">
        <f t="shared" si="27"/>
        <v>218.14536878126304</v>
      </c>
      <c r="R118" s="18"/>
      <c r="S118" s="19"/>
      <c r="T118" s="19"/>
    </row>
    <row r="119" spans="1:20" ht="16.5" customHeight="1" x14ac:dyDescent="0.2">
      <c r="A119" s="65">
        <v>114</v>
      </c>
      <c r="B119" s="65" t="s">
        <v>155</v>
      </c>
      <c r="C119" s="66">
        <v>36571</v>
      </c>
      <c r="D119" s="66">
        <v>44571</v>
      </c>
      <c r="E119" s="67">
        <f t="shared" si="21"/>
        <v>65.439730956119632</v>
      </c>
      <c r="F119" s="68">
        <v>82940.06</v>
      </c>
      <c r="G119" s="67">
        <f t="shared" si="22"/>
        <v>89.030273799582417</v>
      </c>
      <c r="H119" s="68">
        <v>20.849576911216602</v>
      </c>
      <c r="I119" s="67">
        <f t="shared" si="23"/>
        <v>42.692286346921811</v>
      </c>
      <c r="J119" s="69">
        <v>16.5</v>
      </c>
      <c r="K119" s="70">
        <f t="shared" si="24"/>
        <v>4.5117716223236993E-4</v>
      </c>
      <c r="L119" s="71">
        <f t="shared" si="25"/>
        <v>1.7162578819657444</v>
      </c>
      <c r="M119" s="72">
        <v>4.5666666666666673</v>
      </c>
      <c r="N119" s="67">
        <f t="shared" si="26"/>
        <v>18.750000000000007</v>
      </c>
      <c r="O119" s="73">
        <f t="shared" si="27"/>
        <v>217.6285489845896</v>
      </c>
      <c r="R119" s="18"/>
      <c r="S119" s="19"/>
      <c r="T119" s="19"/>
    </row>
    <row r="120" spans="1:20" ht="16.5" customHeight="1" x14ac:dyDescent="0.2">
      <c r="A120" s="65">
        <v>115</v>
      </c>
      <c r="B120" s="65" t="s">
        <v>128</v>
      </c>
      <c r="C120" s="66">
        <v>87776</v>
      </c>
      <c r="D120" s="66">
        <v>43767</v>
      </c>
      <c r="E120" s="67">
        <f t="shared" si="21"/>
        <v>66.433808528789925</v>
      </c>
      <c r="F120" s="68">
        <v>84753.99</v>
      </c>
      <c r="G120" s="67">
        <f t="shared" si="22"/>
        <v>88.759725839921629</v>
      </c>
      <c r="H120" s="68">
        <v>16.994753924752601</v>
      </c>
      <c r="I120" s="67">
        <f t="shared" si="23"/>
        <v>30.635203811620425</v>
      </c>
      <c r="J120" s="69">
        <v>211.5</v>
      </c>
      <c r="K120" s="70">
        <f t="shared" si="24"/>
        <v>2.4095424717462633E-3</v>
      </c>
      <c r="L120" s="71">
        <f t="shared" si="25"/>
        <v>9.1657925206238424</v>
      </c>
      <c r="M120" s="72">
        <v>4.7833333333333332</v>
      </c>
      <c r="N120" s="67">
        <f t="shared" si="26"/>
        <v>21.874999999999996</v>
      </c>
      <c r="O120" s="73">
        <f t="shared" si="27"/>
        <v>216.86953070095581</v>
      </c>
      <c r="R120" s="18"/>
      <c r="S120" s="19"/>
      <c r="T120" s="19"/>
    </row>
    <row r="121" spans="1:20" ht="16.5" customHeight="1" x14ac:dyDescent="0.2">
      <c r="A121" s="65">
        <v>116</v>
      </c>
      <c r="B121" s="65" t="s">
        <v>100</v>
      </c>
      <c r="C121" s="66">
        <v>8363</v>
      </c>
      <c r="D121" s="66">
        <v>43782</v>
      </c>
      <c r="E121" s="67">
        <f t="shared" si="21"/>
        <v>66.415262305419205</v>
      </c>
      <c r="F121" s="68">
        <v>64276.71</v>
      </c>
      <c r="G121" s="67">
        <f t="shared" si="22"/>
        <v>91.813915540407663</v>
      </c>
      <c r="H121" s="68">
        <v>22.139286176517601</v>
      </c>
      <c r="I121" s="67">
        <f t="shared" si="23"/>
        <v>46.726228012435506</v>
      </c>
      <c r="J121" s="69">
        <v>5</v>
      </c>
      <c r="K121" s="70">
        <f t="shared" si="24"/>
        <v>5.9787157718522066E-4</v>
      </c>
      <c r="L121" s="71">
        <f t="shared" si="25"/>
        <v>2.2742769196703096</v>
      </c>
      <c r="M121" s="72">
        <v>3.933333333333334</v>
      </c>
      <c r="N121" s="67">
        <f t="shared" si="26"/>
        <v>9.6153846153846221</v>
      </c>
      <c r="O121" s="73">
        <f t="shared" si="27"/>
        <v>216.84506739331732</v>
      </c>
      <c r="R121" s="18"/>
      <c r="S121" s="19"/>
      <c r="T121" s="19"/>
    </row>
    <row r="122" spans="1:20" ht="16.5" customHeight="1" x14ac:dyDescent="0.2">
      <c r="A122" s="65">
        <v>117</v>
      </c>
      <c r="B122" s="65" t="s">
        <v>119</v>
      </c>
      <c r="C122" s="66">
        <v>14145</v>
      </c>
      <c r="D122" s="66">
        <v>42261</v>
      </c>
      <c r="E122" s="67">
        <f t="shared" si="21"/>
        <v>68.29584935520964</v>
      </c>
      <c r="F122" s="68">
        <v>68606.77</v>
      </c>
      <c r="G122" s="67">
        <f t="shared" si="22"/>
        <v>91.16808637488927</v>
      </c>
      <c r="H122" s="68">
        <v>18.776297488984799</v>
      </c>
      <c r="I122" s="67">
        <f t="shared" si="23"/>
        <v>36.207500612176311</v>
      </c>
      <c r="J122" s="69">
        <v>8</v>
      </c>
      <c r="K122" s="70">
        <f t="shared" si="24"/>
        <v>5.6557087310003535E-4</v>
      </c>
      <c r="L122" s="71">
        <f t="shared" si="25"/>
        <v>2.1514064762618932</v>
      </c>
      <c r="M122" s="72">
        <v>4.5583333333333336</v>
      </c>
      <c r="N122" s="67">
        <f t="shared" si="26"/>
        <v>18.629807692307697</v>
      </c>
      <c r="O122" s="73">
        <f t="shared" si="27"/>
        <v>216.45265051084482</v>
      </c>
      <c r="R122" s="18"/>
      <c r="S122" s="19"/>
      <c r="T122" s="19"/>
    </row>
    <row r="123" spans="1:20" ht="16.5" customHeight="1" x14ac:dyDescent="0.2">
      <c r="A123" s="65">
        <v>118</v>
      </c>
      <c r="B123" s="65" t="s">
        <v>154</v>
      </c>
      <c r="C123" s="66">
        <v>14915</v>
      </c>
      <c r="D123" s="66">
        <v>43846</v>
      </c>
      <c r="E123" s="67">
        <f t="shared" si="21"/>
        <v>66.336131752370818</v>
      </c>
      <c r="F123" s="68">
        <v>53669.9</v>
      </c>
      <c r="G123" s="67">
        <f t="shared" si="22"/>
        <v>93.395923007073762</v>
      </c>
      <c r="H123" s="68">
        <v>22.011371703709401</v>
      </c>
      <c r="I123" s="67">
        <f t="shared" si="23"/>
        <v>46.326138212845834</v>
      </c>
      <c r="J123" s="69">
        <v>14</v>
      </c>
      <c r="K123" s="70">
        <f t="shared" si="24"/>
        <v>9.386523633925578E-4</v>
      </c>
      <c r="L123" s="71">
        <f t="shared" si="25"/>
        <v>3.5705918915030397</v>
      </c>
      <c r="M123" s="72">
        <v>3.7249999999999992</v>
      </c>
      <c r="N123" s="67">
        <f t="shared" si="26"/>
        <v>6.6105769230769083</v>
      </c>
      <c r="O123" s="73">
        <f t="shared" si="27"/>
        <v>216.23936178687032</v>
      </c>
      <c r="R123" s="18"/>
      <c r="S123" s="19"/>
      <c r="T123" s="19"/>
    </row>
    <row r="124" spans="1:20" ht="16.5" customHeight="1" x14ac:dyDescent="0.2">
      <c r="A124" s="65">
        <v>119</v>
      </c>
      <c r="B124" s="65" t="s">
        <v>83</v>
      </c>
      <c r="C124" s="66">
        <v>7361</v>
      </c>
      <c r="D124" s="66">
        <v>47679</v>
      </c>
      <c r="E124" s="67">
        <f t="shared" si="21"/>
        <v>61.596953473707636</v>
      </c>
      <c r="F124" s="68">
        <v>67021.33</v>
      </c>
      <c r="G124" s="67">
        <f t="shared" si="22"/>
        <v>91.404555013240582</v>
      </c>
      <c r="H124" s="68">
        <v>23.872904508755401</v>
      </c>
      <c r="I124" s="67">
        <f t="shared" si="23"/>
        <v>52.148624680168432</v>
      </c>
      <c r="J124" s="69">
        <v>3</v>
      </c>
      <c r="K124" s="70">
        <f t="shared" si="24"/>
        <v>4.075533215595707E-4</v>
      </c>
      <c r="L124" s="71">
        <f t="shared" si="25"/>
        <v>1.5503147299988695</v>
      </c>
      <c r="M124" s="72">
        <v>3.8416666666666663</v>
      </c>
      <c r="N124" s="67">
        <f t="shared" si="26"/>
        <v>8.2932692307692228</v>
      </c>
      <c r="O124" s="73">
        <f t="shared" si="27"/>
        <v>214.99371712788474</v>
      </c>
      <c r="R124" s="18"/>
      <c r="S124" s="19"/>
      <c r="T124" s="19"/>
    </row>
    <row r="125" spans="1:20" ht="16.5" customHeight="1" x14ac:dyDescent="0.2">
      <c r="A125" s="65">
        <v>120</v>
      </c>
      <c r="B125" s="65" t="s">
        <v>117</v>
      </c>
      <c r="C125" s="66">
        <v>2345</v>
      </c>
      <c r="D125" s="66">
        <v>37454</v>
      </c>
      <c r="E125" s="67">
        <f t="shared" si="21"/>
        <v>74.239295738077871</v>
      </c>
      <c r="F125" s="68">
        <v>76169</v>
      </c>
      <c r="G125" s="67">
        <f t="shared" si="22"/>
        <v>90.040178519026256</v>
      </c>
      <c r="H125" s="68">
        <v>16.114526245938102</v>
      </c>
      <c r="I125" s="67">
        <f t="shared" si="23"/>
        <v>27.882035167926521</v>
      </c>
      <c r="J125" s="69">
        <v>5.5</v>
      </c>
      <c r="K125" s="70">
        <f t="shared" si="24"/>
        <v>2.345415778251599E-3</v>
      </c>
      <c r="L125" s="71">
        <f t="shared" si="25"/>
        <v>8.9218574273445963</v>
      </c>
      <c r="M125" s="72">
        <v>4.2249999999999996</v>
      </c>
      <c r="N125" s="67">
        <f t="shared" si="26"/>
        <v>13.822115384615378</v>
      </c>
      <c r="O125" s="73">
        <f t="shared" si="27"/>
        <v>214.90548223699065</v>
      </c>
      <c r="R125" s="18"/>
      <c r="S125" s="19"/>
      <c r="T125" s="19"/>
    </row>
    <row r="126" spans="1:20" ht="16.5" customHeight="1" x14ac:dyDescent="0.2">
      <c r="A126" s="65">
        <v>121</v>
      </c>
      <c r="B126" s="65" t="s">
        <v>132</v>
      </c>
      <c r="C126" s="66">
        <v>12874</v>
      </c>
      <c r="D126" s="66">
        <v>42719</v>
      </c>
      <c r="E126" s="67">
        <f t="shared" si="21"/>
        <v>67.729571334957157</v>
      </c>
      <c r="F126" s="68">
        <v>70111.399999999994</v>
      </c>
      <c r="G126" s="67">
        <f t="shared" si="22"/>
        <v>90.943670561410016</v>
      </c>
      <c r="H126" s="68">
        <v>17.021220218385398</v>
      </c>
      <c r="I126" s="67">
        <f t="shared" si="23"/>
        <v>30.71798485963604</v>
      </c>
      <c r="J126" s="69">
        <v>17</v>
      </c>
      <c r="K126" s="70">
        <f t="shared" si="24"/>
        <v>1.3204909119154886E-3</v>
      </c>
      <c r="L126" s="71">
        <f t="shared" si="25"/>
        <v>5.0230887672277085</v>
      </c>
      <c r="M126" s="72">
        <v>4.6416666666666666</v>
      </c>
      <c r="N126" s="67">
        <f t="shared" si="26"/>
        <v>19.831730769230766</v>
      </c>
      <c r="O126" s="73">
        <f t="shared" si="27"/>
        <v>214.2460462924617</v>
      </c>
      <c r="R126" s="18"/>
      <c r="S126" s="19"/>
      <c r="T126" s="19"/>
    </row>
    <row r="127" spans="1:20" ht="16.5" customHeight="1" x14ac:dyDescent="0.2">
      <c r="A127" s="65">
        <v>122</v>
      </c>
      <c r="B127" s="65" t="s">
        <v>114</v>
      </c>
      <c r="C127" s="66">
        <v>7571</v>
      </c>
      <c r="D127" s="66">
        <v>42903</v>
      </c>
      <c r="E127" s="67">
        <f t="shared" si="21"/>
        <v>67.502070994943068</v>
      </c>
      <c r="F127" s="68">
        <v>77783.66</v>
      </c>
      <c r="G127" s="67">
        <f t="shared" si="22"/>
        <v>89.799351712839751</v>
      </c>
      <c r="H127" s="68">
        <v>20.087701309283698</v>
      </c>
      <c r="I127" s="67">
        <f t="shared" si="23"/>
        <v>40.309298322207432</v>
      </c>
      <c r="J127" s="69">
        <v>3</v>
      </c>
      <c r="K127" s="70">
        <f t="shared" si="24"/>
        <v>3.9624884427420418E-4</v>
      </c>
      <c r="L127" s="71">
        <f t="shared" si="25"/>
        <v>1.5073130005972368</v>
      </c>
      <c r="M127" s="72">
        <v>4.2416666666666663</v>
      </c>
      <c r="N127" s="67">
        <f t="shared" si="26"/>
        <v>14.062499999999991</v>
      </c>
      <c r="O127" s="73">
        <f t="shared" si="27"/>
        <v>213.18053403058749</v>
      </c>
      <c r="R127" s="18"/>
      <c r="S127" s="19"/>
      <c r="T127" s="19"/>
    </row>
    <row r="128" spans="1:20" ht="16.5" customHeight="1" x14ac:dyDescent="0.2">
      <c r="A128" s="65">
        <v>123</v>
      </c>
      <c r="B128" s="65" t="s">
        <v>172</v>
      </c>
      <c r="C128" s="66">
        <v>9822</v>
      </c>
      <c r="D128" s="66">
        <v>44474</v>
      </c>
      <c r="E128" s="67">
        <f t="shared" si="21"/>
        <v>65.5596632005836</v>
      </c>
      <c r="F128" s="68">
        <v>69275.460000000006</v>
      </c>
      <c r="G128" s="67">
        <f t="shared" si="22"/>
        <v>91.068351150737527</v>
      </c>
      <c r="H128" s="68">
        <v>19.449417573757099</v>
      </c>
      <c r="I128" s="67">
        <f t="shared" si="23"/>
        <v>38.312879885561131</v>
      </c>
      <c r="J128" s="69">
        <v>6.5</v>
      </c>
      <c r="K128" s="70">
        <f t="shared" si="24"/>
        <v>6.6177967827326409E-4</v>
      </c>
      <c r="L128" s="71">
        <f t="shared" si="25"/>
        <v>2.5173804971455547</v>
      </c>
      <c r="M128" s="72">
        <v>4.1916666666666673</v>
      </c>
      <c r="N128" s="67">
        <f t="shared" si="26"/>
        <v>13.341346153846162</v>
      </c>
      <c r="O128" s="73">
        <f t="shared" si="27"/>
        <v>210.79962088787397</v>
      </c>
      <c r="R128" s="18"/>
      <c r="S128" s="19"/>
      <c r="T128" s="19"/>
    </row>
    <row r="129" spans="1:20" ht="16.5" customHeight="1" x14ac:dyDescent="0.2">
      <c r="A129" s="65">
        <v>124</v>
      </c>
      <c r="B129" s="65" t="s">
        <v>123</v>
      </c>
      <c r="C129" s="66">
        <v>1678</v>
      </c>
      <c r="D129" s="66">
        <v>41176</v>
      </c>
      <c r="E129" s="67">
        <f t="shared" si="21"/>
        <v>69.637359512357961</v>
      </c>
      <c r="F129" s="68">
        <v>95398.8</v>
      </c>
      <c r="G129" s="67">
        <f t="shared" si="22"/>
        <v>87.172050666967465</v>
      </c>
      <c r="H129" s="68">
        <v>16.524303124680099</v>
      </c>
      <c r="I129" s="67">
        <f t="shared" si="23"/>
        <v>29.163731802350334</v>
      </c>
      <c r="J129" s="69">
        <v>0.5</v>
      </c>
      <c r="K129" s="70">
        <f t="shared" si="24"/>
        <v>2.9797377830750892E-4</v>
      </c>
      <c r="L129" s="71">
        <f t="shared" si="25"/>
        <v>1.1334790154471273</v>
      </c>
      <c r="M129" s="72">
        <v>4.8750000000000009</v>
      </c>
      <c r="N129" s="67">
        <f t="shared" si="26"/>
        <v>23.197115384615397</v>
      </c>
      <c r="O129" s="73">
        <f t="shared" si="27"/>
        <v>210.30373638173828</v>
      </c>
      <c r="R129" s="18"/>
      <c r="S129" s="19"/>
      <c r="T129" s="19"/>
    </row>
    <row r="130" spans="1:20" ht="16.5" customHeight="1" x14ac:dyDescent="0.2">
      <c r="A130" s="65">
        <v>125</v>
      </c>
      <c r="B130" s="65" t="s">
        <v>102</v>
      </c>
      <c r="C130" s="66">
        <v>5593</v>
      </c>
      <c r="D130" s="66">
        <v>43330</v>
      </c>
      <c r="E130" s="67">
        <f t="shared" si="21"/>
        <v>66.974121836323405</v>
      </c>
      <c r="F130" s="68">
        <v>60391.55</v>
      </c>
      <c r="G130" s="67">
        <f t="shared" si="22"/>
        <v>92.393387797306062</v>
      </c>
      <c r="H130" s="68">
        <v>18.1394748628347</v>
      </c>
      <c r="I130" s="67">
        <f t="shared" si="23"/>
        <v>34.215652221004838</v>
      </c>
      <c r="J130" s="69">
        <v>2</v>
      </c>
      <c r="K130" s="70">
        <f t="shared" si="24"/>
        <v>3.5758984444841767E-4</v>
      </c>
      <c r="L130" s="71">
        <f t="shared" si="25"/>
        <v>1.3602558826535169</v>
      </c>
      <c r="M130" s="72">
        <v>4.2916666666666661</v>
      </c>
      <c r="N130" s="67">
        <f t="shared" si="26"/>
        <v>14.783653846153836</v>
      </c>
      <c r="O130" s="73">
        <f t="shared" si="27"/>
        <v>209.72707158344167</v>
      </c>
      <c r="R130" s="18"/>
      <c r="S130" s="19"/>
      <c r="T130" s="19"/>
    </row>
    <row r="131" spans="1:20" ht="16.5" customHeight="1" x14ac:dyDescent="0.2">
      <c r="A131" s="65">
        <v>126</v>
      </c>
      <c r="B131" s="65" t="s">
        <v>131</v>
      </c>
      <c r="C131" s="66">
        <v>13953</v>
      </c>
      <c r="D131" s="66">
        <v>48101</v>
      </c>
      <c r="E131" s="67">
        <f t="shared" si="21"/>
        <v>61.075186389544875</v>
      </c>
      <c r="F131" s="68">
        <v>95624.27</v>
      </c>
      <c r="G131" s="67">
        <f t="shared" si="22"/>
        <v>87.138421779157738</v>
      </c>
      <c r="H131" s="68">
        <v>21.324553832032802</v>
      </c>
      <c r="I131" s="67">
        <f t="shared" si="23"/>
        <v>44.177915118140021</v>
      </c>
      <c r="J131" s="69">
        <v>14.5</v>
      </c>
      <c r="K131" s="70">
        <f t="shared" si="24"/>
        <v>1.0392030387730237E-3</v>
      </c>
      <c r="L131" s="71">
        <f t="shared" si="25"/>
        <v>3.9530821937710972</v>
      </c>
      <c r="M131" s="72">
        <v>4.1833333333333327</v>
      </c>
      <c r="N131" s="67">
        <f t="shared" si="26"/>
        <v>13.221153846153836</v>
      </c>
      <c r="O131" s="73">
        <f t="shared" si="27"/>
        <v>209.56575932676759</v>
      </c>
      <c r="R131" s="18"/>
      <c r="S131" s="19"/>
      <c r="T131" s="19"/>
    </row>
    <row r="132" spans="1:20" ht="16.5" customHeight="1" x14ac:dyDescent="0.2">
      <c r="A132" s="65">
        <v>127</v>
      </c>
      <c r="B132" s="65" t="s">
        <v>94</v>
      </c>
      <c r="C132" s="66">
        <v>34768</v>
      </c>
      <c r="D132" s="66">
        <v>52928</v>
      </c>
      <c r="E132" s="67">
        <f t="shared" si="21"/>
        <v>55.107011708849022</v>
      </c>
      <c r="F132" s="68">
        <v>84962.92</v>
      </c>
      <c r="G132" s="67">
        <f t="shared" si="22"/>
        <v>88.728563895848851</v>
      </c>
      <c r="H132" s="68">
        <v>24.5551910684547</v>
      </c>
      <c r="I132" s="67">
        <f t="shared" si="23"/>
        <v>54.28267477582984</v>
      </c>
      <c r="J132" s="69">
        <v>39.5</v>
      </c>
      <c r="K132" s="70">
        <f t="shared" si="24"/>
        <v>1.1361021629084215E-3</v>
      </c>
      <c r="L132" s="71">
        <f t="shared" si="25"/>
        <v>4.3216821573200104</v>
      </c>
      <c r="M132" s="72">
        <v>3.7416666666666667</v>
      </c>
      <c r="N132" s="67">
        <f t="shared" si="26"/>
        <v>6.8509615384615348</v>
      </c>
      <c r="O132" s="73">
        <f t="shared" si="27"/>
        <v>209.29089407630926</v>
      </c>
      <c r="R132" s="18"/>
      <c r="S132" s="19"/>
      <c r="T132" s="19"/>
    </row>
    <row r="133" spans="1:20" ht="16.5" customHeight="1" x14ac:dyDescent="0.2">
      <c r="A133" s="65">
        <v>128</v>
      </c>
      <c r="B133" s="65" t="s">
        <v>152</v>
      </c>
      <c r="C133" s="66">
        <v>18541</v>
      </c>
      <c r="D133" s="66">
        <v>44787</v>
      </c>
      <c r="E133" s="67">
        <f t="shared" si="21"/>
        <v>65.172665339581357</v>
      </c>
      <c r="F133" s="68">
        <v>91881.22</v>
      </c>
      <c r="G133" s="67">
        <f t="shared" si="22"/>
        <v>87.696698306040417</v>
      </c>
      <c r="H133" s="68">
        <v>13.8882324502923</v>
      </c>
      <c r="I133" s="67">
        <f t="shared" si="23"/>
        <v>20.918652378058571</v>
      </c>
      <c r="J133" s="69">
        <v>81</v>
      </c>
      <c r="K133" s="70">
        <f t="shared" si="24"/>
        <v>4.3686964025672834E-3</v>
      </c>
      <c r="L133" s="71">
        <f t="shared" si="25"/>
        <v>16.618327039700411</v>
      </c>
      <c r="M133" s="72">
        <v>4.5583333333333327</v>
      </c>
      <c r="N133" s="67">
        <f t="shared" si="26"/>
        <v>18.629807692307683</v>
      </c>
      <c r="O133" s="73">
        <f t="shared" si="27"/>
        <v>209.03615075568842</v>
      </c>
      <c r="R133" s="18"/>
      <c r="S133" s="19"/>
      <c r="T133" s="19"/>
    </row>
    <row r="134" spans="1:20" ht="16.5" customHeight="1" x14ac:dyDescent="0.2">
      <c r="A134" s="65">
        <v>129</v>
      </c>
      <c r="B134" s="65" t="s">
        <v>72</v>
      </c>
      <c r="C134" s="66">
        <v>29150</v>
      </c>
      <c r="D134" s="66">
        <v>43722</v>
      </c>
      <c r="E134" s="67">
        <f t="shared" ref="E134:E165" si="28">SUM(100-(((D134-$D$2)/$D$3)*100))</f>
        <v>66.48944719890207</v>
      </c>
      <c r="F134" s="68">
        <v>60919.57</v>
      </c>
      <c r="G134" s="67">
        <f t="shared" ref="G134:G165" si="29">SUM(100-(((F134-$F$2)/$F$3)*100))</f>
        <v>92.314633526931743</v>
      </c>
      <c r="H134" s="68">
        <v>20.043942469300202</v>
      </c>
      <c r="I134" s="67">
        <f t="shared" ref="I134:I165" si="30">SUM((H134-$H$2)/$H$3)*100</f>
        <v>40.172429794863191</v>
      </c>
      <c r="J134" s="69">
        <v>27</v>
      </c>
      <c r="K134" s="70">
        <f t="shared" ref="K134:K165" si="31">SUM(J134/C134)</f>
        <v>9.2624356775300172E-4</v>
      </c>
      <c r="L134" s="71">
        <f t="shared" ref="L134:L165" si="32">SUM((K134-$K$2)/$K$3)*100</f>
        <v>3.5233893841404842</v>
      </c>
      <c r="M134" s="72">
        <v>3.7166666666666668</v>
      </c>
      <c r="N134" s="67">
        <f t="shared" ref="N134:N165" si="33">SUM((M134-$M$2)/$M$3)*100</f>
        <v>6.4903846153846132</v>
      </c>
      <c r="O134" s="73">
        <f t="shared" ref="O134:O165" si="34">SUM(E134+G134+I134+L134+N134)</f>
        <v>208.99028452022208</v>
      </c>
      <c r="R134" s="18"/>
      <c r="S134" s="19"/>
      <c r="T134" s="19"/>
    </row>
    <row r="135" spans="1:20" ht="16.5" customHeight="1" x14ac:dyDescent="0.2">
      <c r="A135" s="65">
        <v>130</v>
      </c>
      <c r="B135" s="65" t="s">
        <v>71</v>
      </c>
      <c r="C135" s="66">
        <v>10357</v>
      </c>
      <c r="D135" s="66">
        <v>44830</v>
      </c>
      <c r="E135" s="67">
        <f t="shared" si="28"/>
        <v>65.119499499251972</v>
      </c>
      <c r="F135" s="68">
        <v>68404.38</v>
      </c>
      <c r="G135" s="67">
        <f t="shared" si="29"/>
        <v>91.198272876879827</v>
      </c>
      <c r="H135" s="68">
        <v>19.8590761931613</v>
      </c>
      <c r="I135" s="67">
        <f t="shared" si="30"/>
        <v>39.594206629434481</v>
      </c>
      <c r="J135" s="69">
        <v>8</v>
      </c>
      <c r="K135" s="70">
        <f t="shared" si="31"/>
        <v>7.7242444723375498E-4</v>
      </c>
      <c r="L135" s="71">
        <f t="shared" si="32"/>
        <v>2.9382682829704043</v>
      </c>
      <c r="M135" s="72">
        <v>3.9083333333333332</v>
      </c>
      <c r="N135" s="67">
        <f t="shared" si="33"/>
        <v>9.2548076923076863</v>
      </c>
      <c r="O135" s="73">
        <f t="shared" si="34"/>
        <v>208.10505498084439</v>
      </c>
      <c r="R135" s="18"/>
      <c r="S135" s="19"/>
      <c r="T135" s="19"/>
    </row>
    <row r="136" spans="1:20" ht="16.5" customHeight="1" x14ac:dyDescent="0.2">
      <c r="A136" s="65">
        <v>131</v>
      </c>
      <c r="B136" s="65" t="s">
        <v>96</v>
      </c>
      <c r="C136" s="66">
        <v>11323</v>
      </c>
      <c r="D136" s="66">
        <v>55309</v>
      </c>
      <c r="E136" s="67">
        <f t="shared" si="28"/>
        <v>52.163107852470972</v>
      </c>
      <c r="F136" s="68">
        <v>68291.11</v>
      </c>
      <c r="G136" s="67">
        <f t="shared" si="29"/>
        <v>91.21516711612324</v>
      </c>
      <c r="H136" s="68">
        <v>24.2571092086358</v>
      </c>
      <c r="I136" s="67">
        <f t="shared" si="30"/>
        <v>53.350336871149715</v>
      </c>
      <c r="J136" s="69">
        <v>2.5</v>
      </c>
      <c r="K136" s="70">
        <f t="shared" si="31"/>
        <v>2.2078954340722424E-4</v>
      </c>
      <c r="L136" s="71">
        <f t="shared" si="32"/>
        <v>0.83987361473120192</v>
      </c>
      <c r="M136" s="72">
        <v>3.9499999999999997</v>
      </c>
      <c r="N136" s="67">
        <f t="shared" si="33"/>
        <v>9.8557692307692228</v>
      </c>
      <c r="O136" s="73">
        <f t="shared" si="34"/>
        <v>207.42425468524436</v>
      </c>
      <c r="R136" s="18"/>
      <c r="S136" s="19"/>
      <c r="T136" s="19"/>
    </row>
    <row r="137" spans="1:20" ht="16.5" customHeight="1" x14ac:dyDescent="0.2">
      <c r="A137" s="65">
        <v>132</v>
      </c>
      <c r="B137" s="65" t="s">
        <v>109</v>
      </c>
      <c r="C137" s="66">
        <v>8333</v>
      </c>
      <c r="D137" s="66">
        <v>44902</v>
      </c>
      <c r="E137" s="67">
        <f t="shared" si="28"/>
        <v>65.030477627072543</v>
      </c>
      <c r="F137" s="68">
        <v>78564.160000000003</v>
      </c>
      <c r="G137" s="67">
        <f t="shared" si="29"/>
        <v>89.682940008686202</v>
      </c>
      <c r="H137" s="68">
        <v>17.715426273605299</v>
      </c>
      <c r="I137" s="67">
        <f t="shared" si="30"/>
        <v>32.889316651960485</v>
      </c>
      <c r="J137" s="69">
        <v>12.5</v>
      </c>
      <c r="K137" s="70">
        <f t="shared" si="31"/>
        <v>1.5000600024000961E-3</v>
      </c>
      <c r="L137" s="71">
        <f t="shared" si="32"/>
        <v>5.7061616102252488</v>
      </c>
      <c r="M137" s="72">
        <v>4.2249999999999996</v>
      </c>
      <c r="N137" s="67">
        <f t="shared" si="33"/>
        <v>13.822115384615378</v>
      </c>
      <c r="O137" s="73">
        <f t="shared" si="34"/>
        <v>207.13101128255985</v>
      </c>
      <c r="R137" s="18"/>
      <c r="S137" s="19"/>
      <c r="T137" s="19"/>
    </row>
    <row r="138" spans="1:20" ht="16.5" customHeight="1" x14ac:dyDescent="0.2">
      <c r="A138" s="65">
        <v>133</v>
      </c>
      <c r="B138" s="65" t="s">
        <v>146</v>
      </c>
      <c r="C138" s="66">
        <v>23824</v>
      </c>
      <c r="D138" s="66">
        <v>56673</v>
      </c>
      <c r="E138" s="67">
        <f t="shared" si="28"/>
        <v>50.476637940627356</v>
      </c>
      <c r="F138" s="68">
        <v>77897.539999999994</v>
      </c>
      <c r="G138" s="67">
        <f t="shared" si="29"/>
        <v>89.782366491995418</v>
      </c>
      <c r="H138" s="68">
        <v>26.0889817230549</v>
      </c>
      <c r="I138" s="67">
        <f t="shared" si="30"/>
        <v>59.080052133837157</v>
      </c>
      <c r="J138" s="69">
        <v>16.5</v>
      </c>
      <c r="K138" s="70">
        <f t="shared" si="31"/>
        <v>6.9257891202149089E-4</v>
      </c>
      <c r="L138" s="71">
        <f t="shared" si="32"/>
        <v>2.6345394140937386</v>
      </c>
      <c r="M138" s="72">
        <v>3.6</v>
      </c>
      <c r="N138" s="67">
        <f t="shared" si="33"/>
        <v>4.8076923076923048</v>
      </c>
      <c r="O138" s="73">
        <f t="shared" si="34"/>
        <v>206.78128828824597</v>
      </c>
      <c r="R138" s="18"/>
      <c r="S138" s="19"/>
      <c r="T138" s="19"/>
    </row>
    <row r="139" spans="1:20" ht="16.5" customHeight="1" x14ac:dyDescent="0.2">
      <c r="A139" s="65">
        <v>134</v>
      </c>
      <c r="B139" s="65" t="s">
        <v>62</v>
      </c>
      <c r="C139" s="66">
        <v>3553</v>
      </c>
      <c r="D139" s="66">
        <v>42575</v>
      </c>
      <c r="E139" s="67">
        <f t="shared" si="28"/>
        <v>67.907615079316017</v>
      </c>
      <c r="F139" s="68">
        <v>65352.13</v>
      </c>
      <c r="G139" s="67">
        <f t="shared" si="29"/>
        <v>91.653516469452114</v>
      </c>
      <c r="H139" s="68">
        <v>15.6281546640013</v>
      </c>
      <c r="I139" s="67">
        <f t="shared" si="30"/>
        <v>26.360766272615638</v>
      </c>
      <c r="J139" s="69">
        <v>0.5</v>
      </c>
      <c r="K139" s="70">
        <f t="shared" si="31"/>
        <v>1.4072614691809738E-4</v>
      </c>
      <c r="L139" s="71">
        <f t="shared" si="32"/>
        <v>0.53531601123565431</v>
      </c>
      <c r="M139" s="72">
        <v>4.5750000000000002</v>
      </c>
      <c r="N139" s="67">
        <f t="shared" si="33"/>
        <v>18.87019230769231</v>
      </c>
      <c r="O139" s="73">
        <f t="shared" si="34"/>
        <v>205.32740614031175</v>
      </c>
      <c r="R139" s="18"/>
      <c r="S139" s="19"/>
      <c r="T139" s="19"/>
    </row>
    <row r="140" spans="1:20" ht="16.5" customHeight="1" x14ac:dyDescent="0.2">
      <c r="A140" s="65">
        <v>135</v>
      </c>
      <c r="B140" s="65" t="s">
        <v>162</v>
      </c>
      <c r="C140" s="66">
        <v>6906</v>
      </c>
      <c r="D140" s="66">
        <v>41130</v>
      </c>
      <c r="E140" s="67">
        <f t="shared" si="28"/>
        <v>69.694234597361486</v>
      </c>
      <c r="F140" s="68">
        <v>99506.51</v>
      </c>
      <c r="G140" s="67">
        <f t="shared" si="29"/>
        <v>86.559385040742526</v>
      </c>
      <c r="H140" s="68">
        <v>14.587439263736</v>
      </c>
      <c r="I140" s="67">
        <f t="shared" si="30"/>
        <v>23.105625499402567</v>
      </c>
      <c r="J140" s="69">
        <v>3.5</v>
      </c>
      <c r="K140" s="70">
        <f t="shared" si="31"/>
        <v>5.068056762235737E-4</v>
      </c>
      <c r="L140" s="71">
        <f t="shared" si="32"/>
        <v>1.9278662779383087</v>
      </c>
      <c r="M140" s="72">
        <v>4.875</v>
      </c>
      <c r="N140" s="67">
        <f t="shared" si="33"/>
        <v>23.197115384615387</v>
      </c>
      <c r="O140" s="73">
        <f t="shared" si="34"/>
        <v>204.48422680006027</v>
      </c>
      <c r="R140" s="18"/>
      <c r="S140" s="19"/>
      <c r="T140" s="19"/>
    </row>
    <row r="141" spans="1:20" ht="16.5" customHeight="1" x14ac:dyDescent="0.2">
      <c r="A141" s="65">
        <v>136</v>
      </c>
      <c r="B141" s="65" t="s">
        <v>84</v>
      </c>
      <c r="C141" s="66">
        <v>1736</v>
      </c>
      <c r="D141" s="66">
        <v>39044</v>
      </c>
      <c r="E141" s="67">
        <f t="shared" si="28"/>
        <v>72.273396060782161</v>
      </c>
      <c r="F141" s="68">
        <v>50218.22</v>
      </c>
      <c r="G141" s="67">
        <f t="shared" si="29"/>
        <v>93.910741650241874</v>
      </c>
      <c r="H141" s="68">
        <v>16.2605031427982</v>
      </c>
      <c r="I141" s="67">
        <f t="shared" si="30"/>
        <v>28.338620463767533</v>
      </c>
      <c r="J141" s="69">
        <v>0</v>
      </c>
      <c r="K141" s="70">
        <f t="shared" si="31"/>
        <v>0</v>
      </c>
      <c r="L141" s="71">
        <f t="shared" si="32"/>
        <v>0</v>
      </c>
      <c r="M141" s="72">
        <v>3.7333333333333329</v>
      </c>
      <c r="N141" s="67">
        <f t="shared" si="33"/>
        <v>6.7307692307692211</v>
      </c>
      <c r="O141" s="73">
        <f t="shared" si="34"/>
        <v>201.25352740556082</v>
      </c>
      <c r="R141" s="18"/>
      <c r="S141" s="19"/>
      <c r="T141" s="19"/>
    </row>
    <row r="142" spans="1:20" ht="16.5" customHeight="1" x14ac:dyDescent="0.2">
      <c r="A142" s="65">
        <v>137</v>
      </c>
      <c r="B142" s="65" t="s">
        <v>95</v>
      </c>
      <c r="C142" s="66">
        <v>2945</v>
      </c>
      <c r="D142" s="66">
        <v>38536</v>
      </c>
      <c r="E142" s="67">
        <f t="shared" si="28"/>
        <v>72.901494825603677</v>
      </c>
      <c r="F142" s="68">
        <v>99344.56</v>
      </c>
      <c r="G142" s="67">
        <f t="shared" si="29"/>
        <v>86.583539910041267</v>
      </c>
      <c r="H142" s="68">
        <v>13.475367429985599</v>
      </c>
      <c r="I142" s="67">
        <f t="shared" si="30"/>
        <v>19.627296680726538</v>
      </c>
      <c r="J142" s="69">
        <v>2.5</v>
      </c>
      <c r="K142" s="70">
        <f t="shared" si="31"/>
        <v>8.4889643463497452E-4</v>
      </c>
      <c r="L142" s="71">
        <f t="shared" si="32"/>
        <v>3.2291643258408822</v>
      </c>
      <c r="M142" s="72">
        <v>4.5666666666666673</v>
      </c>
      <c r="N142" s="67">
        <f t="shared" si="33"/>
        <v>18.750000000000007</v>
      </c>
      <c r="O142" s="73">
        <f t="shared" si="34"/>
        <v>201.09149574221237</v>
      </c>
      <c r="R142" s="18"/>
      <c r="S142" s="19"/>
      <c r="T142" s="19"/>
    </row>
    <row r="143" spans="1:20" ht="16.5" customHeight="1" x14ac:dyDescent="0.2">
      <c r="A143" s="65">
        <v>138</v>
      </c>
      <c r="B143" s="65" t="s">
        <v>73</v>
      </c>
      <c r="C143" s="66">
        <v>4343</v>
      </c>
      <c r="D143" s="66">
        <v>41055</v>
      </c>
      <c r="E143" s="67">
        <f t="shared" si="28"/>
        <v>69.786965714215057</v>
      </c>
      <c r="F143" s="68">
        <v>64987.18</v>
      </c>
      <c r="G143" s="67">
        <f t="shared" si="29"/>
        <v>91.70794882234236</v>
      </c>
      <c r="H143" s="68">
        <v>16.4825297077988</v>
      </c>
      <c r="I143" s="67">
        <f t="shared" si="30"/>
        <v>29.033073264490628</v>
      </c>
      <c r="J143" s="69">
        <v>1</v>
      </c>
      <c r="K143" s="70">
        <f t="shared" si="31"/>
        <v>2.3025558369790466E-4</v>
      </c>
      <c r="L143" s="71">
        <f t="shared" si="32"/>
        <v>0.87588201147606715</v>
      </c>
      <c r="M143" s="72">
        <v>3.7916666666666665</v>
      </c>
      <c r="N143" s="67">
        <f t="shared" si="33"/>
        <v>7.5721153846153788</v>
      </c>
      <c r="O143" s="73">
        <f t="shared" si="34"/>
        <v>198.97598519713952</v>
      </c>
      <c r="R143" s="18"/>
      <c r="S143" s="19"/>
      <c r="T143" s="19"/>
    </row>
    <row r="144" spans="1:20" ht="16.5" customHeight="1" x14ac:dyDescent="0.2">
      <c r="A144" s="65">
        <v>139</v>
      </c>
      <c r="B144" s="65" t="s">
        <v>70</v>
      </c>
      <c r="C144" s="66">
        <v>1214</v>
      </c>
      <c r="D144" s="66">
        <v>40111</v>
      </c>
      <c r="E144" s="67">
        <f t="shared" si="28"/>
        <v>70.954141371678674</v>
      </c>
      <c r="F144" s="68">
        <v>82339.03</v>
      </c>
      <c r="G144" s="67">
        <f t="shared" si="29"/>
        <v>89.119917523538092</v>
      </c>
      <c r="H144" s="68">
        <v>15.0400229446858</v>
      </c>
      <c r="I144" s="67">
        <f t="shared" si="30"/>
        <v>24.52121288551696</v>
      </c>
      <c r="J144" s="69">
        <v>4</v>
      </c>
      <c r="K144" s="70">
        <f t="shared" si="31"/>
        <v>3.2948929159802307E-3</v>
      </c>
      <c r="L144" s="71">
        <f t="shared" si="32"/>
        <v>12.533626279540561</v>
      </c>
      <c r="M144" s="72">
        <v>3.2749999999999999</v>
      </c>
      <c r="N144" s="67">
        <f t="shared" si="33"/>
        <v>0.1201923076923009</v>
      </c>
      <c r="O144" s="73">
        <f t="shared" si="34"/>
        <v>197.24909036796655</v>
      </c>
      <c r="R144" s="18"/>
      <c r="S144" s="19"/>
      <c r="T144" s="19"/>
    </row>
    <row r="145" spans="1:20" ht="16.5" customHeight="1" x14ac:dyDescent="0.2">
      <c r="A145" s="65">
        <v>140</v>
      </c>
      <c r="B145" s="65" t="s">
        <v>67</v>
      </c>
      <c r="C145" s="66">
        <v>16860</v>
      </c>
      <c r="D145" s="66">
        <v>48277</v>
      </c>
      <c r="E145" s="67">
        <f t="shared" si="28"/>
        <v>60.857577368661829</v>
      </c>
      <c r="F145" s="68">
        <v>93734.12</v>
      </c>
      <c r="G145" s="67">
        <f t="shared" si="29"/>
        <v>87.420337964431056</v>
      </c>
      <c r="H145" s="68">
        <v>17.2942462236316</v>
      </c>
      <c r="I145" s="67">
        <f t="shared" si="30"/>
        <v>31.571953275590907</v>
      </c>
      <c r="J145" s="69">
        <v>6.5</v>
      </c>
      <c r="K145" s="70">
        <f t="shared" si="31"/>
        <v>3.8552787663107945E-4</v>
      </c>
      <c r="L145" s="71">
        <f t="shared" si="32"/>
        <v>1.4665309159527662</v>
      </c>
      <c r="M145" s="72">
        <v>4.3499999999999996</v>
      </c>
      <c r="N145" s="67">
        <f t="shared" si="33"/>
        <v>15.624999999999991</v>
      </c>
      <c r="O145" s="73">
        <f t="shared" si="34"/>
        <v>196.94139952463658</v>
      </c>
      <c r="R145" s="18"/>
      <c r="S145" s="19"/>
      <c r="T145" s="19"/>
    </row>
    <row r="146" spans="1:20" ht="16.5" customHeight="1" x14ac:dyDescent="0.2">
      <c r="A146" s="65">
        <v>141</v>
      </c>
      <c r="B146" s="65" t="s">
        <v>171</v>
      </c>
      <c r="C146" s="66">
        <v>8955</v>
      </c>
      <c r="D146" s="66">
        <v>63756</v>
      </c>
      <c r="E146" s="67">
        <f t="shared" si="28"/>
        <v>41.719111264976071</v>
      </c>
      <c r="F146" s="68">
        <v>123689.61</v>
      </c>
      <c r="G146" s="67">
        <f t="shared" si="29"/>
        <v>82.952471674034456</v>
      </c>
      <c r="H146" s="68">
        <v>24.239334303708802</v>
      </c>
      <c r="I146" s="67">
        <f t="shared" si="30"/>
        <v>53.294740674770658</v>
      </c>
      <c r="J146" s="69">
        <v>10</v>
      </c>
      <c r="K146" s="70">
        <f t="shared" si="31"/>
        <v>1.1166945840312675E-3</v>
      </c>
      <c r="L146" s="71">
        <f t="shared" si="32"/>
        <v>4.2478565894366946</v>
      </c>
      <c r="M146" s="72">
        <v>3.8000000000000003</v>
      </c>
      <c r="N146" s="67">
        <f t="shared" si="33"/>
        <v>7.6923076923076925</v>
      </c>
      <c r="O146" s="73">
        <f t="shared" si="34"/>
        <v>189.90648789552557</v>
      </c>
      <c r="P146" s="16"/>
      <c r="Q146" s="16"/>
      <c r="R146" s="18"/>
      <c r="S146" s="19"/>
      <c r="T146" s="19"/>
    </row>
    <row r="147" spans="1:20" ht="16.5" customHeight="1" x14ac:dyDescent="0.2">
      <c r="A147" s="65">
        <v>142</v>
      </c>
      <c r="B147" s="65" t="s">
        <v>105</v>
      </c>
      <c r="C147" s="66">
        <v>6490</v>
      </c>
      <c r="D147" s="66">
        <v>52335</v>
      </c>
      <c r="E147" s="67">
        <f t="shared" si="28"/>
        <v>55.840205739437927</v>
      </c>
      <c r="F147" s="68">
        <v>80265.87</v>
      </c>
      <c r="G147" s="67">
        <f t="shared" si="29"/>
        <v>89.429129680595068</v>
      </c>
      <c r="H147" s="68">
        <v>18.040770534236799</v>
      </c>
      <c r="I147" s="67">
        <f t="shared" si="30"/>
        <v>33.906925661918905</v>
      </c>
      <c r="J147" s="69">
        <v>3</v>
      </c>
      <c r="K147" s="70">
        <f t="shared" si="31"/>
        <v>4.6224961479198769E-4</v>
      </c>
      <c r="L147" s="71">
        <f t="shared" si="32"/>
        <v>1.7583769996181324</v>
      </c>
      <c r="M147" s="72">
        <v>3.7833333333333332</v>
      </c>
      <c r="N147" s="67">
        <f t="shared" si="33"/>
        <v>7.4519230769230713</v>
      </c>
      <c r="O147" s="73">
        <f t="shared" si="34"/>
        <v>188.38656115849309</v>
      </c>
      <c r="R147" s="18"/>
      <c r="S147" s="19"/>
      <c r="T147" s="19"/>
    </row>
    <row r="148" spans="1:20" ht="16.5" customHeight="1" x14ac:dyDescent="0.2">
      <c r="A148" s="65">
        <v>143</v>
      </c>
      <c r="B148" s="65" t="s">
        <v>104</v>
      </c>
      <c r="C148" s="66">
        <v>2939</v>
      </c>
      <c r="D148" s="66">
        <v>42335</v>
      </c>
      <c r="E148" s="67">
        <f t="shared" si="28"/>
        <v>68.204354653247449</v>
      </c>
      <c r="F148" s="68">
        <v>103695.7</v>
      </c>
      <c r="G148" s="67">
        <f t="shared" si="29"/>
        <v>85.934566659034658</v>
      </c>
      <c r="H148" s="68">
        <v>13.7677553855491</v>
      </c>
      <c r="I148" s="67">
        <f t="shared" si="30"/>
        <v>20.541825240127633</v>
      </c>
      <c r="J148" s="69">
        <v>0</v>
      </c>
      <c r="K148" s="70">
        <f t="shared" si="31"/>
        <v>0</v>
      </c>
      <c r="L148" s="71">
        <f t="shared" si="32"/>
        <v>0</v>
      </c>
      <c r="M148" s="72">
        <v>4.1333333333333337</v>
      </c>
      <c r="N148" s="67">
        <f t="shared" si="33"/>
        <v>12.500000000000004</v>
      </c>
      <c r="O148" s="73">
        <f t="shared" si="34"/>
        <v>187.18074655240972</v>
      </c>
      <c r="R148" s="16"/>
      <c r="S148" s="16"/>
      <c r="T148" s="16"/>
    </row>
    <row r="149" spans="1:20" ht="16.5" customHeight="1" x14ac:dyDescent="0.2">
      <c r="A149" s="65">
        <v>144</v>
      </c>
      <c r="B149" s="65" t="s">
        <v>130</v>
      </c>
      <c r="C149" s="66">
        <v>10246</v>
      </c>
      <c r="D149" s="66">
        <v>44150</v>
      </c>
      <c r="E149" s="67">
        <f t="shared" si="28"/>
        <v>65.960261625391013</v>
      </c>
      <c r="F149" s="68">
        <v>132359.96</v>
      </c>
      <c r="G149" s="67">
        <f t="shared" si="29"/>
        <v>81.659287536804854</v>
      </c>
      <c r="H149" s="68">
        <v>12.626202341249099</v>
      </c>
      <c r="I149" s="67">
        <f t="shared" si="30"/>
        <v>16.971285341958385</v>
      </c>
      <c r="J149" s="69">
        <v>8.5</v>
      </c>
      <c r="K149" s="70">
        <f t="shared" si="31"/>
        <v>8.2959203591645523E-4</v>
      </c>
      <c r="L149" s="71">
        <f t="shared" si="32"/>
        <v>3.1557312506973219</v>
      </c>
      <c r="M149" s="72">
        <v>4.6083333333333334</v>
      </c>
      <c r="N149" s="67">
        <f t="shared" si="33"/>
        <v>19.35096153846154</v>
      </c>
      <c r="O149" s="73">
        <f t="shared" si="34"/>
        <v>187.09752729331314</v>
      </c>
      <c r="R149" s="18"/>
      <c r="S149" s="19"/>
      <c r="T149" s="19"/>
    </row>
    <row r="150" spans="1:20" ht="16.5" customHeight="1" x14ac:dyDescent="0.2">
      <c r="A150" s="65">
        <v>145</v>
      </c>
      <c r="B150" s="65" t="s">
        <v>92</v>
      </c>
      <c r="C150" s="66">
        <v>25613</v>
      </c>
      <c r="D150" s="66">
        <v>52634</v>
      </c>
      <c r="E150" s="67">
        <f t="shared" si="28"/>
        <v>55.470517686915024</v>
      </c>
      <c r="F150" s="68">
        <v>104645.7</v>
      </c>
      <c r="G150" s="67">
        <f t="shared" si="29"/>
        <v>85.792874001833027</v>
      </c>
      <c r="H150" s="68">
        <v>16.824917613040601</v>
      </c>
      <c r="I150" s="67">
        <f t="shared" si="30"/>
        <v>30.103991241032034</v>
      </c>
      <c r="J150" s="69">
        <v>20</v>
      </c>
      <c r="K150" s="70">
        <f t="shared" si="31"/>
        <v>7.8085347284582052E-4</v>
      </c>
      <c r="L150" s="71">
        <f t="shared" si="32"/>
        <v>2.970331921946324</v>
      </c>
      <c r="M150" s="72">
        <v>3.8916666666666662</v>
      </c>
      <c r="N150" s="67">
        <f t="shared" si="33"/>
        <v>9.014423076923066</v>
      </c>
      <c r="O150" s="73">
        <f t="shared" si="34"/>
        <v>183.35213792864948</v>
      </c>
      <c r="R150" s="18"/>
      <c r="S150" s="19"/>
      <c r="T150" s="19"/>
    </row>
    <row r="151" spans="1:20" ht="16.5" customHeight="1" x14ac:dyDescent="0.2">
      <c r="A151" s="65">
        <v>146</v>
      </c>
      <c r="B151" s="65" t="s">
        <v>99</v>
      </c>
      <c r="C151" s="66">
        <v>22417</v>
      </c>
      <c r="D151" s="66">
        <v>53106</v>
      </c>
      <c r="E151" s="67">
        <f t="shared" si="28"/>
        <v>54.886929858183215</v>
      </c>
      <c r="F151" s="68">
        <v>106946.58</v>
      </c>
      <c r="G151" s="67">
        <f t="shared" si="29"/>
        <v>85.449697369093997</v>
      </c>
      <c r="H151" s="68">
        <v>16.952436710416801</v>
      </c>
      <c r="I151" s="67">
        <f t="shared" si="30"/>
        <v>30.50284438870986</v>
      </c>
      <c r="J151" s="69">
        <v>28</v>
      </c>
      <c r="K151" s="70">
        <f t="shared" si="31"/>
        <v>1.2490520587054468E-3</v>
      </c>
      <c r="L151" s="71">
        <f t="shared" si="32"/>
        <v>4.7513385432277149</v>
      </c>
      <c r="M151" s="72">
        <v>3.7166666666666663</v>
      </c>
      <c r="N151" s="67">
        <f t="shared" si="33"/>
        <v>6.4903846153846061</v>
      </c>
      <c r="O151" s="73">
        <f t="shared" si="34"/>
        <v>182.0811947745994</v>
      </c>
      <c r="R151" s="18"/>
      <c r="S151" s="19"/>
      <c r="T151" s="19"/>
    </row>
    <row r="152" spans="1:20" ht="16.5" customHeight="1" x14ac:dyDescent="0.2">
      <c r="A152" s="65">
        <v>147</v>
      </c>
      <c r="B152" s="65" t="s">
        <v>90</v>
      </c>
      <c r="C152" s="66">
        <v>6633</v>
      </c>
      <c r="D152" s="66">
        <v>56197</v>
      </c>
      <c r="E152" s="67">
        <f t="shared" si="28"/>
        <v>51.065171428924685</v>
      </c>
      <c r="F152" s="68">
        <v>129813.08</v>
      </c>
      <c r="G152" s="67">
        <f t="shared" si="29"/>
        <v>82.039155110250832</v>
      </c>
      <c r="H152" s="68">
        <v>14.272397252411499</v>
      </c>
      <c r="I152" s="67">
        <f t="shared" si="30"/>
        <v>22.120239777161874</v>
      </c>
      <c r="J152" s="69">
        <v>3</v>
      </c>
      <c r="K152" s="70">
        <f t="shared" si="31"/>
        <v>4.5228403437358661E-4</v>
      </c>
      <c r="L152" s="71">
        <f t="shared" si="32"/>
        <v>1.7204683744190683</v>
      </c>
      <c r="M152" s="72">
        <v>4.7</v>
      </c>
      <c r="N152" s="67">
        <f t="shared" si="33"/>
        <v>20.673076923076923</v>
      </c>
      <c r="O152" s="73">
        <f t="shared" si="34"/>
        <v>177.61811161383341</v>
      </c>
      <c r="R152" s="18"/>
      <c r="S152" s="19"/>
      <c r="T152" s="19"/>
    </row>
    <row r="153" spans="1:20" ht="16.5" customHeight="1" x14ac:dyDescent="0.2">
      <c r="A153" s="65">
        <v>148</v>
      </c>
      <c r="B153" s="65" t="s">
        <v>136</v>
      </c>
      <c r="C153" s="66">
        <v>9312</v>
      </c>
      <c r="D153" s="66">
        <v>60405</v>
      </c>
      <c r="E153" s="67">
        <f t="shared" si="28"/>
        <v>45.862337565993649</v>
      </c>
      <c r="F153" s="68">
        <v>154618.57</v>
      </c>
      <c r="G153" s="67">
        <f t="shared" si="29"/>
        <v>78.339412172052533</v>
      </c>
      <c r="H153" s="68">
        <v>19.704103076740299</v>
      </c>
      <c r="I153" s="67">
        <f t="shared" si="30"/>
        <v>39.109483034602214</v>
      </c>
      <c r="J153" s="69">
        <v>1</v>
      </c>
      <c r="K153" s="70">
        <f t="shared" si="31"/>
        <v>1.0738831615120275E-4</v>
      </c>
      <c r="L153" s="71">
        <f t="shared" si="32"/>
        <v>0.40850038400349653</v>
      </c>
      <c r="M153" s="72">
        <v>4.1583333333333323</v>
      </c>
      <c r="N153" s="67">
        <f t="shared" si="33"/>
        <v>12.860576923076906</v>
      </c>
      <c r="O153" s="73">
        <f t="shared" si="34"/>
        <v>176.5803100797288</v>
      </c>
      <c r="R153" s="18"/>
      <c r="S153" s="19"/>
      <c r="T153" s="19"/>
    </row>
    <row r="154" spans="1:20" ht="16.5" customHeight="1" x14ac:dyDescent="0.2">
      <c r="A154" s="65">
        <v>149</v>
      </c>
      <c r="B154" s="65" t="s">
        <v>129</v>
      </c>
      <c r="C154" s="66">
        <v>7592</v>
      </c>
      <c r="D154" s="66">
        <v>49209</v>
      </c>
      <c r="E154" s="67">
        <f t="shared" si="28"/>
        <v>59.705238689894777</v>
      </c>
      <c r="F154" s="68">
        <v>149678.94</v>
      </c>
      <c r="G154" s="67">
        <f t="shared" si="29"/>
        <v>79.076158803939762</v>
      </c>
      <c r="H154" s="68">
        <v>13.759516462861599</v>
      </c>
      <c r="I154" s="67">
        <f t="shared" si="30"/>
        <v>20.516055607852955</v>
      </c>
      <c r="J154" s="69">
        <v>5</v>
      </c>
      <c r="K154" s="70">
        <f t="shared" si="31"/>
        <v>6.5858798735511062E-4</v>
      </c>
      <c r="L154" s="71">
        <f t="shared" si="32"/>
        <v>2.5052394466810854</v>
      </c>
      <c r="M154" s="72">
        <v>4.2250000000000005</v>
      </c>
      <c r="N154" s="67">
        <f t="shared" si="33"/>
        <v>13.82211538461539</v>
      </c>
      <c r="O154" s="73">
        <f t="shared" si="34"/>
        <v>175.62480793298397</v>
      </c>
      <c r="R154" s="18"/>
      <c r="S154" s="19"/>
      <c r="T154" s="19"/>
    </row>
    <row r="155" spans="1:20" ht="16.5" customHeight="1" x14ac:dyDescent="0.2">
      <c r="A155" s="65">
        <v>150</v>
      </c>
      <c r="B155" s="65" t="s">
        <v>111</v>
      </c>
      <c r="C155" s="66">
        <v>18297</v>
      </c>
      <c r="D155" s="66">
        <v>53943</v>
      </c>
      <c r="E155" s="67">
        <f t="shared" si="28"/>
        <v>53.852050594097356</v>
      </c>
      <c r="F155" s="68">
        <v>131586.01999999999</v>
      </c>
      <c r="G155" s="67">
        <f t="shared" si="29"/>
        <v>81.774720815872882</v>
      </c>
      <c r="H155" s="68">
        <v>16.149741862422399</v>
      </c>
      <c r="I155" s="67">
        <f t="shared" si="30"/>
        <v>27.992182273506639</v>
      </c>
      <c r="J155" s="69">
        <v>4</v>
      </c>
      <c r="K155" s="70">
        <f t="shared" si="31"/>
        <v>2.1861507350931847E-4</v>
      </c>
      <c r="L155" s="71">
        <f t="shared" si="32"/>
        <v>0.83160202783856585</v>
      </c>
      <c r="M155" s="72">
        <v>3.9499999999999997</v>
      </c>
      <c r="N155" s="67">
        <f t="shared" si="33"/>
        <v>9.8557692307692228</v>
      </c>
      <c r="O155" s="73">
        <f t="shared" si="34"/>
        <v>174.30632494208467</v>
      </c>
      <c r="R155" s="18"/>
      <c r="S155" s="19"/>
      <c r="T155" s="19"/>
    </row>
    <row r="156" spans="1:20" ht="16.5" customHeight="1" x14ac:dyDescent="0.2">
      <c r="A156" s="65">
        <v>151</v>
      </c>
      <c r="B156" s="65" t="s">
        <v>91</v>
      </c>
      <c r="C156" s="66">
        <v>60855</v>
      </c>
      <c r="D156" s="66">
        <v>58576</v>
      </c>
      <c r="E156" s="67">
        <f t="shared" si="28"/>
        <v>48.123740402329403</v>
      </c>
      <c r="F156" s="68">
        <v>159398.28</v>
      </c>
      <c r="G156" s="67">
        <f t="shared" si="29"/>
        <v>77.626517634628129</v>
      </c>
      <c r="H156" s="68">
        <v>15.9135609076645</v>
      </c>
      <c r="I156" s="67">
        <f t="shared" si="30"/>
        <v>27.2534574929443</v>
      </c>
      <c r="J156" s="69">
        <v>19</v>
      </c>
      <c r="K156" s="70">
        <f t="shared" si="31"/>
        <v>3.1221756634623287E-4</v>
      </c>
      <c r="L156" s="71">
        <f t="shared" si="32"/>
        <v>1.1876617523781223</v>
      </c>
      <c r="M156" s="72">
        <v>4.5916666666666668</v>
      </c>
      <c r="N156" s="67">
        <f t="shared" si="33"/>
        <v>19.110576923076923</v>
      </c>
      <c r="O156" s="73">
        <f t="shared" si="34"/>
        <v>173.30195420535688</v>
      </c>
      <c r="R156" s="18"/>
      <c r="S156" s="19"/>
      <c r="T156" s="19"/>
    </row>
    <row r="157" spans="1:20" ht="16.5" customHeight="1" x14ac:dyDescent="0.2">
      <c r="A157" s="65">
        <v>152</v>
      </c>
      <c r="B157" s="65" t="s">
        <v>88</v>
      </c>
      <c r="C157" s="66">
        <v>7616</v>
      </c>
      <c r="D157" s="66">
        <v>64002</v>
      </c>
      <c r="E157" s="67">
        <f t="shared" si="28"/>
        <v>41.414953201696356</v>
      </c>
      <c r="F157" s="68">
        <v>159727.79</v>
      </c>
      <c r="G157" s="67">
        <f t="shared" si="29"/>
        <v>77.577371163602322</v>
      </c>
      <c r="H157" s="68">
        <v>20.814023055387999</v>
      </c>
      <c r="I157" s="67">
        <f t="shared" si="30"/>
        <v>42.58108129919875</v>
      </c>
      <c r="J157" s="69">
        <v>3</v>
      </c>
      <c r="K157" s="70">
        <f t="shared" si="31"/>
        <v>3.9390756302521009E-4</v>
      </c>
      <c r="L157" s="71">
        <f t="shared" si="32"/>
        <v>1.4984068707355147</v>
      </c>
      <c r="M157" s="72">
        <v>3.8583333333333338</v>
      </c>
      <c r="N157" s="67">
        <f t="shared" si="33"/>
        <v>8.5336538461538485</v>
      </c>
      <c r="O157" s="73">
        <f t="shared" si="34"/>
        <v>171.6054663813868</v>
      </c>
      <c r="R157" s="18"/>
      <c r="S157" s="19"/>
      <c r="T157" s="19"/>
    </row>
    <row r="158" spans="1:20" ht="16.5" customHeight="1" x14ac:dyDescent="0.2">
      <c r="A158" s="65">
        <v>153</v>
      </c>
      <c r="B158" s="65" t="s">
        <v>57</v>
      </c>
      <c r="C158" s="66">
        <v>18386</v>
      </c>
      <c r="D158" s="66">
        <v>64364</v>
      </c>
      <c r="E158" s="67">
        <f t="shared" si="28"/>
        <v>40.967371011016454</v>
      </c>
      <c r="F158" s="68">
        <v>129397.55</v>
      </c>
      <c r="G158" s="67">
        <f t="shared" si="29"/>
        <v>82.101131478510823</v>
      </c>
      <c r="H158" s="68">
        <v>19.7514533548099</v>
      </c>
      <c r="I158" s="67">
        <f t="shared" si="30"/>
        <v>39.257584831431629</v>
      </c>
      <c r="J158" s="69">
        <v>6.5</v>
      </c>
      <c r="K158" s="70">
        <f t="shared" si="31"/>
        <v>3.5352985967584033E-4</v>
      </c>
      <c r="L158" s="71">
        <f t="shared" si="32"/>
        <v>1.3448118809400436</v>
      </c>
      <c r="M158" s="72">
        <v>3.5833333333333335</v>
      </c>
      <c r="N158" s="67">
        <f t="shared" si="33"/>
        <v>4.5673076923076898</v>
      </c>
      <c r="O158" s="73">
        <f t="shared" si="34"/>
        <v>168.23820689420663</v>
      </c>
      <c r="R158" s="18"/>
      <c r="S158" s="19"/>
      <c r="T158" s="19"/>
    </row>
    <row r="159" spans="1:20" ht="16.5" customHeight="1" x14ac:dyDescent="0.2">
      <c r="A159" s="65">
        <v>154</v>
      </c>
      <c r="B159" s="65" t="s">
        <v>77</v>
      </c>
      <c r="C159" s="66">
        <v>1412</v>
      </c>
      <c r="D159" s="66">
        <v>40852</v>
      </c>
      <c r="E159" s="67">
        <f t="shared" si="28"/>
        <v>70.037957937165402</v>
      </c>
      <c r="F159" s="68">
        <v>150320.62</v>
      </c>
      <c r="G159" s="67">
        <f t="shared" si="29"/>
        <v>78.980452125757509</v>
      </c>
      <c r="H159" s="68">
        <v>11.2434552829074</v>
      </c>
      <c r="I159" s="67">
        <f t="shared" si="30"/>
        <v>12.646340859056441</v>
      </c>
      <c r="J159" s="69">
        <v>0</v>
      </c>
      <c r="K159" s="70">
        <f t="shared" si="31"/>
        <v>0</v>
      </c>
      <c r="L159" s="71">
        <f t="shared" si="32"/>
        <v>0</v>
      </c>
      <c r="M159" s="72">
        <v>3.2916666666666665</v>
      </c>
      <c r="N159" s="67">
        <f t="shared" si="33"/>
        <v>0.36057692307691547</v>
      </c>
      <c r="O159" s="73">
        <f t="shared" si="34"/>
        <v>162.02532784505624</v>
      </c>
      <c r="R159" s="18"/>
      <c r="S159" s="19"/>
      <c r="T159" s="19"/>
    </row>
    <row r="160" spans="1:20" ht="16.5" customHeight="1" x14ac:dyDescent="0.2">
      <c r="A160" s="65">
        <v>155</v>
      </c>
      <c r="B160" s="65" t="s">
        <v>145</v>
      </c>
      <c r="C160" s="66">
        <v>3670</v>
      </c>
      <c r="D160" s="66">
        <v>59178</v>
      </c>
      <c r="E160" s="67">
        <f t="shared" si="28"/>
        <v>47.379418637718075</v>
      </c>
      <c r="F160" s="68">
        <v>160558.54</v>
      </c>
      <c r="G160" s="67">
        <f t="shared" si="29"/>
        <v>77.453464663633639</v>
      </c>
      <c r="H160" s="68">
        <v>13.265686649171901</v>
      </c>
      <c r="I160" s="67">
        <f t="shared" si="30"/>
        <v>18.971458918729521</v>
      </c>
      <c r="J160" s="69">
        <v>2</v>
      </c>
      <c r="K160" s="70">
        <f t="shared" si="31"/>
        <v>5.4495912806539512E-4</v>
      </c>
      <c r="L160" s="71">
        <f t="shared" si="32"/>
        <v>2.0730003138095694</v>
      </c>
      <c r="M160" s="72">
        <v>4.1749999999999998</v>
      </c>
      <c r="N160" s="67">
        <f t="shared" si="33"/>
        <v>13.100961538461533</v>
      </c>
      <c r="O160" s="73">
        <f t="shared" si="34"/>
        <v>158.97830407235233</v>
      </c>
      <c r="R160" s="18"/>
      <c r="S160" s="19"/>
      <c r="T160" s="19"/>
    </row>
    <row r="161" spans="1:20" ht="16.5" customHeight="1" x14ac:dyDescent="0.2">
      <c r="A161" s="65">
        <v>156</v>
      </c>
      <c r="B161" s="65" t="s">
        <v>158</v>
      </c>
      <c r="C161" s="66">
        <v>1447</v>
      </c>
      <c r="D161" s="66">
        <v>52866</v>
      </c>
      <c r="E161" s="67">
        <f t="shared" si="28"/>
        <v>55.183669432114641</v>
      </c>
      <c r="F161" s="68">
        <v>183511.02</v>
      </c>
      <c r="G161" s="67">
        <f t="shared" si="29"/>
        <v>74.030098473562902</v>
      </c>
      <c r="H161" s="68">
        <v>9.6804933058115008</v>
      </c>
      <c r="I161" s="67">
        <f t="shared" si="30"/>
        <v>7.7577216867739693</v>
      </c>
      <c r="J161" s="69">
        <v>0</v>
      </c>
      <c r="K161" s="70">
        <f t="shared" si="31"/>
        <v>0</v>
      </c>
      <c r="L161" s="71">
        <f t="shared" si="32"/>
        <v>0</v>
      </c>
      <c r="M161" s="72">
        <v>4.7666666666666666</v>
      </c>
      <c r="N161" s="67">
        <f t="shared" si="33"/>
        <v>21.634615384615383</v>
      </c>
      <c r="O161" s="73">
        <f t="shared" si="34"/>
        <v>158.60610497706691</v>
      </c>
      <c r="R161" s="18"/>
      <c r="S161" s="19"/>
      <c r="T161" s="19"/>
    </row>
    <row r="162" spans="1:20" ht="16.5" customHeight="1" x14ac:dyDescent="0.2">
      <c r="A162" s="65">
        <v>157</v>
      </c>
      <c r="B162" s="65" t="s">
        <v>66</v>
      </c>
      <c r="C162" s="66">
        <v>1696</v>
      </c>
      <c r="D162" s="66">
        <v>58719</v>
      </c>
      <c r="E162" s="67">
        <f t="shared" si="28"/>
        <v>47.946933072861931</v>
      </c>
      <c r="F162" s="68">
        <v>185683.88</v>
      </c>
      <c r="G162" s="67">
        <f t="shared" si="29"/>
        <v>73.706016045008028</v>
      </c>
      <c r="H162" s="68">
        <v>12.9270966303311</v>
      </c>
      <c r="I162" s="67">
        <f t="shared" si="30"/>
        <v>17.912419938955885</v>
      </c>
      <c r="J162" s="69">
        <v>0</v>
      </c>
      <c r="K162" s="70">
        <f t="shared" si="31"/>
        <v>0</v>
      </c>
      <c r="L162" s="71">
        <f t="shared" si="32"/>
        <v>0</v>
      </c>
      <c r="M162" s="72">
        <v>3.9916666666666667</v>
      </c>
      <c r="N162" s="67">
        <f t="shared" si="33"/>
        <v>10.456730769230766</v>
      </c>
      <c r="O162" s="73">
        <f t="shared" si="34"/>
        <v>150.0220998260566</v>
      </c>
      <c r="R162" s="18"/>
      <c r="S162" s="19"/>
      <c r="T162" s="19"/>
    </row>
    <row r="163" spans="1:20" ht="16.5" customHeight="1" x14ac:dyDescent="0.2">
      <c r="A163" s="65">
        <v>158</v>
      </c>
      <c r="B163" s="65" t="s">
        <v>110</v>
      </c>
      <c r="C163" s="66">
        <v>2401</v>
      </c>
      <c r="D163" s="66">
        <v>60410</v>
      </c>
      <c r="E163" s="67">
        <f t="shared" si="28"/>
        <v>45.85615549153674</v>
      </c>
      <c r="F163" s="68">
        <v>184181.25</v>
      </c>
      <c r="G163" s="67">
        <f t="shared" si="29"/>
        <v>73.930133558156328</v>
      </c>
      <c r="H163" s="68">
        <v>11.839345192693999</v>
      </c>
      <c r="I163" s="67">
        <f t="shared" si="30"/>
        <v>14.510160248294021</v>
      </c>
      <c r="J163" s="69">
        <v>0</v>
      </c>
      <c r="K163" s="70">
        <f t="shared" si="31"/>
        <v>0</v>
      </c>
      <c r="L163" s="71">
        <f t="shared" si="32"/>
        <v>0</v>
      </c>
      <c r="M163" s="72">
        <v>3.8666666666666667</v>
      </c>
      <c r="N163" s="67">
        <f t="shared" si="33"/>
        <v>8.6538461538461515</v>
      </c>
      <c r="O163" s="73">
        <f t="shared" si="34"/>
        <v>142.95029545183326</v>
      </c>
      <c r="R163" s="18"/>
      <c r="S163" s="19"/>
      <c r="T163" s="19"/>
    </row>
    <row r="164" spans="1:20" ht="16.5" customHeight="1" x14ac:dyDescent="0.2">
      <c r="A164" s="65">
        <v>159</v>
      </c>
      <c r="B164" s="65" t="s">
        <v>143</v>
      </c>
      <c r="C164" s="66">
        <v>2743</v>
      </c>
      <c r="D164" s="66">
        <v>52725</v>
      </c>
      <c r="E164" s="67">
        <f t="shared" si="28"/>
        <v>55.358003931799352</v>
      </c>
      <c r="F164" s="68">
        <v>194369.59</v>
      </c>
      <c r="G164" s="67">
        <f t="shared" si="29"/>
        <v>72.41054096123672</v>
      </c>
      <c r="H164" s="68">
        <v>10.099933336428199</v>
      </c>
      <c r="I164" s="67">
        <f t="shared" si="30"/>
        <v>9.0696426454050219</v>
      </c>
      <c r="J164" s="69">
        <v>1</v>
      </c>
      <c r="K164" s="70">
        <f t="shared" si="31"/>
        <v>3.6456434560699962E-4</v>
      </c>
      <c r="L164" s="71">
        <f t="shared" si="32"/>
        <v>1.3867865752244111</v>
      </c>
      <c r="M164" s="72">
        <v>3.4583333333333326</v>
      </c>
      <c r="N164" s="67">
        <f t="shared" si="33"/>
        <v>2.7644230769230611</v>
      </c>
      <c r="O164" s="73">
        <f t="shared" si="34"/>
        <v>140.98939719058859</v>
      </c>
      <c r="R164" s="18"/>
      <c r="S164" s="19"/>
      <c r="T164" s="19"/>
    </row>
    <row r="165" spans="1:20" ht="16.5" customHeight="1" x14ac:dyDescent="0.2">
      <c r="A165" s="65">
        <v>160</v>
      </c>
      <c r="B165" s="65" t="s">
        <v>137</v>
      </c>
      <c r="C165" s="66">
        <v>25164</v>
      </c>
      <c r="D165" s="66">
        <v>77027</v>
      </c>
      <c r="E165" s="67">
        <f t="shared" si="28"/>
        <v>25.310649241459458</v>
      </c>
      <c r="F165" s="68">
        <v>207169.73</v>
      </c>
      <c r="G165" s="67">
        <f t="shared" si="29"/>
        <v>70.501397962128479</v>
      </c>
      <c r="H165" s="68">
        <v>17.627124717837098</v>
      </c>
      <c r="I165" s="67">
        <f t="shared" si="30"/>
        <v>32.613127797211192</v>
      </c>
      <c r="J165" s="69">
        <v>0</v>
      </c>
      <c r="K165" s="70">
        <f t="shared" si="31"/>
        <v>0</v>
      </c>
      <c r="L165" s="71">
        <f t="shared" si="32"/>
        <v>0</v>
      </c>
      <c r="M165" s="72">
        <v>3.8166666666666669</v>
      </c>
      <c r="N165" s="67">
        <f t="shared" si="33"/>
        <v>7.9326923076923075</v>
      </c>
      <c r="O165" s="73">
        <f t="shared" si="34"/>
        <v>136.35786730849145</v>
      </c>
      <c r="R165" s="18"/>
      <c r="S165" s="19"/>
      <c r="T165" s="19"/>
    </row>
    <row r="166" spans="1:20" ht="16.5" customHeight="1" x14ac:dyDescent="0.2">
      <c r="A166" s="65">
        <v>161</v>
      </c>
      <c r="B166" s="65" t="s">
        <v>168</v>
      </c>
      <c r="C166" s="66">
        <v>18657</v>
      </c>
      <c r="D166" s="66">
        <v>77526</v>
      </c>
      <c r="E166" s="67">
        <f t="shared" ref="E166:E197" si="35">SUM(100-(((D166-$D$2)/$D$3)*100))</f>
        <v>24.69367821066038</v>
      </c>
      <c r="F166" s="68">
        <v>258036.78</v>
      </c>
      <c r="G166" s="67">
        <f t="shared" ref="G166:G197" si="36">SUM(100-(((F166-$F$2)/$F$3)*100))</f>
        <v>62.914569037383195</v>
      </c>
      <c r="H166" s="68">
        <v>18.116170007860401</v>
      </c>
      <c r="I166" s="67">
        <f t="shared" ref="I166:I197" si="37">SUM((H166-$H$2)/$H$3)*100</f>
        <v>34.142759493923712</v>
      </c>
      <c r="J166" s="69">
        <v>3.5</v>
      </c>
      <c r="K166" s="70">
        <f t="shared" ref="K166:K197" si="38">SUM(J166/C166)</f>
        <v>1.8759714852334246E-4</v>
      </c>
      <c r="L166" s="71">
        <f t="shared" ref="L166:L197" si="39">SUM((K166-$K$2)/$K$3)*100</f>
        <v>0.71361121913715819</v>
      </c>
      <c r="M166" s="72">
        <v>4.0666666666666664</v>
      </c>
      <c r="N166" s="67">
        <f t="shared" ref="N166:N197" si="40">SUM((M166-$M$2)/$M$3)*100</f>
        <v>11.538461538461533</v>
      </c>
      <c r="O166" s="73">
        <f t="shared" ref="O166:O197" si="41">SUM(E166+G166+I166+L166+N166)</f>
        <v>134.00307949956596</v>
      </c>
      <c r="R166" s="18"/>
      <c r="S166" s="19"/>
      <c r="T166" s="19"/>
    </row>
    <row r="167" spans="1:20" ht="16.5" customHeight="1" x14ac:dyDescent="0.2">
      <c r="A167" s="65">
        <v>162</v>
      </c>
      <c r="B167" s="65" t="s">
        <v>159</v>
      </c>
      <c r="C167" s="66">
        <v>3526</v>
      </c>
      <c r="D167" s="66">
        <v>55826</v>
      </c>
      <c r="E167" s="67">
        <f t="shared" si="35"/>
        <v>51.523881353627019</v>
      </c>
      <c r="F167" s="68">
        <v>248022.98</v>
      </c>
      <c r="G167" s="67">
        <f t="shared" si="36"/>
        <v>64.408128964420712</v>
      </c>
      <c r="H167" s="68">
        <v>9.6400243909797307</v>
      </c>
      <c r="I167" s="67">
        <f t="shared" si="37"/>
        <v>7.6311433593244091</v>
      </c>
      <c r="J167" s="69">
        <v>3.5</v>
      </c>
      <c r="K167" s="70">
        <f t="shared" si="38"/>
        <v>9.926262053318207E-4</v>
      </c>
      <c r="L167" s="71">
        <f t="shared" si="39"/>
        <v>3.7759059884974358</v>
      </c>
      <c r="M167" s="72">
        <v>3.4500000000000006</v>
      </c>
      <c r="N167" s="67">
        <f t="shared" si="40"/>
        <v>2.6442307692307732</v>
      </c>
      <c r="O167" s="73">
        <f t="shared" si="41"/>
        <v>129.98329043510034</v>
      </c>
      <c r="R167" s="18"/>
      <c r="S167" s="19"/>
      <c r="T167" s="19"/>
    </row>
    <row r="168" spans="1:20" ht="16.5" customHeight="1" x14ac:dyDescent="0.2">
      <c r="A168" s="65">
        <v>163</v>
      </c>
      <c r="B168" s="65" t="s">
        <v>141</v>
      </c>
      <c r="C168" s="66">
        <v>3693</v>
      </c>
      <c r="D168" s="66">
        <v>51106</v>
      </c>
      <c r="E168" s="67">
        <f t="shared" si="35"/>
        <v>57.359759640945121</v>
      </c>
      <c r="F168" s="68">
        <v>222840.59</v>
      </c>
      <c r="G168" s="67">
        <f t="shared" si="36"/>
        <v>68.164086599986703</v>
      </c>
      <c r="H168" s="68">
        <v>7.6726450963788597</v>
      </c>
      <c r="I168" s="67">
        <f t="shared" si="37"/>
        <v>1.4775911426492994</v>
      </c>
      <c r="J168" s="69">
        <v>2</v>
      </c>
      <c r="K168" s="70">
        <f t="shared" si="38"/>
        <v>5.415651232060655E-4</v>
      </c>
      <c r="L168" s="71">
        <f t="shared" si="39"/>
        <v>2.0600896701004925</v>
      </c>
      <c r="M168" s="72">
        <v>3.2666666666666671</v>
      </c>
      <c r="N168" s="67">
        <f t="shared" si="40"/>
        <v>0</v>
      </c>
      <c r="O168" s="73">
        <f t="shared" si="41"/>
        <v>129.0615270536816</v>
      </c>
      <c r="R168" s="18"/>
      <c r="S168" s="19"/>
      <c r="T168" s="19"/>
    </row>
    <row r="169" spans="1:20" ht="16.5" customHeight="1" x14ac:dyDescent="0.2">
      <c r="A169" s="65">
        <v>164</v>
      </c>
      <c r="B169" s="65" t="s">
        <v>139</v>
      </c>
      <c r="C169" s="66">
        <v>2229</v>
      </c>
      <c r="D169" s="66">
        <v>61595</v>
      </c>
      <c r="E169" s="67">
        <f t="shared" si="35"/>
        <v>44.39100384525031</v>
      </c>
      <c r="F169" s="68">
        <v>281034.28000000003</v>
      </c>
      <c r="G169" s="67">
        <f t="shared" si="36"/>
        <v>59.484488106862742</v>
      </c>
      <c r="H169" s="68">
        <v>9.2374409370886905</v>
      </c>
      <c r="I169" s="67">
        <f t="shared" si="37"/>
        <v>6.3719462579385713</v>
      </c>
      <c r="J169" s="69">
        <v>0</v>
      </c>
      <c r="K169" s="70">
        <f t="shared" si="38"/>
        <v>0</v>
      </c>
      <c r="L169" s="71">
        <f t="shared" si="39"/>
        <v>0</v>
      </c>
      <c r="M169" s="72">
        <v>3.3000000000000003</v>
      </c>
      <c r="N169" s="67">
        <f t="shared" si="40"/>
        <v>0.48076923076922917</v>
      </c>
      <c r="O169" s="73">
        <f t="shared" si="41"/>
        <v>110.72820744082085</v>
      </c>
      <c r="R169" s="18"/>
      <c r="S169" s="19"/>
      <c r="T169" s="19"/>
    </row>
    <row r="170" spans="1:20" ht="16.5" customHeight="1" x14ac:dyDescent="0.2">
      <c r="A170" s="65">
        <v>165</v>
      </c>
      <c r="B170" s="65" t="s">
        <v>164</v>
      </c>
      <c r="C170" s="66">
        <v>10372</v>
      </c>
      <c r="D170" s="66">
        <v>90552</v>
      </c>
      <c r="E170" s="67">
        <f t="shared" si="35"/>
        <v>8.5881378355320948</v>
      </c>
      <c r="F170" s="68">
        <v>321232.84999999998</v>
      </c>
      <c r="G170" s="67">
        <f t="shared" si="36"/>
        <v>53.488864739488427</v>
      </c>
      <c r="H170" s="68">
        <v>17.679124242958</v>
      </c>
      <c r="I170" s="67">
        <f t="shared" si="37"/>
        <v>32.775771469405932</v>
      </c>
      <c r="J170" s="69">
        <v>3</v>
      </c>
      <c r="K170" s="70">
        <f t="shared" si="38"/>
        <v>2.8924026224450445E-4</v>
      </c>
      <c r="L170" s="71">
        <f t="shared" si="39"/>
        <v>1.1002571083225685</v>
      </c>
      <c r="M170" s="72">
        <v>4.2750000000000004</v>
      </c>
      <c r="N170" s="67">
        <f t="shared" si="40"/>
        <v>14.543269230769235</v>
      </c>
      <c r="O170" s="73">
        <f t="shared" si="41"/>
        <v>110.49630038351826</v>
      </c>
      <c r="R170" s="18"/>
      <c r="S170" s="19"/>
      <c r="T170" s="19"/>
    </row>
    <row r="171" spans="1:20" ht="16.5" customHeight="1" x14ac:dyDescent="0.2">
      <c r="A171" s="65">
        <v>166</v>
      </c>
      <c r="B171" s="65" t="s">
        <v>165</v>
      </c>
      <c r="C171" s="66">
        <v>27308</v>
      </c>
      <c r="D171" s="66">
        <v>91226</v>
      </c>
      <c r="E171" s="67">
        <f t="shared" si="35"/>
        <v>7.7547941987413367</v>
      </c>
      <c r="F171" s="68">
        <v>507206.33</v>
      </c>
      <c r="G171" s="67">
        <f t="shared" si="36"/>
        <v>25.750889423453017</v>
      </c>
      <c r="H171" s="68">
        <v>11.967702945622101</v>
      </c>
      <c r="I171" s="67">
        <f t="shared" si="37"/>
        <v>14.911636535670725</v>
      </c>
      <c r="J171" s="69">
        <v>11.5</v>
      </c>
      <c r="K171" s="70">
        <f t="shared" si="38"/>
        <v>4.2112201552658562E-4</v>
      </c>
      <c r="L171" s="71">
        <f t="shared" si="39"/>
        <v>1.6019294390715704</v>
      </c>
      <c r="M171" s="72">
        <v>3.9833333333333329</v>
      </c>
      <c r="N171" s="67">
        <f t="shared" si="40"/>
        <v>10.336538461538453</v>
      </c>
      <c r="O171" s="73">
        <f t="shared" si="41"/>
        <v>60.355788058475099</v>
      </c>
      <c r="R171" s="18"/>
      <c r="S171" s="19"/>
      <c r="T171" s="19"/>
    </row>
    <row r="172" spans="1:20" ht="16.5" customHeight="1" x14ac:dyDescent="0.2">
      <c r="A172" s="65">
        <v>167</v>
      </c>
      <c r="B172" s="65" t="s">
        <v>81</v>
      </c>
      <c r="C172" s="66">
        <v>21330</v>
      </c>
      <c r="D172" s="66">
        <v>94820</v>
      </c>
      <c r="E172" s="67">
        <f t="shared" si="35"/>
        <v>3.3111190791181855</v>
      </c>
      <c r="F172" s="68">
        <v>567716.62</v>
      </c>
      <c r="G172" s="67">
        <f t="shared" si="36"/>
        <v>16.725769656988774</v>
      </c>
      <c r="H172" s="68">
        <v>9.3545658712218902</v>
      </c>
      <c r="I172" s="67">
        <f t="shared" si="37"/>
        <v>6.7382886302717591</v>
      </c>
      <c r="J172" s="69">
        <v>7.5</v>
      </c>
      <c r="K172" s="70">
        <f t="shared" si="38"/>
        <v>3.5161744022503517E-4</v>
      </c>
      <c r="L172" s="71">
        <f t="shared" si="39"/>
        <v>1.3375371223068073</v>
      </c>
      <c r="M172" s="72">
        <v>4.333333333333333</v>
      </c>
      <c r="N172" s="67">
        <f t="shared" si="40"/>
        <v>15.384615384615378</v>
      </c>
      <c r="O172" s="73">
        <f t="shared" si="41"/>
        <v>43.497329873300906</v>
      </c>
      <c r="R172" s="18"/>
      <c r="S172" s="19"/>
      <c r="T172" s="19"/>
    </row>
    <row r="173" spans="1:20" ht="16.5" customHeight="1" x14ac:dyDescent="0.2">
      <c r="A173" s="65">
        <v>168</v>
      </c>
      <c r="B173" s="65" t="s">
        <v>118</v>
      </c>
      <c r="C173" s="66">
        <v>20194</v>
      </c>
      <c r="D173" s="66">
        <v>97498</v>
      </c>
      <c r="E173" s="67">
        <f t="shared" si="35"/>
        <v>0</v>
      </c>
      <c r="F173" s="68">
        <v>563919.93000000005</v>
      </c>
      <c r="G173" s="67">
        <f t="shared" si="36"/>
        <v>17.292046598747547</v>
      </c>
      <c r="H173" s="68">
        <v>10.653194028079101</v>
      </c>
      <c r="I173" s="67">
        <f t="shared" si="37"/>
        <v>10.80012672890164</v>
      </c>
      <c r="J173" s="69">
        <v>5.5</v>
      </c>
      <c r="K173" s="70">
        <f t="shared" si="38"/>
        <v>2.7235812617609192E-4</v>
      </c>
      <c r="L173" s="71">
        <f t="shared" si="39"/>
        <v>1.0360382126930316</v>
      </c>
      <c r="M173" s="72">
        <v>4.1333333333333337</v>
      </c>
      <c r="N173" s="67">
        <f t="shared" si="40"/>
        <v>12.500000000000004</v>
      </c>
      <c r="O173" s="73">
        <f t="shared" si="41"/>
        <v>41.628211540342221</v>
      </c>
      <c r="R173" s="18"/>
      <c r="S173" s="19"/>
      <c r="T173" s="19"/>
    </row>
    <row r="174" spans="1:20" ht="16.5" customHeight="1" x14ac:dyDescent="0.2">
      <c r="A174" s="65">
        <v>169</v>
      </c>
      <c r="B174" s="65" t="s">
        <v>97</v>
      </c>
      <c r="C174" s="66">
        <v>62396</v>
      </c>
      <c r="D174" s="66">
        <v>90629</v>
      </c>
      <c r="E174" s="67">
        <f t="shared" si="35"/>
        <v>8.4929338888957631</v>
      </c>
      <c r="F174" s="68">
        <v>679857.09</v>
      </c>
      <c r="G174" s="67">
        <f t="shared" si="36"/>
        <v>0</v>
      </c>
      <c r="H174" s="68">
        <v>7.2002379212099497</v>
      </c>
      <c r="I174" s="67">
        <f t="shared" si="37"/>
        <v>0</v>
      </c>
      <c r="J174" s="69">
        <v>63</v>
      </c>
      <c r="K174" s="70">
        <f t="shared" si="38"/>
        <v>1.0096801076992115E-3</v>
      </c>
      <c r="L174" s="71">
        <f t="shared" si="39"/>
        <v>3.8407782754977124</v>
      </c>
      <c r="M174" s="72">
        <v>4.0333333333333332</v>
      </c>
      <c r="N174" s="67">
        <f t="shared" si="40"/>
        <v>11.057692307692303</v>
      </c>
      <c r="O174" s="73">
        <f t="shared" si="41"/>
        <v>23.391404472085778</v>
      </c>
      <c r="R174" s="18"/>
      <c r="S174" s="19"/>
      <c r="T174" s="19"/>
    </row>
    <row r="175" spans="1:20" ht="16.5" customHeight="1" x14ac:dyDescent="0.2">
      <c r="A175" s="16"/>
      <c r="B175" s="15"/>
      <c r="D175" s="26"/>
      <c r="E175" s="25"/>
      <c r="F175" s="31"/>
      <c r="G175" s="25"/>
      <c r="H175" s="32"/>
      <c r="I175" s="25"/>
      <c r="J175" s="43"/>
      <c r="K175" s="29"/>
      <c r="L175" s="25"/>
      <c r="M175" s="30"/>
      <c r="N175" s="25"/>
      <c r="O175" s="18"/>
    </row>
    <row r="176" spans="1:20" ht="16.5" customHeight="1" x14ac:dyDescent="0.2">
      <c r="A176" s="16"/>
      <c r="B176" s="15"/>
      <c r="D176" s="26"/>
      <c r="E176" s="25"/>
      <c r="F176" s="31"/>
      <c r="G176" s="25"/>
      <c r="H176" s="33"/>
      <c r="I176" s="25"/>
      <c r="J176" s="42"/>
      <c r="K176" s="29"/>
      <c r="L176" s="25"/>
      <c r="M176" s="30"/>
      <c r="N176" s="25"/>
      <c r="O176" s="18"/>
      <c r="R176" s="18"/>
    </row>
    <row r="177" spans="1:15" ht="16.5" customHeight="1" x14ac:dyDescent="0.2">
      <c r="A177" s="16"/>
      <c r="C177" s="34"/>
      <c r="D177" s="34"/>
      <c r="E177" s="34"/>
      <c r="F177" s="31"/>
      <c r="G177" s="34"/>
      <c r="H177" s="34"/>
      <c r="I177" s="34"/>
      <c r="J177" s="44"/>
      <c r="K177" s="21"/>
      <c r="L177" s="34"/>
      <c r="M177" s="34"/>
      <c r="N177" s="34"/>
      <c r="O177" s="20"/>
    </row>
    <row r="178" spans="1:15" ht="16.5" customHeight="1" x14ac:dyDescent="0.2">
      <c r="F178" s="31"/>
    </row>
    <row r="179" spans="1:15" ht="16.5" customHeight="1" x14ac:dyDescent="0.2">
      <c r="F179" s="31"/>
    </row>
    <row r="180" spans="1:15" ht="16.5" customHeight="1" x14ac:dyDescent="0.2">
      <c r="C180" s="31"/>
      <c r="D180" s="31"/>
      <c r="E180" s="31"/>
      <c r="F180" s="31"/>
    </row>
    <row r="181" spans="1:15" ht="16.5" customHeight="1" x14ac:dyDescent="0.2">
      <c r="E181" s="31"/>
      <c r="F181" s="31"/>
    </row>
    <row r="182" spans="1:15" ht="16.5" customHeight="1" x14ac:dyDescent="0.2">
      <c r="E182" s="31"/>
      <c r="F182" s="31"/>
    </row>
    <row r="183" spans="1:15" ht="16.5" customHeight="1" x14ac:dyDescent="0.2">
      <c r="F183" s="31"/>
    </row>
    <row r="184" spans="1:15" ht="16.5" customHeight="1" x14ac:dyDescent="0.2">
      <c r="F184" s="31"/>
    </row>
    <row r="185" spans="1:15" ht="16.5" customHeight="1" x14ac:dyDescent="0.2">
      <c r="F185" s="31"/>
    </row>
    <row r="186" spans="1:15" ht="16.5" customHeight="1" x14ac:dyDescent="0.2">
      <c r="F186" s="31"/>
    </row>
    <row r="187" spans="1:15" ht="16.5" customHeight="1" x14ac:dyDescent="0.2">
      <c r="F187" s="31"/>
    </row>
    <row r="188" spans="1:15" ht="16.5" customHeight="1" x14ac:dyDescent="0.2">
      <c r="F188" s="31"/>
    </row>
    <row r="189" spans="1:15" ht="16.5" customHeight="1" x14ac:dyDescent="0.2">
      <c r="F189" s="31"/>
    </row>
    <row r="190" spans="1:15" ht="16.5" customHeight="1" x14ac:dyDescent="0.2">
      <c r="F190" s="31"/>
    </row>
    <row r="191" spans="1:15" ht="16.5" customHeight="1" x14ac:dyDescent="0.2">
      <c r="F191" s="31"/>
    </row>
    <row r="192" spans="1:15" ht="16.5" customHeight="1" x14ac:dyDescent="0.2">
      <c r="F192" s="31"/>
    </row>
    <row r="193" spans="6:6" ht="16.5" customHeight="1" x14ac:dyDescent="0.2">
      <c r="F193" s="31"/>
    </row>
    <row r="194" spans="6:6" ht="16.5" customHeight="1" x14ac:dyDescent="0.2">
      <c r="F194" s="31"/>
    </row>
    <row r="195" spans="6:6" ht="16.5" customHeight="1" x14ac:dyDescent="0.2">
      <c r="F195" s="31"/>
    </row>
  </sheetData>
  <sortState ref="A5:Q174">
    <sortCondition descending="1" ref="O6"/>
  </sortState>
  <phoneticPr fontId="0" type="noConversion"/>
  <pageMargins left="0.2" right="0.2" top="0.56999999999999995" bottom="0.28000000000000003" header="0.28999999999999998" footer="0.16"/>
  <pageSetup scale="68" fitToHeight="4" orientation="landscape" r:id="rId1"/>
  <headerFooter alignWithMargins="0">
    <oddHeader>&amp;C&amp;"Trebuchet MS,Regular"&amp;9Fiscal Year 2015 Public Investment Community (PIC) Eligibility Index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PIC LIST FY 17</vt:lpstr>
      <vt:lpstr>PIC Index FY 17</vt:lpstr>
      <vt:lpstr>'PIC Index FY 17'!Print_Area</vt:lpstr>
      <vt:lpstr>'PIC LIST FY 17'!Print_Area</vt:lpstr>
      <vt:lpstr>'PIC Index FY 17'!Print_Titles</vt:lpstr>
    </vt:vector>
  </TitlesOfParts>
  <Company>State of Connecticut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kathie rubenbauer</dc:creator>
  <cp:lastModifiedBy>Eric Lindquist</cp:lastModifiedBy>
  <cp:lastPrinted>2016-10-04T21:49:03Z</cp:lastPrinted>
  <dcterms:created xsi:type="dcterms:W3CDTF">1998-07-10T17:18:02Z</dcterms:created>
  <dcterms:modified xsi:type="dcterms:W3CDTF">2017-07-07T17:11:11Z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-1510794492</vt:i4>
  </property>
  <property fmtid="{D5CDD505-2E9C-101B-9397-08002B2CF9AE}" pid="3" name="_EmailSubject">
    <vt:lpwstr>Web Update - FY 07 PIC</vt:lpwstr>
  </property>
  <property fmtid="{D5CDD505-2E9C-101B-9397-08002B2CF9AE}" pid="4" name="_AuthorEmail">
    <vt:lpwstr>Kathleen.Rubenbauer@po.state.ct.us</vt:lpwstr>
  </property>
  <property fmtid="{D5CDD505-2E9C-101B-9397-08002B2CF9AE}" pid="5" name="_AuthorEmailDisplayName">
    <vt:lpwstr>Rubenbauer, Kathleen</vt:lpwstr>
  </property>
  <property fmtid="{D5CDD505-2E9C-101B-9397-08002B2CF9AE}" pid="6" name="_ReviewingToolsShownOnce">
    <vt:lpwstr/>
  </property>
</Properties>
</file>