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.savonko\Downloads\"/>
    </mc:Choice>
  </mc:AlternateContent>
  <xr:revisionPtr revIDLastSave="0" documentId="13_ncr:1_{931F0A85-7D8C-41F2-ADF3-EFC9934D89E3}" xr6:coauthVersionLast="46" xr6:coauthVersionMax="46" xr10:uidLastSave="{00000000-0000-0000-0000-000000000000}"/>
  <bookViews>
    <workbookView xWindow="-120" yWindow="-120" windowWidth="29040" windowHeight="15840" tabRatio="775" firstSheet="1" activeTab="4" xr2:uid="{00000000-000D-0000-FFFF-FFFF00000000}"/>
  </bookViews>
  <sheets>
    <sheet name="Заявка на внесение изменений" sheetId="4" state="hidden" r:id="rId1"/>
    <sheet name="Внесение изменений" sheetId="1" r:id="rId2"/>
    <sheet name="Raw" sheetId="2" r:id="rId3"/>
    <sheet name="Инструкция по заполнению файла" sheetId="3" r:id="rId4"/>
    <sheet name="Техническая" sheetId="6" r:id="rId5"/>
  </sheets>
  <definedNames>
    <definedName name="_xlnm._FilterDatabase" localSheetId="1" hidden="1">'Внесение изменений'!$A$1:$G$79</definedName>
    <definedName name="_xlnm._FilterDatabase" localSheetId="4" hidden="1">Техническая!$A$1:$O$1037</definedName>
    <definedName name="_xlnm.Print_Titles" localSheetId="1">'Внесение изменений'!$1:$1</definedName>
    <definedName name="_xlnm.Print_Area" localSheetId="0">'Заявка на внесение изменений'!$A$1:$CC$50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8" i="6" l="1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" i="2"/>
  <c r="J2" i="6" l="1"/>
  <c r="K2" i="6" s="1"/>
  <c r="J3" i="6"/>
  <c r="K3" i="6" s="1"/>
  <c r="M3" i="6" l="1"/>
  <c r="I3" i="6"/>
  <c r="M2" i="6"/>
  <c r="I2" i="6"/>
  <c r="H2" i="6"/>
  <c r="H3" i="6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N2" i="6" l="1"/>
  <c r="N3" i="6"/>
  <c r="J4" i="6"/>
  <c r="K4" i="6" s="1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K67" i="6" s="1"/>
  <c r="J68" i="6"/>
  <c r="K68" i="6" s="1"/>
  <c r="J69" i="6"/>
  <c r="K69" i="6" s="1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  <c r="J86" i="6"/>
  <c r="K86" i="6" s="1"/>
  <c r="J87" i="6"/>
  <c r="K87" i="6" s="1"/>
  <c r="J88" i="6"/>
  <c r="K88" i="6" s="1"/>
  <c r="J89" i="6"/>
  <c r="K89" i="6" s="1"/>
  <c r="J90" i="6"/>
  <c r="K90" i="6" s="1"/>
  <c r="J91" i="6"/>
  <c r="K91" i="6" s="1"/>
  <c r="J92" i="6"/>
  <c r="K92" i="6" s="1"/>
  <c r="J93" i="6"/>
  <c r="K93" i="6" s="1"/>
  <c r="J94" i="6"/>
  <c r="K94" i="6" s="1"/>
  <c r="J95" i="6"/>
  <c r="K95" i="6" s="1"/>
  <c r="J96" i="6"/>
  <c r="K96" i="6" s="1"/>
  <c r="J97" i="6"/>
  <c r="K97" i="6" s="1"/>
  <c r="J98" i="6"/>
  <c r="K98" i="6" s="1"/>
  <c r="J99" i="6"/>
  <c r="K99" i="6" s="1"/>
  <c r="J100" i="6"/>
  <c r="K100" i="6" s="1"/>
  <c r="J101" i="6"/>
  <c r="K101" i="6" s="1"/>
  <c r="J102" i="6"/>
  <c r="K102" i="6" s="1"/>
  <c r="J103" i="6"/>
  <c r="K103" i="6" s="1"/>
  <c r="J104" i="6"/>
  <c r="K104" i="6" s="1"/>
  <c r="J105" i="6"/>
  <c r="K105" i="6" s="1"/>
  <c r="J106" i="6"/>
  <c r="K106" i="6" s="1"/>
  <c r="J107" i="6"/>
  <c r="K107" i="6" s="1"/>
  <c r="J108" i="6"/>
  <c r="K108" i="6" s="1"/>
  <c r="J109" i="6"/>
  <c r="K109" i="6" s="1"/>
  <c r="J110" i="6"/>
  <c r="K110" i="6" s="1"/>
  <c r="J111" i="6"/>
  <c r="K111" i="6" s="1"/>
  <c r="J112" i="6"/>
  <c r="K112" i="6" s="1"/>
  <c r="J113" i="6"/>
  <c r="K113" i="6" s="1"/>
  <c r="J114" i="6"/>
  <c r="K114" i="6" s="1"/>
  <c r="J115" i="6"/>
  <c r="K115" i="6" s="1"/>
  <c r="J116" i="6"/>
  <c r="K116" i="6" s="1"/>
  <c r="J117" i="6"/>
  <c r="K117" i="6" s="1"/>
  <c r="J118" i="6"/>
  <c r="K118" i="6" s="1"/>
  <c r="J119" i="6"/>
  <c r="K119" i="6" s="1"/>
  <c r="J120" i="6"/>
  <c r="K120" i="6" s="1"/>
  <c r="J121" i="6"/>
  <c r="K121" i="6" s="1"/>
  <c r="J122" i="6"/>
  <c r="K122" i="6" s="1"/>
  <c r="J123" i="6"/>
  <c r="K123" i="6" s="1"/>
  <c r="J124" i="6"/>
  <c r="K124" i="6" s="1"/>
  <c r="J125" i="6"/>
  <c r="K125" i="6" s="1"/>
  <c r="J126" i="6"/>
  <c r="K126" i="6" s="1"/>
  <c r="J127" i="6"/>
  <c r="K127" i="6" s="1"/>
  <c r="J128" i="6"/>
  <c r="K128" i="6" s="1"/>
  <c r="J129" i="6"/>
  <c r="K129" i="6" s="1"/>
  <c r="J130" i="6"/>
  <c r="K130" i="6" s="1"/>
  <c r="J131" i="6"/>
  <c r="K131" i="6" s="1"/>
  <c r="J132" i="6"/>
  <c r="K132" i="6" s="1"/>
  <c r="J133" i="6"/>
  <c r="K133" i="6" s="1"/>
  <c r="J134" i="6"/>
  <c r="K134" i="6" s="1"/>
  <c r="J135" i="6"/>
  <c r="K135" i="6" s="1"/>
  <c r="J136" i="6"/>
  <c r="K136" i="6" s="1"/>
  <c r="J137" i="6"/>
  <c r="K137" i="6" s="1"/>
  <c r="J138" i="6"/>
  <c r="K138" i="6" s="1"/>
  <c r="J139" i="6"/>
  <c r="K139" i="6" s="1"/>
  <c r="J140" i="6"/>
  <c r="K140" i="6" s="1"/>
  <c r="J141" i="6"/>
  <c r="K141" i="6" s="1"/>
  <c r="J142" i="6"/>
  <c r="K142" i="6" s="1"/>
  <c r="J143" i="6"/>
  <c r="K143" i="6" s="1"/>
  <c r="J144" i="6"/>
  <c r="K144" i="6" s="1"/>
  <c r="J145" i="6"/>
  <c r="K145" i="6" s="1"/>
  <c r="J146" i="6"/>
  <c r="K146" i="6" s="1"/>
  <c r="J147" i="6"/>
  <c r="K147" i="6" s="1"/>
  <c r="J148" i="6"/>
  <c r="K148" i="6" s="1"/>
  <c r="J149" i="6"/>
  <c r="K149" i="6" s="1"/>
  <c r="J150" i="6"/>
  <c r="K150" i="6" s="1"/>
  <c r="J151" i="6"/>
  <c r="K151" i="6" s="1"/>
  <c r="J152" i="6"/>
  <c r="K152" i="6" s="1"/>
  <c r="J153" i="6"/>
  <c r="K153" i="6" s="1"/>
  <c r="J154" i="6"/>
  <c r="K154" i="6" s="1"/>
  <c r="J155" i="6"/>
  <c r="K155" i="6" s="1"/>
  <c r="J156" i="6"/>
  <c r="K156" i="6" s="1"/>
  <c r="J157" i="6"/>
  <c r="K157" i="6" s="1"/>
  <c r="J158" i="6"/>
  <c r="K158" i="6" s="1"/>
  <c r="J159" i="6"/>
  <c r="K159" i="6" s="1"/>
  <c r="J160" i="6"/>
  <c r="K160" i="6" s="1"/>
  <c r="J161" i="6"/>
  <c r="K161" i="6" s="1"/>
  <c r="J162" i="6"/>
  <c r="K162" i="6" s="1"/>
  <c r="J163" i="6"/>
  <c r="K163" i="6" s="1"/>
  <c r="J164" i="6"/>
  <c r="K164" i="6" s="1"/>
  <c r="J165" i="6"/>
  <c r="K165" i="6" s="1"/>
  <c r="J166" i="6"/>
  <c r="K166" i="6" s="1"/>
  <c r="J167" i="6"/>
  <c r="K167" i="6" s="1"/>
  <c r="J168" i="6"/>
  <c r="K168" i="6" s="1"/>
  <c r="J169" i="6"/>
  <c r="K169" i="6" s="1"/>
  <c r="J170" i="6"/>
  <c r="K170" i="6" s="1"/>
  <c r="J171" i="6"/>
  <c r="K171" i="6" s="1"/>
  <c r="J172" i="6"/>
  <c r="K172" i="6" s="1"/>
  <c r="J173" i="6"/>
  <c r="K173" i="6" s="1"/>
  <c r="J174" i="6"/>
  <c r="K174" i="6" s="1"/>
  <c r="J175" i="6"/>
  <c r="K175" i="6" s="1"/>
  <c r="J176" i="6"/>
  <c r="K176" i="6" s="1"/>
  <c r="J177" i="6"/>
  <c r="K177" i="6" s="1"/>
  <c r="J178" i="6"/>
  <c r="K178" i="6" s="1"/>
  <c r="J179" i="6"/>
  <c r="K179" i="6" s="1"/>
  <c r="J180" i="6"/>
  <c r="K180" i="6" s="1"/>
  <c r="J181" i="6"/>
  <c r="K181" i="6" s="1"/>
  <c r="J182" i="6"/>
  <c r="K182" i="6" s="1"/>
  <c r="J183" i="6"/>
  <c r="K183" i="6" s="1"/>
  <c r="J184" i="6"/>
  <c r="K184" i="6" s="1"/>
  <c r="J185" i="6"/>
  <c r="K185" i="6" s="1"/>
  <c r="J186" i="6"/>
  <c r="K186" i="6" s="1"/>
  <c r="J187" i="6"/>
  <c r="K187" i="6" s="1"/>
  <c r="J188" i="6"/>
  <c r="K188" i="6" s="1"/>
  <c r="J189" i="6"/>
  <c r="K189" i="6" s="1"/>
  <c r="J190" i="6"/>
  <c r="K190" i="6" s="1"/>
  <c r="J191" i="6"/>
  <c r="K191" i="6" s="1"/>
  <c r="J192" i="6"/>
  <c r="K192" i="6" s="1"/>
  <c r="J193" i="6"/>
  <c r="K193" i="6" s="1"/>
  <c r="J194" i="6"/>
  <c r="K194" i="6" s="1"/>
  <c r="J195" i="6"/>
  <c r="K195" i="6" s="1"/>
  <c r="J196" i="6"/>
  <c r="K196" i="6" s="1"/>
  <c r="J197" i="6"/>
  <c r="K197" i="6" s="1"/>
  <c r="J198" i="6"/>
  <c r="K198" i="6" s="1"/>
  <c r="J199" i="6"/>
  <c r="K199" i="6" s="1"/>
  <c r="J200" i="6"/>
  <c r="K200" i="6" s="1"/>
  <c r="J201" i="6"/>
  <c r="K201" i="6" s="1"/>
  <c r="J202" i="6"/>
  <c r="K202" i="6" s="1"/>
  <c r="J203" i="6"/>
  <c r="K203" i="6" s="1"/>
  <c r="J204" i="6"/>
  <c r="K204" i="6" s="1"/>
  <c r="J205" i="6"/>
  <c r="K205" i="6" s="1"/>
  <c r="J206" i="6"/>
  <c r="K206" i="6" s="1"/>
  <c r="J207" i="6"/>
  <c r="K207" i="6" s="1"/>
  <c r="J208" i="6"/>
  <c r="K208" i="6" s="1"/>
  <c r="J209" i="6"/>
  <c r="K209" i="6" s="1"/>
  <c r="J210" i="6"/>
  <c r="K210" i="6" s="1"/>
  <c r="J211" i="6"/>
  <c r="K211" i="6" s="1"/>
  <c r="J212" i="6"/>
  <c r="K212" i="6" s="1"/>
  <c r="J213" i="6"/>
  <c r="K213" i="6" s="1"/>
  <c r="J214" i="6"/>
  <c r="K214" i="6" s="1"/>
  <c r="J215" i="6"/>
  <c r="K215" i="6" s="1"/>
  <c r="J216" i="6"/>
  <c r="K216" i="6" s="1"/>
  <c r="J217" i="6"/>
  <c r="K217" i="6" s="1"/>
  <c r="J218" i="6"/>
  <c r="K218" i="6" s="1"/>
  <c r="J219" i="6"/>
  <c r="K219" i="6" s="1"/>
  <c r="J220" i="6"/>
  <c r="K220" i="6" s="1"/>
  <c r="J221" i="6"/>
  <c r="K221" i="6" s="1"/>
  <c r="J222" i="6"/>
  <c r="K222" i="6" s="1"/>
  <c r="J223" i="6"/>
  <c r="K223" i="6" s="1"/>
  <c r="J224" i="6"/>
  <c r="K224" i="6" s="1"/>
  <c r="J225" i="6"/>
  <c r="K225" i="6" s="1"/>
  <c r="J226" i="6"/>
  <c r="K226" i="6" s="1"/>
  <c r="J227" i="6"/>
  <c r="K227" i="6" s="1"/>
  <c r="J228" i="6"/>
  <c r="K228" i="6" s="1"/>
  <c r="J229" i="6"/>
  <c r="K229" i="6" s="1"/>
  <c r="J230" i="6"/>
  <c r="K230" i="6" s="1"/>
  <c r="J231" i="6"/>
  <c r="K231" i="6" s="1"/>
  <c r="J232" i="6"/>
  <c r="K232" i="6" s="1"/>
  <c r="J233" i="6"/>
  <c r="K233" i="6" s="1"/>
  <c r="J234" i="6"/>
  <c r="K234" i="6" s="1"/>
  <c r="J235" i="6"/>
  <c r="K235" i="6" s="1"/>
  <c r="J236" i="6"/>
  <c r="K236" i="6" s="1"/>
  <c r="J237" i="6"/>
  <c r="K237" i="6" s="1"/>
  <c r="J238" i="6"/>
  <c r="K238" i="6" s="1"/>
  <c r="J239" i="6"/>
  <c r="K239" i="6" s="1"/>
  <c r="J240" i="6"/>
  <c r="K240" i="6" s="1"/>
  <c r="J241" i="6"/>
  <c r="K241" i="6" s="1"/>
  <c r="J242" i="6"/>
  <c r="K242" i="6" s="1"/>
  <c r="J243" i="6"/>
  <c r="K243" i="6" s="1"/>
  <c r="J244" i="6"/>
  <c r="K244" i="6" s="1"/>
  <c r="J245" i="6"/>
  <c r="K245" i="6" s="1"/>
  <c r="J246" i="6"/>
  <c r="K246" i="6" s="1"/>
  <c r="J247" i="6"/>
  <c r="K247" i="6" s="1"/>
  <c r="J248" i="6"/>
  <c r="K248" i="6" s="1"/>
  <c r="J249" i="6"/>
  <c r="K249" i="6" s="1"/>
  <c r="J250" i="6"/>
  <c r="K250" i="6" s="1"/>
  <c r="J251" i="6"/>
  <c r="K251" i="6" s="1"/>
  <c r="J252" i="6"/>
  <c r="K252" i="6" s="1"/>
  <c r="J253" i="6"/>
  <c r="K253" i="6" s="1"/>
  <c r="J254" i="6"/>
  <c r="K254" i="6" s="1"/>
  <c r="J255" i="6"/>
  <c r="K255" i="6" s="1"/>
  <c r="J256" i="6"/>
  <c r="K256" i="6" s="1"/>
  <c r="J257" i="6"/>
  <c r="K257" i="6" s="1"/>
  <c r="J258" i="6"/>
  <c r="K258" i="6" s="1"/>
  <c r="J259" i="6"/>
  <c r="K259" i="6" s="1"/>
  <c r="J260" i="6"/>
  <c r="K260" i="6" s="1"/>
  <c r="J261" i="6"/>
  <c r="K261" i="6" s="1"/>
  <c r="J262" i="6"/>
  <c r="K262" i="6" s="1"/>
  <c r="J263" i="6"/>
  <c r="K263" i="6" s="1"/>
  <c r="J264" i="6"/>
  <c r="K264" i="6" s="1"/>
  <c r="J265" i="6"/>
  <c r="K265" i="6" s="1"/>
  <c r="J266" i="6"/>
  <c r="K266" i="6" s="1"/>
  <c r="J267" i="6"/>
  <c r="K267" i="6" s="1"/>
  <c r="J268" i="6"/>
  <c r="K268" i="6" s="1"/>
  <c r="J269" i="6"/>
  <c r="K269" i="6" s="1"/>
  <c r="J270" i="6"/>
  <c r="K270" i="6" s="1"/>
  <c r="J271" i="6"/>
  <c r="K271" i="6" s="1"/>
  <c r="J272" i="6"/>
  <c r="K272" i="6" s="1"/>
  <c r="J273" i="6"/>
  <c r="K273" i="6" s="1"/>
  <c r="J274" i="6"/>
  <c r="K274" i="6" s="1"/>
  <c r="J275" i="6"/>
  <c r="K275" i="6" s="1"/>
  <c r="J276" i="6"/>
  <c r="K276" i="6" s="1"/>
  <c r="J277" i="6"/>
  <c r="K277" i="6" s="1"/>
  <c r="J278" i="6"/>
  <c r="K278" i="6" s="1"/>
  <c r="J279" i="6"/>
  <c r="K279" i="6" s="1"/>
  <c r="J280" i="6"/>
  <c r="K280" i="6" s="1"/>
  <c r="J281" i="6"/>
  <c r="K281" i="6" s="1"/>
  <c r="J282" i="6"/>
  <c r="K282" i="6" s="1"/>
  <c r="J283" i="6"/>
  <c r="K283" i="6" s="1"/>
  <c r="J284" i="6"/>
  <c r="K284" i="6" s="1"/>
  <c r="J285" i="6"/>
  <c r="K285" i="6" s="1"/>
  <c r="J286" i="6"/>
  <c r="K286" i="6" s="1"/>
  <c r="J287" i="6"/>
  <c r="K287" i="6" s="1"/>
  <c r="J288" i="6"/>
  <c r="K288" i="6" s="1"/>
  <c r="J289" i="6"/>
  <c r="K289" i="6" s="1"/>
  <c r="J290" i="6"/>
  <c r="K290" i="6" s="1"/>
  <c r="J291" i="6"/>
  <c r="K291" i="6" s="1"/>
  <c r="J292" i="6"/>
  <c r="K292" i="6" s="1"/>
  <c r="J293" i="6"/>
  <c r="K293" i="6" s="1"/>
  <c r="J294" i="6"/>
  <c r="K294" i="6" s="1"/>
  <c r="J295" i="6"/>
  <c r="K295" i="6" s="1"/>
  <c r="J296" i="6"/>
  <c r="K296" i="6" s="1"/>
  <c r="J297" i="6"/>
  <c r="K297" i="6" s="1"/>
  <c r="J298" i="6"/>
  <c r="K298" i="6" s="1"/>
  <c r="J299" i="6"/>
  <c r="K299" i="6" s="1"/>
  <c r="J300" i="6"/>
  <c r="K300" i="6" s="1"/>
  <c r="J301" i="6"/>
  <c r="K301" i="6" s="1"/>
  <c r="J302" i="6"/>
  <c r="K302" i="6" s="1"/>
  <c r="J303" i="6"/>
  <c r="K303" i="6" s="1"/>
  <c r="J304" i="6"/>
  <c r="K304" i="6" s="1"/>
  <c r="J305" i="6"/>
  <c r="K305" i="6" s="1"/>
  <c r="J306" i="6"/>
  <c r="K306" i="6" s="1"/>
  <c r="J307" i="6"/>
  <c r="K307" i="6" s="1"/>
  <c r="J308" i="6"/>
  <c r="K308" i="6" s="1"/>
  <c r="J309" i="6"/>
  <c r="K309" i="6" s="1"/>
  <c r="J310" i="6"/>
  <c r="K310" i="6" s="1"/>
  <c r="J311" i="6"/>
  <c r="K311" i="6" s="1"/>
  <c r="J312" i="6"/>
  <c r="K312" i="6" s="1"/>
  <c r="J313" i="6"/>
  <c r="K313" i="6" s="1"/>
  <c r="J314" i="6"/>
  <c r="K314" i="6" s="1"/>
  <c r="J315" i="6"/>
  <c r="K315" i="6" s="1"/>
  <c r="J316" i="6"/>
  <c r="K316" i="6" s="1"/>
  <c r="J317" i="6"/>
  <c r="K317" i="6" s="1"/>
  <c r="J318" i="6"/>
  <c r="K318" i="6" s="1"/>
  <c r="J319" i="6"/>
  <c r="K319" i="6" s="1"/>
  <c r="J320" i="6"/>
  <c r="K320" i="6" s="1"/>
  <c r="J321" i="6"/>
  <c r="K321" i="6" s="1"/>
  <c r="J322" i="6"/>
  <c r="K322" i="6" s="1"/>
  <c r="J323" i="6"/>
  <c r="K323" i="6" s="1"/>
  <c r="J324" i="6"/>
  <c r="K324" i="6" s="1"/>
  <c r="J325" i="6"/>
  <c r="K325" i="6" s="1"/>
  <c r="J326" i="6"/>
  <c r="K326" i="6" s="1"/>
  <c r="J327" i="6"/>
  <c r="K327" i="6" s="1"/>
  <c r="J328" i="6"/>
  <c r="K328" i="6" s="1"/>
  <c r="J329" i="6"/>
  <c r="K329" i="6" s="1"/>
  <c r="J330" i="6"/>
  <c r="K330" i="6" s="1"/>
  <c r="J331" i="6"/>
  <c r="K331" i="6" s="1"/>
  <c r="J332" i="6"/>
  <c r="K332" i="6" s="1"/>
  <c r="J333" i="6"/>
  <c r="K333" i="6" s="1"/>
  <c r="J334" i="6"/>
  <c r="K334" i="6" s="1"/>
  <c r="J335" i="6"/>
  <c r="K335" i="6" s="1"/>
  <c r="J336" i="6"/>
  <c r="K336" i="6" s="1"/>
  <c r="J337" i="6"/>
  <c r="K337" i="6" s="1"/>
  <c r="J338" i="6"/>
  <c r="K338" i="6" s="1"/>
  <c r="J339" i="6"/>
  <c r="K339" i="6" s="1"/>
  <c r="J340" i="6"/>
  <c r="K340" i="6" s="1"/>
  <c r="J341" i="6"/>
  <c r="K341" i="6" s="1"/>
  <c r="J342" i="6"/>
  <c r="K342" i="6" s="1"/>
  <c r="J343" i="6"/>
  <c r="K343" i="6" s="1"/>
  <c r="J344" i="6"/>
  <c r="K344" i="6" s="1"/>
  <c r="J345" i="6"/>
  <c r="K345" i="6" s="1"/>
  <c r="J346" i="6"/>
  <c r="K346" i="6" s="1"/>
  <c r="J347" i="6"/>
  <c r="K347" i="6" s="1"/>
  <c r="J348" i="6"/>
  <c r="K348" i="6" s="1"/>
  <c r="J349" i="6"/>
  <c r="K349" i="6" s="1"/>
  <c r="J350" i="6"/>
  <c r="K350" i="6" s="1"/>
  <c r="J351" i="6"/>
  <c r="K351" i="6" s="1"/>
  <c r="J352" i="6"/>
  <c r="K352" i="6" s="1"/>
  <c r="J353" i="6"/>
  <c r="K353" i="6" s="1"/>
  <c r="J354" i="6"/>
  <c r="K354" i="6" s="1"/>
  <c r="J355" i="6"/>
  <c r="K355" i="6" s="1"/>
  <c r="J356" i="6"/>
  <c r="K356" i="6" s="1"/>
  <c r="J357" i="6"/>
  <c r="K357" i="6" s="1"/>
  <c r="J358" i="6"/>
  <c r="K358" i="6" s="1"/>
  <c r="J359" i="6"/>
  <c r="K359" i="6" s="1"/>
  <c r="J360" i="6"/>
  <c r="K360" i="6" s="1"/>
  <c r="J361" i="6"/>
  <c r="K361" i="6" s="1"/>
  <c r="J362" i="6"/>
  <c r="K362" i="6" s="1"/>
  <c r="J363" i="6"/>
  <c r="K363" i="6" s="1"/>
  <c r="J364" i="6"/>
  <c r="K364" i="6" s="1"/>
  <c r="J365" i="6"/>
  <c r="K365" i="6" s="1"/>
  <c r="J366" i="6"/>
  <c r="K366" i="6" s="1"/>
  <c r="J367" i="6"/>
  <c r="K367" i="6" s="1"/>
  <c r="J368" i="6"/>
  <c r="K368" i="6" s="1"/>
  <c r="J369" i="6"/>
  <c r="K369" i="6" s="1"/>
  <c r="J370" i="6"/>
  <c r="K370" i="6" s="1"/>
  <c r="J371" i="6"/>
  <c r="K371" i="6" s="1"/>
  <c r="J372" i="6"/>
  <c r="K372" i="6" s="1"/>
  <c r="J373" i="6"/>
  <c r="K373" i="6" s="1"/>
  <c r="J374" i="6"/>
  <c r="K374" i="6" s="1"/>
  <c r="J375" i="6"/>
  <c r="K375" i="6" s="1"/>
  <c r="J376" i="6"/>
  <c r="K376" i="6" s="1"/>
  <c r="J377" i="6"/>
  <c r="K377" i="6" s="1"/>
  <c r="J378" i="6"/>
  <c r="K378" i="6" s="1"/>
  <c r="J379" i="6"/>
  <c r="K379" i="6" s="1"/>
  <c r="J380" i="6"/>
  <c r="K380" i="6" s="1"/>
  <c r="J381" i="6"/>
  <c r="K381" i="6" s="1"/>
  <c r="J382" i="6"/>
  <c r="K382" i="6" s="1"/>
  <c r="J383" i="6"/>
  <c r="K383" i="6" s="1"/>
  <c r="J384" i="6"/>
  <c r="K384" i="6" s="1"/>
  <c r="J385" i="6"/>
  <c r="K385" i="6" s="1"/>
  <c r="J386" i="6"/>
  <c r="K386" i="6" s="1"/>
  <c r="J387" i="6"/>
  <c r="K387" i="6" s="1"/>
  <c r="J388" i="6"/>
  <c r="K388" i="6" s="1"/>
  <c r="J389" i="6"/>
  <c r="K389" i="6" s="1"/>
  <c r="J390" i="6"/>
  <c r="K390" i="6" s="1"/>
  <c r="J391" i="6"/>
  <c r="K391" i="6" s="1"/>
  <c r="J392" i="6"/>
  <c r="K392" i="6" s="1"/>
  <c r="J393" i="6"/>
  <c r="K393" i="6" s="1"/>
  <c r="J394" i="6"/>
  <c r="K394" i="6" s="1"/>
  <c r="J395" i="6"/>
  <c r="K395" i="6" s="1"/>
  <c r="J396" i="6"/>
  <c r="K396" i="6" s="1"/>
  <c r="J397" i="6"/>
  <c r="K397" i="6" s="1"/>
  <c r="J398" i="6"/>
  <c r="K398" i="6" s="1"/>
  <c r="J399" i="6"/>
  <c r="K399" i="6" s="1"/>
  <c r="J400" i="6"/>
  <c r="K400" i="6" s="1"/>
  <c r="J401" i="6"/>
  <c r="K401" i="6" s="1"/>
  <c r="J402" i="6"/>
  <c r="K402" i="6" s="1"/>
  <c r="J403" i="6"/>
  <c r="K403" i="6" s="1"/>
  <c r="J404" i="6"/>
  <c r="K404" i="6" s="1"/>
  <c r="J405" i="6"/>
  <c r="K405" i="6" s="1"/>
  <c r="J406" i="6"/>
  <c r="K406" i="6" s="1"/>
  <c r="J407" i="6"/>
  <c r="K407" i="6" s="1"/>
  <c r="J408" i="6"/>
  <c r="K408" i="6" s="1"/>
  <c r="J409" i="6"/>
  <c r="K409" i="6" s="1"/>
  <c r="J410" i="6"/>
  <c r="K410" i="6" s="1"/>
  <c r="J411" i="6"/>
  <c r="K411" i="6" s="1"/>
  <c r="J412" i="6"/>
  <c r="K412" i="6" s="1"/>
  <c r="J413" i="6"/>
  <c r="K413" i="6" s="1"/>
  <c r="J414" i="6"/>
  <c r="K414" i="6" s="1"/>
  <c r="J415" i="6"/>
  <c r="K415" i="6" s="1"/>
  <c r="J416" i="6"/>
  <c r="K416" i="6" s="1"/>
  <c r="J417" i="6"/>
  <c r="K417" i="6" s="1"/>
  <c r="J418" i="6"/>
  <c r="K418" i="6" s="1"/>
  <c r="J419" i="6"/>
  <c r="K419" i="6" s="1"/>
  <c r="J420" i="6"/>
  <c r="K420" i="6" s="1"/>
  <c r="J421" i="6"/>
  <c r="K421" i="6" s="1"/>
  <c r="J422" i="6"/>
  <c r="K422" i="6" s="1"/>
  <c r="J423" i="6"/>
  <c r="K423" i="6" s="1"/>
  <c r="J424" i="6"/>
  <c r="K424" i="6" s="1"/>
  <c r="J425" i="6"/>
  <c r="K425" i="6" s="1"/>
  <c r="J426" i="6"/>
  <c r="K426" i="6" s="1"/>
  <c r="J427" i="6"/>
  <c r="K427" i="6" s="1"/>
  <c r="J428" i="6"/>
  <c r="K428" i="6" s="1"/>
  <c r="J429" i="6"/>
  <c r="K429" i="6" s="1"/>
  <c r="J430" i="6"/>
  <c r="K430" i="6" s="1"/>
  <c r="J431" i="6"/>
  <c r="K431" i="6" s="1"/>
  <c r="J432" i="6"/>
  <c r="K432" i="6" s="1"/>
  <c r="J433" i="6"/>
  <c r="K433" i="6" s="1"/>
  <c r="J434" i="6"/>
  <c r="K434" i="6" s="1"/>
  <c r="J435" i="6"/>
  <c r="K435" i="6" s="1"/>
  <c r="J436" i="6"/>
  <c r="K436" i="6" s="1"/>
  <c r="J437" i="6"/>
  <c r="K437" i="6" s="1"/>
  <c r="J438" i="6"/>
  <c r="K438" i="6" s="1"/>
  <c r="J439" i="6"/>
  <c r="K439" i="6" s="1"/>
  <c r="J440" i="6"/>
  <c r="K440" i="6" s="1"/>
  <c r="J441" i="6"/>
  <c r="K441" i="6" s="1"/>
  <c r="J442" i="6"/>
  <c r="K442" i="6" s="1"/>
  <c r="J443" i="6"/>
  <c r="K443" i="6" s="1"/>
  <c r="J444" i="6"/>
  <c r="K444" i="6" s="1"/>
  <c r="J445" i="6"/>
  <c r="K445" i="6" s="1"/>
  <c r="J446" i="6"/>
  <c r="K446" i="6" s="1"/>
  <c r="J447" i="6"/>
  <c r="K447" i="6" s="1"/>
  <c r="J448" i="6"/>
  <c r="K448" i="6" s="1"/>
  <c r="J449" i="6"/>
  <c r="K449" i="6" s="1"/>
  <c r="J450" i="6"/>
  <c r="K450" i="6" s="1"/>
  <c r="J451" i="6"/>
  <c r="K451" i="6" s="1"/>
  <c r="J452" i="6"/>
  <c r="K452" i="6" s="1"/>
  <c r="J453" i="6"/>
  <c r="K453" i="6" s="1"/>
  <c r="J454" i="6"/>
  <c r="K454" i="6" s="1"/>
  <c r="J455" i="6"/>
  <c r="K455" i="6" s="1"/>
  <c r="J456" i="6"/>
  <c r="K456" i="6" s="1"/>
  <c r="J457" i="6"/>
  <c r="K457" i="6" s="1"/>
  <c r="J458" i="6"/>
  <c r="K458" i="6" s="1"/>
  <c r="J459" i="6"/>
  <c r="K459" i="6" s="1"/>
  <c r="J460" i="6"/>
  <c r="K460" i="6" s="1"/>
  <c r="J461" i="6"/>
  <c r="K461" i="6" s="1"/>
  <c r="J462" i="6"/>
  <c r="K462" i="6" s="1"/>
  <c r="J463" i="6"/>
  <c r="K463" i="6" s="1"/>
  <c r="J464" i="6"/>
  <c r="K464" i="6" s="1"/>
  <c r="J465" i="6"/>
  <c r="K465" i="6" s="1"/>
  <c r="J466" i="6"/>
  <c r="K466" i="6" s="1"/>
  <c r="J467" i="6"/>
  <c r="K467" i="6" s="1"/>
  <c r="J468" i="6"/>
  <c r="K468" i="6" s="1"/>
  <c r="J469" i="6"/>
  <c r="K469" i="6" s="1"/>
  <c r="J470" i="6"/>
  <c r="K470" i="6" s="1"/>
  <c r="J471" i="6"/>
  <c r="K471" i="6" s="1"/>
  <c r="J472" i="6"/>
  <c r="K472" i="6" s="1"/>
  <c r="J473" i="6"/>
  <c r="K473" i="6" s="1"/>
  <c r="J474" i="6"/>
  <c r="K474" i="6" s="1"/>
  <c r="J475" i="6"/>
  <c r="K475" i="6" s="1"/>
  <c r="J476" i="6"/>
  <c r="K476" i="6" s="1"/>
  <c r="J477" i="6"/>
  <c r="K477" i="6" s="1"/>
  <c r="J478" i="6"/>
  <c r="K478" i="6" s="1"/>
  <c r="J479" i="6"/>
  <c r="K479" i="6" s="1"/>
  <c r="J480" i="6"/>
  <c r="K480" i="6" s="1"/>
  <c r="J481" i="6"/>
  <c r="K481" i="6" s="1"/>
  <c r="J482" i="6"/>
  <c r="K482" i="6" s="1"/>
  <c r="J483" i="6"/>
  <c r="K483" i="6" s="1"/>
  <c r="J484" i="6"/>
  <c r="K484" i="6" s="1"/>
  <c r="J485" i="6"/>
  <c r="K485" i="6" s="1"/>
  <c r="J486" i="6"/>
  <c r="K486" i="6" s="1"/>
  <c r="J487" i="6"/>
  <c r="K487" i="6" s="1"/>
  <c r="J488" i="6"/>
  <c r="K488" i="6" s="1"/>
  <c r="J489" i="6"/>
  <c r="K489" i="6" s="1"/>
  <c r="J490" i="6"/>
  <c r="K490" i="6" s="1"/>
  <c r="J491" i="6"/>
  <c r="K491" i="6" s="1"/>
  <c r="J492" i="6"/>
  <c r="K492" i="6" s="1"/>
  <c r="J493" i="6"/>
  <c r="K493" i="6" s="1"/>
  <c r="J494" i="6"/>
  <c r="K494" i="6" s="1"/>
  <c r="J495" i="6"/>
  <c r="K495" i="6" s="1"/>
  <c r="J496" i="6"/>
  <c r="K496" i="6" s="1"/>
  <c r="J497" i="6"/>
  <c r="K497" i="6" s="1"/>
  <c r="J498" i="6"/>
  <c r="K498" i="6" s="1"/>
  <c r="J499" i="6"/>
  <c r="K499" i="6" s="1"/>
  <c r="J500" i="6"/>
  <c r="K500" i="6" s="1"/>
  <c r="J501" i="6"/>
  <c r="K501" i="6" s="1"/>
  <c r="J502" i="6"/>
  <c r="K502" i="6" s="1"/>
  <c r="J503" i="6"/>
  <c r="K503" i="6" s="1"/>
  <c r="J504" i="6"/>
  <c r="K504" i="6" s="1"/>
  <c r="J505" i="6"/>
  <c r="K505" i="6" s="1"/>
  <c r="J506" i="6"/>
  <c r="K506" i="6" s="1"/>
  <c r="J507" i="6"/>
  <c r="K507" i="6" s="1"/>
  <c r="J508" i="6"/>
  <c r="K508" i="6" s="1"/>
  <c r="J509" i="6"/>
  <c r="K509" i="6" s="1"/>
  <c r="J510" i="6"/>
  <c r="K510" i="6" s="1"/>
  <c r="J511" i="6"/>
  <c r="K511" i="6" s="1"/>
  <c r="J512" i="6"/>
  <c r="K512" i="6" s="1"/>
  <c r="J513" i="6"/>
  <c r="K513" i="6" s="1"/>
  <c r="J514" i="6"/>
  <c r="K514" i="6" s="1"/>
  <c r="J515" i="6"/>
  <c r="K515" i="6" s="1"/>
  <c r="J516" i="6"/>
  <c r="K516" i="6" s="1"/>
  <c r="J517" i="6"/>
  <c r="K517" i="6" s="1"/>
  <c r="J518" i="6"/>
  <c r="K518" i="6" s="1"/>
  <c r="J519" i="6"/>
  <c r="K519" i="6" s="1"/>
  <c r="J520" i="6"/>
  <c r="K520" i="6" s="1"/>
  <c r="J521" i="6"/>
  <c r="K521" i="6" s="1"/>
  <c r="J522" i="6"/>
  <c r="K522" i="6" s="1"/>
  <c r="J523" i="6"/>
  <c r="K523" i="6" s="1"/>
  <c r="J524" i="6"/>
  <c r="K524" i="6" s="1"/>
  <c r="J525" i="6"/>
  <c r="K525" i="6" s="1"/>
  <c r="J526" i="6"/>
  <c r="K526" i="6" s="1"/>
  <c r="J527" i="6"/>
  <c r="K527" i="6" s="1"/>
  <c r="J528" i="6"/>
  <c r="K528" i="6" s="1"/>
  <c r="J529" i="6"/>
  <c r="K529" i="6" s="1"/>
  <c r="J530" i="6"/>
  <c r="K530" i="6" s="1"/>
  <c r="J531" i="6"/>
  <c r="K531" i="6" s="1"/>
  <c r="J532" i="6"/>
  <c r="K532" i="6" s="1"/>
  <c r="J533" i="6"/>
  <c r="K533" i="6" s="1"/>
  <c r="J534" i="6"/>
  <c r="K534" i="6" s="1"/>
  <c r="J535" i="6"/>
  <c r="K535" i="6" s="1"/>
  <c r="J536" i="6"/>
  <c r="K536" i="6" s="1"/>
  <c r="J537" i="6"/>
  <c r="K537" i="6" s="1"/>
  <c r="J538" i="6"/>
  <c r="K538" i="6" s="1"/>
  <c r="J539" i="6"/>
  <c r="K539" i="6" s="1"/>
  <c r="J540" i="6"/>
  <c r="K540" i="6" s="1"/>
  <c r="J541" i="6"/>
  <c r="K541" i="6" s="1"/>
  <c r="J542" i="6"/>
  <c r="K542" i="6" s="1"/>
  <c r="J543" i="6"/>
  <c r="K543" i="6" s="1"/>
  <c r="J544" i="6"/>
  <c r="K544" i="6" s="1"/>
  <c r="J545" i="6"/>
  <c r="K545" i="6" s="1"/>
  <c r="J546" i="6"/>
  <c r="K546" i="6" s="1"/>
  <c r="J547" i="6"/>
  <c r="K547" i="6" s="1"/>
  <c r="J548" i="6"/>
  <c r="K548" i="6" s="1"/>
  <c r="J549" i="6"/>
  <c r="K549" i="6" s="1"/>
  <c r="J550" i="6"/>
  <c r="K550" i="6" s="1"/>
  <c r="J551" i="6"/>
  <c r="K551" i="6" s="1"/>
  <c r="J552" i="6"/>
  <c r="K552" i="6" s="1"/>
  <c r="J553" i="6"/>
  <c r="K553" i="6" s="1"/>
  <c r="J554" i="6"/>
  <c r="K554" i="6" s="1"/>
  <c r="J555" i="6"/>
  <c r="K555" i="6" s="1"/>
  <c r="J556" i="6"/>
  <c r="K556" i="6" s="1"/>
  <c r="J557" i="6"/>
  <c r="K557" i="6" s="1"/>
  <c r="J558" i="6"/>
  <c r="K558" i="6" s="1"/>
  <c r="J559" i="6"/>
  <c r="K559" i="6" s="1"/>
  <c r="J560" i="6"/>
  <c r="K560" i="6" s="1"/>
  <c r="J561" i="6"/>
  <c r="K561" i="6" s="1"/>
  <c r="J562" i="6"/>
  <c r="K562" i="6" s="1"/>
  <c r="J563" i="6"/>
  <c r="K563" i="6" s="1"/>
  <c r="J564" i="6"/>
  <c r="K564" i="6" s="1"/>
  <c r="J565" i="6"/>
  <c r="K565" i="6" s="1"/>
  <c r="J566" i="6"/>
  <c r="K566" i="6" s="1"/>
  <c r="J567" i="6"/>
  <c r="K567" i="6" s="1"/>
  <c r="J568" i="6"/>
  <c r="K568" i="6" s="1"/>
  <c r="J569" i="6"/>
  <c r="K569" i="6" s="1"/>
  <c r="J570" i="6"/>
  <c r="K570" i="6" s="1"/>
  <c r="J571" i="6"/>
  <c r="K571" i="6" s="1"/>
  <c r="J572" i="6"/>
  <c r="K572" i="6" s="1"/>
  <c r="J573" i="6"/>
  <c r="K573" i="6" s="1"/>
  <c r="J574" i="6"/>
  <c r="K574" i="6" s="1"/>
  <c r="J575" i="6"/>
  <c r="K575" i="6" s="1"/>
  <c r="J576" i="6"/>
  <c r="K576" i="6" s="1"/>
  <c r="J577" i="6"/>
  <c r="K577" i="6" s="1"/>
  <c r="J578" i="6"/>
  <c r="K578" i="6" s="1"/>
  <c r="J579" i="6"/>
  <c r="K579" i="6" s="1"/>
  <c r="J580" i="6"/>
  <c r="K580" i="6" s="1"/>
  <c r="J581" i="6"/>
  <c r="K581" i="6" s="1"/>
  <c r="J582" i="6"/>
  <c r="K582" i="6" s="1"/>
  <c r="J583" i="6"/>
  <c r="K583" i="6" s="1"/>
  <c r="J584" i="6"/>
  <c r="K584" i="6" s="1"/>
  <c r="J585" i="6"/>
  <c r="K585" i="6" s="1"/>
  <c r="J586" i="6"/>
  <c r="K586" i="6" s="1"/>
  <c r="J587" i="6"/>
  <c r="K587" i="6" s="1"/>
  <c r="J588" i="6"/>
  <c r="K588" i="6" s="1"/>
  <c r="J589" i="6"/>
  <c r="K589" i="6" s="1"/>
  <c r="J590" i="6"/>
  <c r="K590" i="6" s="1"/>
  <c r="J591" i="6"/>
  <c r="K591" i="6" s="1"/>
  <c r="J592" i="6"/>
  <c r="K592" i="6" s="1"/>
  <c r="J593" i="6"/>
  <c r="K593" i="6" s="1"/>
  <c r="J594" i="6"/>
  <c r="K594" i="6" s="1"/>
  <c r="J595" i="6"/>
  <c r="K595" i="6" s="1"/>
  <c r="J596" i="6"/>
  <c r="K596" i="6" s="1"/>
  <c r="J597" i="6"/>
  <c r="K597" i="6" s="1"/>
  <c r="J598" i="6"/>
  <c r="K598" i="6" s="1"/>
  <c r="J599" i="6"/>
  <c r="K599" i="6" s="1"/>
  <c r="J600" i="6"/>
  <c r="K600" i="6" s="1"/>
  <c r="J601" i="6"/>
  <c r="K601" i="6" s="1"/>
  <c r="J602" i="6"/>
  <c r="K602" i="6" s="1"/>
  <c r="J603" i="6"/>
  <c r="K603" i="6" s="1"/>
  <c r="J604" i="6"/>
  <c r="K604" i="6" s="1"/>
  <c r="J605" i="6"/>
  <c r="K605" i="6" s="1"/>
  <c r="J606" i="6"/>
  <c r="K606" i="6" s="1"/>
  <c r="J607" i="6"/>
  <c r="K607" i="6" s="1"/>
  <c r="J608" i="6"/>
  <c r="K608" i="6" s="1"/>
  <c r="J609" i="6"/>
  <c r="K609" i="6" s="1"/>
  <c r="J610" i="6"/>
  <c r="K610" i="6" s="1"/>
  <c r="J611" i="6"/>
  <c r="K611" i="6" s="1"/>
  <c r="J612" i="6"/>
  <c r="K612" i="6" s="1"/>
  <c r="J613" i="6"/>
  <c r="K613" i="6" s="1"/>
  <c r="J614" i="6"/>
  <c r="K614" i="6" s="1"/>
  <c r="J615" i="6"/>
  <c r="K615" i="6" s="1"/>
  <c r="J616" i="6"/>
  <c r="K616" i="6" s="1"/>
  <c r="J617" i="6"/>
  <c r="K617" i="6" s="1"/>
  <c r="J618" i="6"/>
  <c r="K618" i="6" s="1"/>
  <c r="J619" i="6"/>
  <c r="K619" i="6" s="1"/>
  <c r="J620" i="6"/>
  <c r="K620" i="6" s="1"/>
  <c r="J621" i="6"/>
  <c r="K621" i="6" s="1"/>
  <c r="J622" i="6"/>
  <c r="K622" i="6" s="1"/>
  <c r="J623" i="6"/>
  <c r="K623" i="6" s="1"/>
  <c r="J624" i="6"/>
  <c r="K624" i="6" s="1"/>
  <c r="J625" i="6"/>
  <c r="K625" i="6" s="1"/>
  <c r="J626" i="6"/>
  <c r="K626" i="6" s="1"/>
  <c r="J627" i="6"/>
  <c r="K627" i="6" s="1"/>
  <c r="J628" i="6"/>
  <c r="K628" i="6" s="1"/>
  <c r="J629" i="6"/>
  <c r="K629" i="6" s="1"/>
  <c r="J630" i="6"/>
  <c r="K630" i="6" s="1"/>
  <c r="J631" i="6"/>
  <c r="K631" i="6" s="1"/>
  <c r="J632" i="6"/>
  <c r="K632" i="6" s="1"/>
  <c r="J633" i="6"/>
  <c r="K633" i="6" s="1"/>
  <c r="J634" i="6"/>
  <c r="K634" i="6" s="1"/>
  <c r="J635" i="6"/>
  <c r="K635" i="6" s="1"/>
  <c r="J636" i="6"/>
  <c r="K636" i="6" s="1"/>
  <c r="J637" i="6"/>
  <c r="K637" i="6" s="1"/>
  <c r="J638" i="6"/>
  <c r="K638" i="6" s="1"/>
  <c r="J639" i="6"/>
  <c r="K639" i="6" s="1"/>
  <c r="J640" i="6"/>
  <c r="K640" i="6" s="1"/>
  <c r="J641" i="6"/>
  <c r="K641" i="6" s="1"/>
  <c r="J642" i="6"/>
  <c r="K642" i="6" s="1"/>
  <c r="J643" i="6"/>
  <c r="K643" i="6" s="1"/>
  <c r="J644" i="6"/>
  <c r="K644" i="6" s="1"/>
  <c r="J645" i="6"/>
  <c r="K645" i="6" s="1"/>
  <c r="J646" i="6"/>
  <c r="K646" i="6" s="1"/>
  <c r="J647" i="6"/>
  <c r="K647" i="6" s="1"/>
  <c r="J648" i="6"/>
  <c r="K648" i="6" s="1"/>
  <c r="J649" i="6"/>
  <c r="K649" i="6" s="1"/>
  <c r="J650" i="6"/>
  <c r="K650" i="6" s="1"/>
  <c r="J651" i="6"/>
  <c r="K651" i="6" s="1"/>
  <c r="J652" i="6"/>
  <c r="K652" i="6" s="1"/>
  <c r="J653" i="6"/>
  <c r="K653" i="6" s="1"/>
  <c r="J654" i="6"/>
  <c r="K654" i="6" s="1"/>
  <c r="J655" i="6"/>
  <c r="K655" i="6" s="1"/>
  <c r="J656" i="6"/>
  <c r="K656" i="6" s="1"/>
  <c r="J657" i="6"/>
  <c r="K657" i="6" s="1"/>
  <c r="J658" i="6"/>
  <c r="K658" i="6" s="1"/>
  <c r="J659" i="6"/>
  <c r="K659" i="6" s="1"/>
  <c r="J660" i="6"/>
  <c r="K660" i="6" s="1"/>
  <c r="J661" i="6"/>
  <c r="K661" i="6" s="1"/>
  <c r="J662" i="6"/>
  <c r="K662" i="6" s="1"/>
  <c r="J663" i="6"/>
  <c r="K663" i="6" s="1"/>
  <c r="J664" i="6"/>
  <c r="K664" i="6" s="1"/>
  <c r="J665" i="6"/>
  <c r="K665" i="6" s="1"/>
  <c r="J666" i="6"/>
  <c r="K666" i="6" s="1"/>
  <c r="J667" i="6"/>
  <c r="K667" i="6" s="1"/>
  <c r="J668" i="6"/>
  <c r="K668" i="6" s="1"/>
  <c r="J669" i="6"/>
  <c r="K669" i="6" s="1"/>
  <c r="J670" i="6"/>
  <c r="K670" i="6" s="1"/>
  <c r="J671" i="6"/>
  <c r="K671" i="6" s="1"/>
  <c r="J672" i="6"/>
  <c r="K672" i="6" s="1"/>
  <c r="J673" i="6"/>
  <c r="K673" i="6" s="1"/>
  <c r="J674" i="6"/>
  <c r="K674" i="6" s="1"/>
  <c r="J675" i="6"/>
  <c r="K675" i="6" s="1"/>
  <c r="J676" i="6"/>
  <c r="K676" i="6" s="1"/>
  <c r="J677" i="6"/>
  <c r="K677" i="6" s="1"/>
  <c r="J678" i="6"/>
  <c r="K678" i="6" s="1"/>
  <c r="J679" i="6"/>
  <c r="K679" i="6" s="1"/>
  <c r="J680" i="6"/>
  <c r="K680" i="6" s="1"/>
  <c r="J681" i="6"/>
  <c r="K681" i="6" s="1"/>
  <c r="J682" i="6"/>
  <c r="K682" i="6" s="1"/>
  <c r="J683" i="6"/>
  <c r="K683" i="6" s="1"/>
  <c r="J684" i="6"/>
  <c r="K684" i="6" s="1"/>
  <c r="J685" i="6"/>
  <c r="K685" i="6" s="1"/>
  <c r="J686" i="6"/>
  <c r="K686" i="6" s="1"/>
  <c r="J687" i="6"/>
  <c r="K687" i="6" s="1"/>
  <c r="J688" i="6"/>
  <c r="K688" i="6" s="1"/>
  <c r="J689" i="6"/>
  <c r="K689" i="6" s="1"/>
  <c r="J690" i="6"/>
  <c r="K690" i="6" s="1"/>
  <c r="J691" i="6"/>
  <c r="K691" i="6" s="1"/>
  <c r="J692" i="6"/>
  <c r="K692" i="6" s="1"/>
  <c r="J693" i="6"/>
  <c r="K693" i="6" s="1"/>
  <c r="J694" i="6"/>
  <c r="K694" i="6" s="1"/>
  <c r="J695" i="6"/>
  <c r="K695" i="6" s="1"/>
  <c r="J696" i="6"/>
  <c r="K696" i="6" s="1"/>
  <c r="J697" i="6"/>
  <c r="K697" i="6" s="1"/>
  <c r="J698" i="6"/>
  <c r="K698" i="6" s="1"/>
  <c r="J699" i="6"/>
  <c r="K699" i="6" s="1"/>
  <c r="J700" i="6"/>
  <c r="K700" i="6" s="1"/>
  <c r="J701" i="6"/>
  <c r="K701" i="6" s="1"/>
  <c r="J702" i="6"/>
  <c r="K702" i="6" s="1"/>
  <c r="J703" i="6"/>
  <c r="K703" i="6" s="1"/>
  <c r="J704" i="6"/>
  <c r="K704" i="6" s="1"/>
  <c r="J705" i="6"/>
  <c r="K705" i="6" s="1"/>
  <c r="J706" i="6"/>
  <c r="K706" i="6" s="1"/>
  <c r="J707" i="6"/>
  <c r="K707" i="6" s="1"/>
  <c r="J708" i="6"/>
  <c r="K708" i="6" s="1"/>
  <c r="J709" i="6"/>
  <c r="K709" i="6" s="1"/>
  <c r="J710" i="6"/>
  <c r="K710" i="6" s="1"/>
  <c r="J711" i="6"/>
  <c r="K711" i="6" s="1"/>
  <c r="J712" i="6"/>
  <c r="K712" i="6" s="1"/>
  <c r="J713" i="6"/>
  <c r="K713" i="6" s="1"/>
  <c r="J714" i="6"/>
  <c r="K714" i="6" s="1"/>
  <c r="J715" i="6"/>
  <c r="K715" i="6" s="1"/>
  <c r="J716" i="6"/>
  <c r="K716" i="6" s="1"/>
  <c r="J717" i="6"/>
  <c r="K717" i="6" s="1"/>
  <c r="J718" i="6"/>
  <c r="K718" i="6" s="1"/>
  <c r="J719" i="6"/>
  <c r="K719" i="6" s="1"/>
  <c r="J720" i="6"/>
  <c r="K720" i="6" s="1"/>
  <c r="J721" i="6"/>
  <c r="K721" i="6" s="1"/>
  <c r="J722" i="6"/>
  <c r="K722" i="6" s="1"/>
  <c r="J723" i="6"/>
  <c r="K723" i="6" s="1"/>
  <c r="J724" i="6"/>
  <c r="K724" i="6" s="1"/>
  <c r="J725" i="6"/>
  <c r="K725" i="6" s="1"/>
  <c r="J726" i="6"/>
  <c r="K726" i="6" s="1"/>
  <c r="J727" i="6"/>
  <c r="K727" i="6" s="1"/>
  <c r="J728" i="6"/>
  <c r="K728" i="6" s="1"/>
  <c r="J729" i="6"/>
  <c r="K729" i="6" s="1"/>
  <c r="J730" i="6"/>
  <c r="K730" i="6" s="1"/>
  <c r="J731" i="6"/>
  <c r="K731" i="6" s="1"/>
  <c r="J732" i="6"/>
  <c r="K732" i="6" s="1"/>
  <c r="J733" i="6"/>
  <c r="K733" i="6" s="1"/>
  <c r="J734" i="6"/>
  <c r="K734" i="6" s="1"/>
  <c r="J735" i="6"/>
  <c r="K735" i="6" s="1"/>
  <c r="J736" i="6"/>
  <c r="K736" i="6" s="1"/>
  <c r="J737" i="6"/>
  <c r="K737" i="6" s="1"/>
  <c r="J738" i="6"/>
  <c r="K738" i="6" s="1"/>
  <c r="J739" i="6"/>
  <c r="K739" i="6" s="1"/>
  <c r="J740" i="6"/>
  <c r="K740" i="6" s="1"/>
  <c r="J741" i="6"/>
  <c r="K741" i="6" s="1"/>
  <c r="J742" i="6"/>
  <c r="K742" i="6" s="1"/>
  <c r="J743" i="6"/>
  <c r="K743" i="6" s="1"/>
  <c r="J744" i="6"/>
  <c r="K744" i="6" s="1"/>
  <c r="J745" i="6"/>
  <c r="K745" i="6" s="1"/>
  <c r="J746" i="6"/>
  <c r="K746" i="6" s="1"/>
  <c r="J747" i="6"/>
  <c r="K747" i="6" s="1"/>
  <c r="J748" i="6"/>
  <c r="K748" i="6" s="1"/>
  <c r="J749" i="6"/>
  <c r="K749" i="6" s="1"/>
  <c r="J750" i="6"/>
  <c r="K750" i="6" s="1"/>
  <c r="J751" i="6"/>
  <c r="K751" i="6" s="1"/>
  <c r="J752" i="6"/>
  <c r="K752" i="6" s="1"/>
  <c r="J753" i="6"/>
  <c r="K753" i="6" s="1"/>
  <c r="J754" i="6"/>
  <c r="K754" i="6" s="1"/>
  <c r="J755" i="6"/>
  <c r="K755" i="6" s="1"/>
  <c r="J756" i="6"/>
  <c r="K756" i="6" s="1"/>
  <c r="J757" i="6"/>
  <c r="K757" i="6" s="1"/>
  <c r="J758" i="6"/>
  <c r="K758" i="6" s="1"/>
  <c r="J759" i="6"/>
  <c r="K759" i="6" s="1"/>
  <c r="J760" i="6"/>
  <c r="K760" i="6" s="1"/>
  <c r="J761" i="6"/>
  <c r="K761" i="6" s="1"/>
  <c r="J762" i="6"/>
  <c r="K762" i="6" s="1"/>
  <c r="J763" i="6"/>
  <c r="K763" i="6" s="1"/>
  <c r="J764" i="6"/>
  <c r="K764" i="6" s="1"/>
  <c r="J765" i="6"/>
  <c r="K765" i="6" s="1"/>
  <c r="J766" i="6"/>
  <c r="K766" i="6" s="1"/>
  <c r="J767" i="6"/>
  <c r="K767" i="6" s="1"/>
  <c r="J768" i="6"/>
  <c r="K768" i="6" s="1"/>
  <c r="J769" i="6"/>
  <c r="K769" i="6" s="1"/>
  <c r="J770" i="6"/>
  <c r="K770" i="6" s="1"/>
  <c r="J771" i="6"/>
  <c r="K771" i="6" s="1"/>
  <c r="J772" i="6"/>
  <c r="K772" i="6" s="1"/>
  <c r="J773" i="6"/>
  <c r="K773" i="6" s="1"/>
  <c r="J774" i="6"/>
  <c r="K774" i="6" s="1"/>
  <c r="J775" i="6"/>
  <c r="K775" i="6" s="1"/>
  <c r="J776" i="6"/>
  <c r="K776" i="6" s="1"/>
  <c r="J777" i="6"/>
  <c r="K777" i="6" s="1"/>
  <c r="J778" i="6"/>
  <c r="K778" i="6" s="1"/>
  <c r="J779" i="6"/>
  <c r="K779" i="6" s="1"/>
  <c r="J780" i="6"/>
  <c r="K780" i="6" s="1"/>
  <c r="J781" i="6"/>
  <c r="K781" i="6" s="1"/>
  <c r="J782" i="6"/>
  <c r="K782" i="6" s="1"/>
  <c r="J783" i="6"/>
  <c r="K783" i="6" s="1"/>
  <c r="J784" i="6"/>
  <c r="K784" i="6" s="1"/>
  <c r="J785" i="6"/>
  <c r="K785" i="6" s="1"/>
  <c r="J786" i="6"/>
  <c r="K786" i="6" s="1"/>
  <c r="J787" i="6"/>
  <c r="K787" i="6" s="1"/>
  <c r="J788" i="6"/>
  <c r="K788" i="6" s="1"/>
  <c r="J789" i="6"/>
  <c r="K789" i="6" s="1"/>
  <c r="J790" i="6"/>
  <c r="K790" i="6" s="1"/>
  <c r="J791" i="6"/>
  <c r="K791" i="6" s="1"/>
  <c r="J792" i="6"/>
  <c r="K792" i="6" s="1"/>
  <c r="J793" i="6"/>
  <c r="K793" i="6" s="1"/>
  <c r="J794" i="6"/>
  <c r="K794" i="6" s="1"/>
  <c r="J795" i="6"/>
  <c r="K795" i="6" s="1"/>
  <c r="J796" i="6"/>
  <c r="K796" i="6" s="1"/>
  <c r="J797" i="6"/>
  <c r="K797" i="6" s="1"/>
  <c r="J798" i="6"/>
  <c r="K798" i="6" s="1"/>
  <c r="J799" i="6"/>
  <c r="K799" i="6" s="1"/>
  <c r="J800" i="6"/>
  <c r="K800" i="6" s="1"/>
  <c r="J801" i="6"/>
  <c r="K801" i="6" s="1"/>
  <c r="J802" i="6"/>
  <c r="K802" i="6" s="1"/>
  <c r="J803" i="6"/>
  <c r="K803" i="6" s="1"/>
  <c r="J804" i="6"/>
  <c r="K804" i="6" s="1"/>
  <c r="J805" i="6"/>
  <c r="K805" i="6" s="1"/>
  <c r="J806" i="6"/>
  <c r="K806" i="6" s="1"/>
  <c r="J807" i="6"/>
  <c r="K807" i="6" s="1"/>
  <c r="J808" i="6"/>
  <c r="K808" i="6" s="1"/>
  <c r="J809" i="6"/>
  <c r="K809" i="6" s="1"/>
  <c r="J810" i="6"/>
  <c r="K810" i="6" s="1"/>
  <c r="J811" i="6"/>
  <c r="K811" i="6" s="1"/>
  <c r="J812" i="6"/>
  <c r="K812" i="6" s="1"/>
  <c r="J813" i="6"/>
  <c r="K813" i="6" s="1"/>
  <c r="J814" i="6"/>
  <c r="K814" i="6" s="1"/>
  <c r="J815" i="6"/>
  <c r="K815" i="6" s="1"/>
  <c r="J816" i="6"/>
  <c r="K816" i="6" s="1"/>
  <c r="J817" i="6"/>
  <c r="K817" i="6" s="1"/>
  <c r="J818" i="6"/>
  <c r="K818" i="6" s="1"/>
  <c r="J819" i="6"/>
  <c r="K819" i="6" s="1"/>
  <c r="J820" i="6"/>
  <c r="K820" i="6" s="1"/>
  <c r="J821" i="6"/>
  <c r="K821" i="6" s="1"/>
  <c r="J822" i="6"/>
  <c r="K822" i="6" s="1"/>
  <c r="J823" i="6"/>
  <c r="K823" i="6" s="1"/>
  <c r="J824" i="6"/>
  <c r="K824" i="6" s="1"/>
  <c r="J825" i="6"/>
  <c r="K825" i="6" s="1"/>
  <c r="J826" i="6"/>
  <c r="K826" i="6" s="1"/>
  <c r="J827" i="6"/>
  <c r="K827" i="6" s="1"/>
  <c r="J828" i="6"/>
  <c r="K828" i="6" s="1"/>
  <c r="J829" i="6"/>
  <c r="K829" i="6" s="1"/>
  <c r="J830" i="6"/>
  <c r="K830" i="6" s="1"/>
  <c r="J831" i="6"/>
  <c r="K831" i="6" s="1"/>
  <c r="J832" i="6"/>
  <c r="K832" i="6" s="1"/>
  <c r="J833" i="6"/>
  <c r="K833" i="6" s="1"/>
  <c r="J834" i="6"/>
  <c r="K834" i="6" s="1"/>
  <c r="J835" i="6"/>
  <c r="K835" i="6" s="1"/>
  <c r="J836" i="6"/>
  <c r="K836" i="6" s="1"/>
  <c r="J837" i="6"/>
  <c r="K837" i="6" s="1"/>
  <c r="J838" i="6"/>
  <c r="K838" i="6" s="1"/>
  <c r="J839" i="6"/>
  <c r="K839" i="6" s="1"/>
  <c r="J840" i="6"/>
  <c r="K840" i="6" s="1"/>
  <c r="J841" i="6"/>
  <c r="K841" i="6" s="1"/>
  <c r="J842" i="6"/>
  <c r="K842" i="6" s="1"/>
  <c r="J843" i="6"/>
  <c r="K843" i="6" s="1"/>
  <c r="J844" i="6"/>
  <c r="K844" i="6" s="1"/>
  <c r="J845" i="6"/>
  <c r="K845" i="6" s="1"/>
  <c r="J846" i="6"/>
  <c r="K846" i="6" s="1"/>
  <c r="J847" i="6"/>
  <c r="K847" i="6" s="1"/>
  <c r="J848" i="6"/>
  <c r="K848" i="6" s="1"/>
  <c r="J849" i="6"/>
  <c r="K849" i="6" s="1"/>
  <c r="J850" i="6"/>
  <c r="K850" i="6" s="1"/>
  <c r="J851" i="6"/>
  <c r="K851" i="6" s="1"/>
  <c r="J852" i="6"/>
  <c r="K852" i="6" s="1"/>
  <c r="J853" i="6"/>
  <c r="K853" i="6" s="1"/>
  <c r="J854" i="6"/>
  <c r="K854" i="6" s="1"/>
  <c r="J855" i="6"/>
  <c r="K855" i="6" s="1"/>
  <c r="J856" i="6"/>
  <c r="K856" i="6" s="1"/>
  <c r="J857" i="6"/>
  <c r="K857" i="6" s="1"/>
  <c r="J858" i="6"/>
  <c r="K858" i="6" s="1"/>
  <c r="J859" i="6"/>
  <c r="K859" i="6" s="1"/>
  <c r="J860" i="6"/>
  <c r="K860" i="6" s="1"/>
  <c r="J861" i="6"/>
  <c r="K861" i="6" s="1"/>
  <c r="J862" i="6"/>
  <c r="K862" i="6" s="1"/>
  <c r="J863" i="6"/>
  <c r="K863" i="6" s="1"/>
  <c r="J864" i="6"/>
  <c r="K864" i="6" s="1"/>
  <c r="J865" i="6"/>
  <c r="K865" i="6" s="1"/>
  <c r="J866" i="6"/>
  <c r="K866" i="6" s="1"/>
  <c r="J867" i="6"/>
  <c r="K867" i="6" s="1"/>
  <c r="J868" i="6"/>
  <c r="K868" i="6" s="1"/>
  <c r="J869" i="6"/>
  <c r="K869" i="6" s="1"/>
  <c r="J870" i="6"/>
  <c r="K870" i="6" s="1"/>
  <c r="J871" i="6"/>
  <c r="K871" i="6" s="1"/>
  <c r="J872" i="6"/>
  <c r="K872" i="6" s="1"/>
  <c r="J873" i="6"/>
  <c r="K873" i="6" s="1"/>
  <c r="J874" i="6"/>
  <c r="K874" i="6" s="1"/>
  <c r="J875" i="6"/>
  <c r="K875" i="6" s="1"/>
  <c r="J876" i="6"/>
  <c r="K876" i="6" s="1"/>
  <c r="J877" i="6"/>
  <c r="K877" i="6" s="1"/>
  <c r="J878" i="6"/>
  <c r="K878" i="6" s="1"/>
  <c r="J879" i="6"/>
  <c r="K879" i="6" s="1"/>
  <c r="J880" i="6"/>
  <c r="K880" i="6" s="1"/>
  <c r="J881" i="6"/>
  <c r="K881" i="6" s="1"/>
  <c r="J882" i="6"/>
  <c r="K882" i="6" s="1"/>
  <c r="J883" i="6"/>
  <c r="K883" i="6" s="1"/>
  <c r="J884" i="6"/>
  <c r="K884" i="6" s="1"/>
  <c r="J885" i="6"/>
  <c r="K885" i="6" s="1"/>
  <c r="J886" i="6"/>
  <c r="K886" i="6" s="1"/>
  <c r="J887" i="6"/>
  <c r="K887" i="6" s="1"/>
  <c r="J888" i="6"/>
  <c r="K888" i="6" s="1"/>
  <c r="J889" i="6"/>
  <c r="K889" i="6" s="1"/>
  <c r="J890" i="6"/>
  <c r="K890" i="6" s="1"/>
  <c r="J891" i="6"/>
  <c r="K891" i="6" s="1"/>
  <c r="J892" i="6"/>
  <c r="K892" i="6" s="1"/>
  <c r="J893" i="6"/>
  <c r="K893" i="6" s="1"/>
  <c r="J894" i="6"/>
  <c r="K894" i="6" s="1"/>
  <c r="J895" i="6"/>
  <c r="K895" i="6" s="1"/>
  <c r="J896" i="6"/>
  <c r="K896" i="6" s="1"/>
  <c r="J897" i="6"/>
  <c r="K897" i="6" s="1"/>
  <c r="J898" i="6"/>
  <c r="K898" i="6" s="1"/>
  <c r="J899" i="6"/>
  <c r="K899" i="6" s="1"/>
  <c r="J900" i="6"/>
  <c r="K900" i="6" s="1"/>
  <c r="J901" i="6"/>
  <c r="K901" i="6" s="1"/>
  <c r="J902" i="6"/>
  <c r="K902" i="6" s="1"/>
  <c r="J903" i="6"/>
  <c r="K903" i="6" s="1"/>
  <c r="J904" i="6"/>
  <c r="K904" i="6" s="1"/>
  <c r="J905" i="6"/>
  <c r="K905" i="6" s="1"/>
  <c r="J906" i="6"/>
  <c r="K906" i="6" s="1"/>
  <c r="J907" i="6"/>
  <c r="K907" i="6" s="1"/>
  <c r="J908" i="6"/>
  <c r="K908" i="6" s="1"/>
  <c r="J909" i="6"/>
  <c r="K909" i="6" s="1"/>
  <c r="J910" i="6"/>
  <c r="K910" i="6" s="1"/>
  <c r="J911" i="6"/>
  <c r="K911" i="6" s="1"/>
  <c r="J912" i="6"/>
  <c r="K912" i="6" s="1"/>
  <c r="J913" i="6"/>
  <c r="K913" i="6" s="1"/>
  <c r="J914" i="6"/>
  <c r="K914" i="6" s="1"/>
  <c r="J915" i="6"/>
  <c r="K915" i="6" s="1"/>
  <c r="J916" i="6"/>
  <c r="K916" i="6" s="1"/>
  <c r="J917" i="6"/>
  <c r="K917" i="6" s="1"/>
  <c r="J918" i="6"/>
  <c r="K918" i="6" s="1"/>
  <c r="J919" i="6"/>
  <c r="K919" i="6" s="1"/>
  <c r="J920" i="6"/>
  <c r="K920" i="6" s="1"/>
  <c r="J921" i="6"/>
  <c r="K921" i="6" s="1"/>
  <c r="J922" i="6"/>
  <c r="K922" i="6" s="1"/>
  <c r="J923" i="6"/>
  <c r="K923" i="6" s="1"/>
  <c r="J924" i="6"/>
  <c r="K924" i="6" s="1"/>
  <c r="J925" i="6"/>
  <c r="K925" i="6" s="1"/>
  <c r="J926" i="6"/>
  <c r="K926" i="6" s="1"/>
  <c r="J927" i="6"/>
  <c r="K927" i="6" s="1"/>
  <c r="J928" i="6"/>
  <c r="K928" i="6" s="1"/>
  <c r="J929" i="6"/>
  <c r="K929" i="6" s="1"/>
  <c r="J930" i="6"/>
  <c r="K930" i="6" s="1"/>
  <c r="J931" i="6"/>
  <c r="K931" i="6" s="1"/>
  <c r="J932" i="6"/>
  <c r="K932" i="6" s="1"/>
  <c r="J933" i="6"/>
  <c r="K933" i="6" s="1"/>
  <c r="J934" i="6"/>
  <c r="K934" i="6" s="1"/>
  <c r="J935" i="6"/>
  <c r="K935" i="6" s="1"/>
  <c r="J936" i="6"/>
  <c r="K936" i="6" s="1"/>
  <c r="J937" i="6"/>
  <c r="K937" i="6" s="1"/>
  <c r="J938" i="6"/>
  <c r="K938" i="6" s="1"/>
  <c r="J939" i="6"/>
  <c r="K939" i="6" s="1"/>
  <c r="J940" i="6"/>
  <c r="K940" i="6" s="1"/>
  <c r="J941" i="6"/>
  <c r="K941" i="6" s="1"/>
  <c r="J942" i="6"/>
  <c r="K942" i="6" s="1"/>
  <c r="J943" i="6"/>
  <c r="K943" i="6" s="1"/>
  <c r="J944" i="6"/>
  <c r="K944" i="6" s="1"/>
  <c r="J945" i="6"/>
  <c r="K945" i="6" s="1"/>
  <c r="J946" i="6"/>
  <c r="K946" i="6" s="1"/>
  <c r="J947" i="6"/>
  <c r="K947" i="6" s="1"/>
  <c r="J948" i="6"/>
  <c r="K948" i="6" s="1"/>
  <c r="J949" i="6"/>
  <c r="K949" i="6" s="1"/>
  <c r="J950" i="6"/>
  <c r="K950" i="6" s="1"/>
  <c r="J951" i="6"/>
  <c r="K951" i="6" s="1"/>
  <c r="J952" i="6"/>
  <c r="K952" i="6" s="1"/>
  <c r="J953" i="6"/>
  <c r="K953" i="6" s="1"/>
  <c r="J954" i="6"/>
  <c r="K954" i="6" s="1"/>
  <c r="J955" i="6"/>
  <c r="K955" i="6" s="1"/>
  <c r="J956" i="6"/>
  <c r="K956" i="6" s="1"/>
  <c r="J957" i="6"/>
  <c r="K957" i="6" s="1"/>
  <c r="J958" i="6"/>
  <c r="K958" i="6" s="1"/>
  <c r="J959" i="6"/>
  <c r="K959" i="6" s="1"/>
  <c r="J960" i="6"/>
  <c r="K960" i="6" s="1"/>
  <c r="J961" i="6"/>
  <c r="K961" i="6" s="1"/>
  <c r="J962" i="6"/>
  <c r="K962" i="6" s="1"/>
  <c r="J963" i="6"/>
  <c r="K963" i="6" s="1"/>
  <c r="J964" i="6"/>
  <c r="K964" i="6" s="1"/>
  <c r="J965" i="6"/>
  <c r="K965" i="6" s="1"/>
  <c r="J966" i="6"/>
  <c r="K966" i="6" s="1"/>
  <c r="J967" i="6"/>
  <c r="K967" i="6" s="1"/>
  <c r="J968" i="6"/>
  <c r="K968" i="6" s="1"/>
  <c r="J969" i="6"/>
  <c r="K969" i="6" s="1"/>
  <c r="J970" i="6"/>
  <c r="K970" i="6" s="1"/>
  <c r="J971" i="6"/>
  <c r="K971" i="6" s="1"/>
  <c r="J972" i="6"/>
  <c r="K972" i="6" s="1"/>
  <c r="J973" i="6"/>
  <c r="K973" i="6" s="1"/>
  <c r="J974" i="6"/>
  <c r="K974" i="6" s="1"/>
  <c r="J975" i="6"/>
  <c r="K975" i="6" s="1"/>
  <c r="J976" i="6"/>
  <c r="K976" i="6" s="1"/>
  <c r="J977" i="6"/>
  <c r="K977" i="6" s="1"/>
  <c r="J978" i="6"/>
  <c r="K978" i="6" s="1"/>
  <c r="J979" i="6"/>
  <c r="K979" i="6" s="1"/>
  <c r="J980" i="6"/>
  <c r="K980" i="6" s="1"/>
  <c r="J981" i="6"/>
  <c r="K981" i="6" s="1"/>
  <c r="J982" i="6"/>
  <c r="K982" i="6" s="1"/>
  <c r="J983" i="6"/>
  <c r="K983" i="6" s="1"/>
  <c r="J984" i="6"/>
  <c r="K984" i="6" s="1"/>
  <c r="J985" i="6"/>
  <c r="K985" i="6" s="1"/>
  <c r="J986" i="6"/>
  <c r="K986" i="6" s="1"/>
  <c r="J987" i="6"/>
  <c r="K987" i="6" s="1"/>
  <c r="J988" i="6"/>
  <c r="K988" i="6" s="1"/>
  <c r="J989" i="6"/>
  <c r="K989" i="6" s="1"/>
  <c r="J990" i="6"/>
  <c r="K990" i="6" s="1"/>
  <c r="J991" i="6"/>
  <c r="K991" i="6" s="1"/>
  <c r="J992" i="6"/>
  <c r="K992" i="6" s="1"/>
  <c r="J993" i="6"/>
  <c r="K993" i="6" s="1"/>
  <c r="J994" i="6"/>
  <c r="K994" i="6" s="1"/>
  <c r="J995" i="6"/>
  <c r="K995" i="6" s="1"/>
  <c r="J996" i="6"/>
  <c r="K996" i="6" s="1"/>
  <c r="J997" i="6"/>
  <c r="K997" i="6" s="1"/>
  <c r="J998" i="6"/>
  <c r="K998" i="6" s="1"/>
  <c r="J999" i="6"/>
  <c r="K999" i="6" s="1"/>
  <c r="J1000" i="6"/>
  <c r="K1000" i="6" s="1"/>
  <c r="J1001" i="6"/>
  <c r="K1001" i="6" s="1"/>
  <c r="J1002" i="6"/>
  <c r="K1002" i="6" s="1"/>
  <c r="J1003" i="6"/>
  <c r="K1003" i="6" s="1"/>
  <c r="J1004" i="6"/>
  <c r="K1004" i="6" s="1"/>
  <c r="J1005" i="6"/>
  <c r="K1005" i="6" s="1"/>
  <c r="J1006" i="6"/>
  <c r="K1006" i="6" s="1"/>
  <c r="J1007" i="6"/>
  <c r="K1007" i="6" s="1"/>
  <c r="J1008" i="6"/>
  <c r="K1008" i="6" s="1"/>
  <c r="J1009" i="6"/>
  <c r="K1009" i="6" s="1"/>
  <c r="J1010" i="6"/>
  <c r="K1010" i="6" s="1"/>
  <c r="J1011" i="6"/>
  <c r="K1011" i="6" s="1"/>
  <c r="J1012" i="6"/>
  <c r="K1012" i="6" s="1"/>
  <c r="J1013" i="6"/>
  <c r="K1013" i="6" s="1"/>
  <c r="J1014" i="6"/>
  <c r="K1014" i="6" s="1"/>
  <c r="J1015" i="6"/>
  <c r="K1015" i="6" s="1"/>
  <c r="J1016" i="6"/>
  <c r="K1016" i="6" s="1"/>
  <c r="J1017" i="6"/>
  <c r="K1017" i="6" s="1"/>
  <c r="J1018" i="6"/>
  <c r="K1018" i="6" s="1"/>
  <c r="J1019" i="6"/>
  <c r="K1019" i="6" s="1"/>
  <c r="J1020" i="6"/>
  <c r="K1020" i="6" s="1"/>
  <c r="J1021" i="6"/>
  <c r="K1021" i="6" s="1"/>
  <c r="J1022" i="6"/>
  <c r="K1022" i="6" s="1"/>
  <c r="J1023" i="6"/>
  <c r="K1023" i="6" s="1"/>
  <c r="J1024" i="6"/>
  <c r="K1024" i="6" s="1"/>
  <c r="J1025" i="6"/>
  <c r="K1025" i="6" s="1"/>
  <c r="J1026" i="6"/>
  <c r="K1026" i="6" s="1"/>
  <c r="J1027" i="6"/>
  <c r="K1027" i="6" s="1"/>
  <c r="J1028" i="6"/>
  <c r="K1028" i="6" s="1"/>
  <c r="J1029" i="6"/>
  <c r="K1029" i="6" s="1"/>
  <c r="J1030" i="6"/>
  <c r="K1030" i="6" s="1"/>
  <c r="J1031" i="6"/>
  <c r="K1031" i="6" s="1"/>
  <c r="J1032" i="6"/>
  <c r="K1032" i="6" s="1"/>
  <c r="J1033" i="6"/>
  <c r="K1033" i="6" s="1"/>
  <c r="J1034" i="6"/>
  <c r="K1034" i="6" s="1"/>
  <c r="J1035" i="6"/>
  <c r="K1035" i="6" s="1"/>
  <c r="J1036" i="6"/>
  <c r="K1036" i="6" s="1"/>
  <c r="J1037" i="6"/>
  <c r="K1037" i="6" s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N61" i="6" l="1"/>
  <c r="N53" i="6"/>
  <c r="N45" i="6"/>
  <c r="N37" i="6"/>
  <c r="N29" i="6"/>
  <c r="N21" i="6"/>
  <c r="N13" i="6"/>
  <c r="N5" i="6"/>
  <c r="N60" i="6"/>
  <c r="N52" i="6"/>
  <c r="N44" i="6"/>
  <c r="N36" i="6"/>
  <c r="N28" i="6"/>
  <c r="N20" i="6"/>
  <c r="N12" i="6"/>
  <c r="N4" i="6"/>
  <c r="N67" i="6"/>
  <c r="N59" i="6"/>
  <c r="N51" i="6"/>
  <c r="N43" i="6"/>
  <c r="N35" i="6"/>
  <c r="N27" i="6"/>
  <c r="N19" i="6"/>
  <c r="N11" i="6"/>
  <c r="N64" i="6"/>
  <c r="N56" i="6"/>
  <c r="N48" i="6"/>
  <c r="N40" i="6"/>
  <c r="N32" i="6"/>
  <c r="N24" i="6"/>
  <c r="N16" i="6"/>
  <c r="N8" i="6"/>
  <c r="N47" i="6"/>
  <c r="N15" i="6"/>
  <c r="N63" i="6"/>
  <c r="N55" i="6"/>
  <c r="N39" i="6"/>
  <c r="N31" i="6"/>
  <c r="N23" i="6"/>
  <c r="N7" i="6"/>
  <c r="N62" i="6"/>
  <c r="N54" i="6"/>
  <c r="N46" i="6"/>
  <c r="N38" i="6"/>
  <c r="N30" i="6"/>
  <c r="N22" i="6"/>
  <c r="N14" i="6"/>
  <c r="N6" i="6"/>
  <c r="N66" i="6"/>
  <c r="N58" i="6"/>
  <c r="N50" i="6"/>
  <c r="N42" i="6"/>
  <c r="N34" i="6"/>
  <c r="N26" i="6"/>
  <c r="N18" i="6"/>
  <c r="N10" i="6"/>
  <c r="N65" i="6"/>
  <c r="N57" i="6"/>
  <c r="N49" i="6"/>
  <c r="N41" i="6"/>
  <c r="N33" i="6"/>
  <c r="N25" i="6"/>
  <c r="N17" i="6"/>
  <c r="N9" i="6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H1" i="2"/>
  <c r="H4" i="6" l="1"/>
  <c r="Q4" i="6" a="1"/>
  <c r="Q4" i="6" s="1"/>
  <c r="H5" i="6"/>
  <c r="H6" i="6"/>
  <c r="H7" i="6"/>
  <c r="D3" i="1" s="1"/>
  <c r="H8" i="6"/>
  <c r="D4" i="1" s="1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D5" i="1" s="1"/>
  <c r="H27" i="6"/>
  <c r="D6" i="1" s="1"/>
  <c r="H28" i="6"/>
  <c r="H29" i="6"/>
  <c r="D7" i="1" s="1"/>
  <c r="H30" i="6"/>
  <c r="D8" i="1" s="1"/>
  <c r="H31" i="6"/>
  <c r="D9" i="1" s="1"/>
  <c r="H32" i="6"/>
  <c r="H33" i="6"/>
  <c r="D10" i="1" s="1"/>
  <c r="H34" i="6"/>
  <c r="H35" i="6"/>
  <c r="H36" i="6"/>
  <c r="D11" i="1" s="1"/>
  <c r="H37" i="6"/>
  <c r="H38" i="6"/>
  <c r="H39" i="6"/>
  <c r="D12" i="1" s="1"/>
  <c r="H40" i="6"/>
  <c r="D13" i="1" s="1"/>
  <c r="H41" i="6"/>
  <c r="H42" i="6"/>
  <c r="D14" i="1" s="1"/>
  <c r="H43" i="6"/>
  <c r="D15" i="1" s="1"/>
  <c r="H44" i="6"/>
  <c r="D16" i="1" s="1"/>
  <c r="H45" i="6"/>
  <c r="D17" i="1" s="1"/>
  <c r="H46" i="6"/>
  <c r="D18" i="1" s="1"/>
  <c r="H47" i="6"/>
  <c r="H48" i="6"/>
  <c r="D19" i="1" s="1"/>
  <c r="H49" i="6"/>
  <c r="D20" i="1" s="1"/>
  <c r="H50" i="6"/>
  <c r="H51" i="6"/>
  <c r="H52" i="6"/>
  <c r="D21" i="1" s="1"/>
  <c r="H53" i="6"/>
  <c r="H54" i="6"/>
  <c r="D22" i="1" s="1"/>
  <c r="H55" i="6"/>
  <c r="D23" i="1" s="1"/>
  <c r="H56" i="6"/>
  <c r="D24" i="1" s="1"/>
  <c r="H57" i="6"/>
  <c r="H58" i="6"/>
  <c r="D25" i="1" s="1"/>
  <c r="H59" i="6"/>
  <c r="H60" i="6"/>
  <c r="D26" i="1" s="1"/>
  <c r="H61" i="6"/>
  <c r="D27" i="1" s="1"/>
  <c r="H62" i="6"/>
  <c r="H63" i="6"/>
  <c r="H64" i="6"/>
  <c r="D28" i="1" s="1"/>
  <c r="H65" i="6"/>
  <c r="H66" i="6"/>
  <c r="D29" i="1" s="1"/>
  <c r="H67" i="6"/>
  <c r="D30" i="1" s="1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D2" i="1" l="1"/>
  <c r="Q6" i="6"/>
  <c r="AE24" i="4"/>
  <c r="DP14" i="4"/>
  <c r="AE17" i="4" s="1"/>
  <c r="C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Бурова Евгения</author>
  </authors>
  <commentList>
    <comment ref="C1" authorId="0" shapeId="0" xr:uid="{00000000-0006-0000-0100-000001000000}">
      <text>
        <r>
          <rPr>
            <sz val="11"/>
            <color indexed="81"/>
            <rFont val="Tahoma"/>
            <family val="2"/>
            <charset val="204"/>
          </rPr>
          <t>Выберите из выпадающего списка</t>
        </r>
      </text>
    </comment>
    <comment ref="D1" authorId="0" shapeId="0" xr:uid="{00000000-0006-0000-0100-000002000000}">
      <text>
        <r>
          <rPr>
            <sz val="11"/>
            <color indexed="81"/>
            <rFont val="Tahoma"/>
            <family val="2"/>
            <charset val="204"/>
          </rPr>
          <t>Не нужно заполнять</t>
        </r>
      </text>
    </comment>
    <comment ref="E1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Если в списке нет нужного атрибута, оставьте поле пустым, а нужный атрибут указажите справа от таблицы, напротив каждого кода товара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<sst xmlns="http://schemas.openxmlformats.org/spreadsheetml/2006/main" count="358" uniqueCount="132">
  <si>
    <t>ИНН участника</t>
  </si>
  <si>
    <t>Новое значение атрибута</t>
  </si>
  <si>
    <t>Наименование атрибута</t>
  </si>
  <si>
    <t>Полное наименование товара</t>
  </si>
  <si>
    <t>Товарный знак</t>
  </si>
  <si>
    <t>Группа ТНВЭД</t>
  </si>
  <si>
    <t>Статус карточки
(на модерации, 
требует изменений,
опубликована)</t>
  </si>
  <si>
    <t>Статус КМ</t>
  </si>
  <si>
    <t>На модерации</t>
  </si>
  <si>
    <t>Требует изменений</t>
  </si>
  <si>
    <t>Опубликована</t>
  </si>
  <si>
    <t>Черновик</t>
  </si>
  <si>
    <t>Ожидает подписания</t>
  </si>
  <si>
    <t>В архиве</t>
  </si>
  <si>
    <t>GTIN
(Код товара)</t>
  </si>
  <si>
    <t>Код ТНВЭД</t>
  </si>
  <si>
    <t>Текущее значение атрибута</t>
  </si>
  <si>
    <t>Инструкция по заполнению файла на внесение изменений</t>
  </si>
  <si>
    <t>Если необходимо внести изменения в несколько атрибутов у одной карточки товара</t>
  </si>
  <si>
    <t>Дублируем номер карточки товара столько раз, сколько атрибутов нужно в ней изменить</t>
  </si>
  <si>
    <t>Если в списке нет нужного атрибута</t>
  </si>
  <si>
    <t>Оставьте поле "Наименование атрибута" пустым и укажите справа, рядом с таблицей, название нужного атрибута</t>
  </si>
  <si>
    <t>Если я не знаю статус КМ</t>
  </si>
  <si>
    <t>Оставьте значение поля "Статус КМ" пустым</t>
  </si>
  <si>
    <t>Исх. № ___</t>
  </si>
  <si>
    <t>От ___ . ___. ______ г.</t>
  </si>
  <si>
    <t>Генеральному директору ООО «ОПЕРАТОР-ЦРПТ»</t>
  </si>
  <si>
    <t>Алхазову Дмитрию Михайловичу</t>
  </si>
  <si>
    <t>От ________________________________________</t>
  </si>
  <si>
    <t>________________________________________</t>
  </si>
  <si>
    <t>(ФИО заявителя)</t>
  </si>
  <si>
    <t>ЗАЯВКА на внесение изменений в карточки товаров в КМТ ГИС МТ</t>
  </si>
  <si>
    <t>Причина внесения изменений:</t>
  </si>
  <si>
    <t>Информация по товарам:</t>
  </si>
  <si>
    <t xml:space="preserve">Оригинал письма обязуемся отправить в день отправления электронной версии Заявки по адресу: 123022, Российская Федерация, г. Москва, ул. Рочдельская, дом 15, строение 16А, этаж 3, помещение V, комната 1 </t>
  </si>
  <si>
    <t>ИНН Организации:</t>
  </si>
  <si>
    <t>ИНН организации:</t>
  </si>
  <si>
    <t>___________________________                     ________________                        _____________________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</si>
  <si>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В случае подписания Заявки представителем участника оборота товаров к Заявке должна быть приложена доверенность.</t>
    </r>
  </si>
  <si>
    <t>Кол-во строк к изменению:</t>
  </si>
  <si>
    <t>(должность, наименование компании)</t>
  </si>
  <si>
    <t>Наименование организации-участника:</t>
  </si>
  <si>
    <t>Товары подлежат ввозу в РФ</t>
  </si>
  <si>
    <t>Товары произведены в РФ</t>
  </si>
  <si>
    <r>
      <t xml:space="preserve">                    (Должность</t>
    </r>
    <r>
      <rPr>
        <sz val="9"/>
        <color rgb="FFFF0000"/>
        <rFont val="Calibri"/>
        <family val="2"/>
        <charset val="204"/>
        <scheme val="minor"/>
      </rPr>
      <t>*</t>
    </r>
    <r>
      <rPr>
        <sz val="9"/>
        <color theme="1"/>
        <rFont val="Calibri"/>
        <family val="2"/>
        <charset val="204"/>
        <scheme val="minor"/>
      </rPr>
      <t>)                                                           (Подпись, печать)                                                  (Расшифровка: ФИО)</t>
    </r>
  </si>
  <si>
    <t>Текст УОТу:</t>
  </si>
  <si>
    <t>Обращение в BPM:</t>
  </si>
  <si>
    <t>Обращение в Jira:</t>
  </si>
  <si>
    <t>Для оформления заявки на внесение изменений укажите:
1) ИНН организации, где требуется внести изменения;
2) Причину внесения изменений;
3) Вид товаров, перечисленных на внесение изменений: Товары подлежат ввозу в РФ / Товары произведены в РФ</t>
  </si>
  <si>
    <t>Подробные сведения о требуемых изменениях в карточках товаров содержатся в Приложении 1.</t>
  </si>
  <si>
    <t xml:space="preserve">GTIN </t>
  </si>
  <si>
    <t xml:space="preserve"> innProducer </t>
  </si>
  <si>
    <t xml:space="preserve"> isEMITTED </t>
  </si>
  <si>
    <t xml:space="preserve"> isINTRODUCED (В ОБОРОТЕ) </t>
  </si>
  <si>
    <t xml:space="preserve"> isWRITTEN_OFF (СПИСАН) </t>
  </si>
  <si>
    <t xml:space="preserve"> isRETIRED (ВЫБЫЛ ИЗ ОБОРОТА) </t>
  </si>
  <si>
    <t xml:space="preserve"> emissionType</t>
  </si>
  <si>
    <t xml:space="preserve"> True </t>
  </si>
  <si>
    <t>Статусы КМ</t>
  </si>
  <si>
    <t>&lt;- Вставь сюда TRUE или ИСТИНА</t>
  </si>
  <si>
    <t>2478</t>
  </si>
  <si>
    <t>2504</t>
  </si>
  <si>
    <t>3959</t>
  </si>
  <si>
    <t>13933</t>
  </si>
  <si>
    <t>ID Атрибута</t>
  </si>
  <si>
    <t>&lt;= формула для КМ в ячейку D2</t>
  </si>
  <si>
    <t xml:space="preserve">Статус карточки </t>
  </si>
  <si>
    <t>Статус карточек</t>
  </si>
  <si>
    <t>Решение комиссии</t>
  </si>
  <si>
    <t>Степень изменений</t>
  </si>
  <si>
    <t>Типовое решение</t>
  </si>
  <si>
    <t>Тип изменения/атрибут</t>
  </si>
  <si>
    <t>Опечатки</t>
  </si>
  <si>
    <t>Незначительные изменения</t>
  </si>
  <si>
    <t>Орфографические ошибки</t>
  </si>
  <si>
    <t>Изменения средней значимости</t>
  </si>
  <si>
    <t>Значительные изменения</t>
  </si>
  <si>
    <t>Произведен в РФ</t>
  </si>
  <si>
    <t>Ввезен в РФ</t>
  </si>
  <si>
    <t>Решение</t>
  </si>
  <si>
    <t>Нет КМ</t>
  </si>
  <si>
    <t>Эмитирован</t>
  </si>
  <si>
    <t>Ввод в оборот</t>
  </si>
  <si>
    <t>Выбыл из оборота</t>
  </si>
  <si>
    <t>Внесение изменений без комиссии</t>
  </si>
  <si>
    <t>Заявка на комиссию</t>
  </si>
  <si>
    <t>Тип эмиссии</t>
  </si>
  <si>
    <t>Атрибут для изменений</t>
  </si>
  <si>
    <t>Ваше обращение на внесение изменений будет отправлено на рассмотрение комиссией. Срок рассмотрения обращения занимает до 2х недель. 
Просьба проверить Заявку на корректность указанных данных, распечатать, заполнить "шапку" и завизировать её на всех страницах (где указаны слова "Подпись" и "Печать"). Скан подписанной Заявки необходимо прислать в ответ на это письмо, оригинал - по указанному в Заявке адресу.
В случае подписания Заявки представителем участника оборота товаров к Заявке должна быть приложена доверенность.</t>
  </si>
  <si>
    <t>Полное наименование товара (обогащение)</t>
  </si>
  <si>
    <t>Полное наименование товара (опечатки)</t>
  </si>
  <si>
    <t xml:space="preserve"> - </t>
  </si>
  <si>
    <t>2710</t>
  </si>
  <si>
    <t>Тип упаковки</t>
  </si>
  <si>
    <t>2713</t>
  </si>
  <si>
    <t>Материал упаковки</t>
  </si>
  <si>
    <t>15448</t>
  </si>
  <si>
    <t>Заявленный объём / вес нетто</t>
  </si>
  <si>
    <t>15281</t>
  </si>
  <si>
    <t>Тип продукта</t>
  </si>
  <si>
    <t>13</t>
  </si>
  <si>
    <t>Происхождение сырья</t>
  </si>
  <si>
    <t>14</t>
  </si>
  <si>
    <t>Жирность, %</t>
  </si>
  <si>
    <t>15305</t>
  </si>
  <si>
    <t>Продукция для детского питания</t>
  </si>
  <si>
    <t>15897</t>
  </si>
  <si>
    <t>Специализированная пищевая продукция</t>
  </si>
  <si>
    <t>2483</t>
  </si>
  <si>
    <t>Состав</t>
  </si>
  <si>
    <t>21500</t>
  </si>
  <si>
    <t>Срок хранения до 40 суток (включительно)</t>
  </si>
  <si>
    <t>15653</t>
  </si>
  <si>
    <t>Подлежит ветеринарному контролю (надзору)</t>
  </si>
  <si>
    <t>Статус карточки</t>
  </si>
  <si>
    <t>Действие</t>
  </si>
  <si>
    <t>Удаляем по СТП</t>
  </si>
  <si>
    <t>Вносим изменения по СТП</t>
  </si>
  <si>
    <t>Вносим любые изменения по СТП</t>
  </si>
  <si>
    <t>Просим опубликовать, вносим изменения по СТП</t>
  </si>
  <si>
    <t>Опубликовать, вносим изменения по оригиналу оф письма</t>
  </si>
  <si>
    <t>Вносим изменения по оригиналу оф письма</t>
  </si>
  <si>
    <t>Значительные</t>
  </si>
  <si>
    <t>Незначительные</t>
  </si>
  <si>
    <t>Атрибут</t>
  </si>
  <si>
    <t>Обновляются из ГС1 через дату публикации (или удаление)</t>
  </si>
  <si>
    <t>Удаляем по СТП/Опубликовать, внести изменения</t>
  </si>
  <si>
    <t>Уровень упаковки - Потребительская упаковка</t>
  </si>
  <si>
    <t>КОНТЕЙНЕР (ПОТРЕБИТЕЛЬСКИЙ)</t>
  </si>
  <si>
    <t>КОНТЕЙНЕР ДЛЯ ПРОДУКТОВ ПИТАНИЯ</t>
  </si>
  <si>
    <t xml:space="preserve"> Нет КМ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</si>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</sst>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5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1" fontId="0" fillId="3" borderId="1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3" borderId="0" xfId="0" applyFont="1" applyFill="1"/>
    <xf numFmtId="0" fontId="3" fillId="5" borderId="2" xfId="0" applyFont="1" applyFill="1" applyBorder="1"/>
    <xf numFmtId="0" fontId="0" fillId="6" borderId="0" xfId="0" applyFont="1" applyFill="1" applyAlignment="1">
      <alignment vertical="center"/>
    </xf>
    <xf numFmtId="0" fontId="0" fillId="6" borderId="0" xfId="0" applyFont="1" applyFill="1"/>
    <xf numFmtId="0" fontId="0" fillId="6" borderId="0" xfId="0" applyFont="1" applyFill="1" applyAlignment="1">
      <alignment horizontal="right" vertical="center"/>
    </xf>
    <xf numFmtId="0" fontId="0" fillId="6" borderId="0" xfId="0" applyFont="1" applyFill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right"/>
    </xf>
    <xf numFmtId="0" fontId="0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4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6" borderId="0" xfId="0" applyNumberFormat="1" applyFont="1" applyFill="1" applyAlignment="1">
      <alignment horizontal="center"/>
    </xf>
    <xf numFmtId="0" fontId="0" fillId="6" borderId="3" xfId="0" applyFont="1" applyFill="1" applyBorder="1"/>
    <xf numFmtId="0" fontId="0" fillId="7" borderId="0" xfId="0" applyFill="1"/>
    <xf numFmtId="0" fontId="0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0" fillId="3" borderId="14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1" fontId="9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0" fillId="8" borderId="0" xfId="0" applyFill="1"/>
    <xf numFmtId="0" fontId="0" fillId="0" borderId="0" xfId="0" applyFill="1"/>
    <xf numFmtId="1" fontId="0" fillId="7" borderId="0" xfId="0" applyNumberFormat="1" applyFill="1" applyProtection="1">
      <protection locked="0"/>
    </xf>
    <xf numFmtId="0" fontId="0" fillId="7" borderId="0" xfId="0" applyFill="1" applyAlignment="1" applyProtection="1">
      <alignment horizontal="left"/>
      <protection locked="0"/>
    </xf>
    <xf numFmtId="0" fontId="0" fillId="7" borderId="0" xfId="0" applyFill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10" fillId="0" borderId="0" xfId="0" applyFont="1" applyProtection="1">
      <protection locked="0"/>
    </xf>
    <xf numFmtId="1" fontId="9" fillId="0" borderId="1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11" borderId="0" xfId="0" applyFont="1" applyFill="1" applyAlignment="1" applyProtection="1">
      <alignment horizontal="center"/>
      <protection locked="0"/>
    </xf>
    <xf numFmtId="0" fontId="14" fillId="11" borderId="0" xfId="0" applyFont="1" applyFill="1" applyAlignment="1" applyProtection="1">
      <alignment horizontal="center"/>
      <protection locked="0"/>
    </xf>
    <xf numFmtId="0" fontId="6" fillId="11" borderId="15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11" borderId="15" xfId="0" applyNumberFormat="1" applyFont="1" applyFill="1" applyBorder="1" applyAlignment="1" applyProtection="1">
      <alignment horizontal="center"/>
      <protection locked="0"/>
    </xf>
    <xf numFmtId="0" fontId="5" fillId="11" borderId="15" xfId="0" applyFont="1" applyFill="1" applyBorder="1" applyAlignment="1" applyProtection="1">
      <alignment horizontal="center"/>
      <protection locked="0"/>
    </xf>
    <xf numFmtId="0" fontId="0" fillId="9" borderId="0" xfId="0" applyFill="1" applyAlignment="1">
      <alignment vertical="center"/>
    </xf>
    <xf numFmtId="0" fontId="0" fillId="9" borderId="0" xfId="0" applyFill="1"/>
    <xf numFmtId="0" fontId="6" fillId="0" borderId="6" xfId="0" applyFont="1" applyBorder="1"/>
    <xf numFmtId="0" fontId="6" fillId="0" borderId="5" xfId="0" applyFont="1" applyBorder="1"/>
    <xf numFmtId="0" fontId="6" fillId="0" borderId="10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11" xfId="0" applyFont="1" applyBorder="1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6" fillId="0" borderId="2" xfId="0" applyFont="1" applyBorder="1"/>
    <xf numFmtId="0" fontId="6" fillId="0" borderId="3" xfId="0" applyFont="1" applyBorder="1"/>
    <xf numFmtId="0" fontId="6" fillId="0" borderId="12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0" xfId="0" applyFont="1" applyBorder="1"/>
    <xf numFmtId="0" fontId="8" fillId="0" borderId="4" xfId="0" applyFont="1" applyBorder="1"/>
    <xf numFmtId="0" fontId="8" fillId="0" borderId="3" xfId="0" applyFont="1" applyBorder="1"/>
    <xf numFmtId="0" fontId="0" fillId="3" borderId="0" xfId="0" applyFill="1" applyAlignment="1">
      <alignment horizontal="left"/>
    </xf>
    <xf numFmtId="0" fontId="6" fillId="6" borderId="6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left" vertical="top" wrapText="1"/>
    </xf>
    <xf numFmtId="0" fontId="0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left" vertical="top" wrapText="1"/>
    </xf>
    <xf numFmtId="0" fontId="6" fillId="6" borderId="5" xfId="0" applyFont="1" applyFill="1" applyBorder="1" applyAlignment="1">
      <alignment horizontal="left" vertical="top"/>
    </xf>
    <xf numFmtId="0" fontId="6" fillId="6" borderId="10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6" borderId="1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12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0" fillId="6" borderId="3" xfId="0" applyFont="1" applyFill="1" applyBorder="1" applyAlignment="1">
      <alignment horizontal="left"/>
    </xf>
    <xf numFmtId="1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12" borderId="16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2">
    <cellStyle name="Обычный" xfId="0" builtinId="0"/>
    <cellStyle name="Обычный 2" xfId="1" xr:uid="{00000000-0005-0000-0000-000001000000}"/>
  </cellStyles>
  <dxfs count="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79F9F"/>
        </patternFill>
      </fill>
    </dxf>
    <dxf>
      <fill>
        <patternFill>
          <bgColor rgb="FFFF822D"/>
        </patternFill>
      </fill>
    </dxf>
    <dxf>
      <font>
        <color auto="1"/>
      </font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79F9F"/>
      <color rgb="FFFF82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EG49"/>
  <sheetViews>
    <sheetView view="pageLayout" zoomScaleNormal="100" workbookViewId="0">
      <selection activeCell="CV25" sqref="CV25:EG36"/>
    </sheetView>
  </sheetViews>
  <sheetFormatPr defaultColWidth="1.28515625" defaultRowHeight="15" x14ac:dyDescent="0.25"/>
  <cols>
    <col min="1" max="30" width="1.28515625" style="22"/>
    <col min="31" max="31" width="1.28515625" style="22" customWidth="1"/>
    <col min="32" max="58" width="1.28515625" style="22"/>
    <col min="59" max="59" width="1.28515625" style="22" customWidth="1"/>
    <col min="60" max="16384" width="1.28515625" style="22"/>
  </cols>
  <sheetData>
    <row r="1" spans="1:137" x14ac:dyDescent="0.25">
      <c r="A1" s="21" t="s">
        <v>24</v>
      </c>
      <c r="CC1" s="23" t="s">
        <v>26</v>
      </c>
    </row>
    <row r="2" spans="1:137" x14ac:dyDescent="0.25">
      <c r="A2" s="22" t="s">
        <v>25</v>
      </c>
      <c r="CC2" s="24" t="s">
        <v>27</v>
      </c>
      <c r="CV2" s="22" t="s">
        <v>45</v>
      </c>
    </row>
    <row r="3" spans="1:137" x14ac:dyDescent="0.25">
      <c r="AT3" s="126" t="s">
        <v>28</v>
      </c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V3" s="101" t="s">
        <v>48</v>
      </c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3"/>
    </row>
    <row r="4" spans="1:137" x14ac:dyDescent="0.25">
      <c r="BL4" s="25" t="s">
        <v>40</v>
      </c>
      <c r="CV4" s="114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5"/>
      <c r="DT4" s="115"/>
      <c r="DU4" s="115"/>
      <c r="DV4" s="115"/>
      <c r="DW4" s="115"/>
      <c r="DX4" s="115"/>
      <c r="DY4" s="115"/>
      <c r="DZ4" s="115"/>
      <c r="EA4" s="115"/>
      <c r="EB4" s="115"/>
      <c r="EC4" s="115"/>
      <c r="ED4" s="115"/>
      <c r="EE4" s="115"/>
      <c r="EF4" s="115"/>
      <c r="EG4" s="116"/>
    </row>
    <row r="5" spans="1:137" x14ac:dyDescent="0.25">
      <c r="AW5" s="126" t="s">
        <v>29</v>
      </c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V5" s="114"/>
      <c r="CW5" s="115"/>
      <c r="CX5" s="115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15"/>
      <c r="DK5" s="115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15"/>
      <c r="DX5" s="115"/>
      <c r="DY5" s="115"/>
      <c r="DZ5" s="115"/>
      <c r="EA5" s="115"/>
      <c r="EB5" s="115"/>
      <c r="EC5" s="115"/>
      <c r="ED5" s="115"/>
      <c r="EE5" s="115"/>
      <c r="EF5" s="115"/>
      <c r="EG5" s="116"/>
    </row>
    <row r="6" spans="1:137" x14ac:dyDescent="0.25">
      <c r="BL6" s="25"/>
      <c r="CC6" s="23"/>
      <c r="CV6" s="114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5"/>
      <c r="DY6" s="115"/>
      <c r="DZ6" s="115"/>
      <c r="EA6" s="115"/>
      <c r="EB6" s="115"/>
      <c r="EC6" s="115"/>
      <c r="ED6" s="115"/>
      <c r="EE6" s="115"/>
      <c r="EF6" s="115"/>
      <c r="EG6" s="116"/>
    </row>
    <row r="7" spans="1:137" x14ac:dyDescent="0.25">
      <c r="AW7" s="126" t="s">
        <v>29</v>
      </c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V7" s="114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5"/>
      <c r="DY7" s="115"/>
      <c r="DZ7" s="115"/>
      <c r="EA7" s="115"/>
      <c r="EB7" s="115"/>
      <c r="EC7" s="115"/>
      <c r="ED7" s="115"/>
      <c r="EE7" s="115"/>
      <c r="EF7" s="115"/>
      <c r="EG7" s="116"/>
    </row>
    <row r="8" spans="1:137" x14ac:dyDescent="0.25">
      <c r="BM8" s="26" t="s">
        <v>30</v>
      </c>
      <c r="CV8" s="114"/>
      <c r="CW8" s="115"/>
      <c r="CX8" s="115"/>
      <c r="CY8" s="115"/>
      <c r="CZ8" s="115"/>
      <c r="DA8" s="115"/>
      <c r="DB8" s="115"/>
      <c r="DC8" s="115"/>
      <c r="DD8" s="115"/>
      <c r="DE8" s="115"/>
      <c r="DF8" s="115"/>
      <c r="DG8" s="115"/>
      <c r="DH8" s="115"/>
      <c r="DI8" s="115"/>
      <c r="DJ8" s="115"/>
      <c r="DK8" s="115"/>
      <c r="DL8" s="115"/>
      <c r="DM8" s="115"/>
      <c r="DN8" s="115"/>
      <c r="DO8" s="115"/>
      <c r="DP8" s="115"/>
      <c r="DQ8" s="115"/>
      <c r="DR8" s="115"/>
      <c r="DS8" s="115"/>
      <c r="DT8" s="115"/>
      <c r="DU8" s="115"/>
      <c r="DV8" s="115"/>
      <c r="DW8" s="115"/>
      <c r="DX8" s="115"/>
      <c r="DY8" s="115"/>
      <c r="DZ8" s="115"/>
      <c r="EA8" s="115"/>
      <c r="EB8" s="115"/>
      <c r="EC8" s="115"/>
      <c r="ED8" s="115"/>
      <c r="EE8" s="115"/>
      <c r="EF8" s="115"/>
      <c r="EG8" s="116"/>
    </row>
    <row r="9" spans="1:137" x14ac:dyDescent="0.25">
      <c r="CV9" s="114"/>
      <c r="CW9" s="115"/>
      <c r="CX9" s="115"/>
      <c r="CY9" s="115"/>
      <c r="CZ9" s="115"/>
      <c r="DA9" s="115"/>
      <c r="DB9" s="115"/>
      <c r="DC9" s="115"/>
      <c r="DD9" s="115"/>
      <c r="DE9" s="115"/>
      <c r="DF9" s="115"/>
      <c r="DG9" s="115"/>
      <c r="DH9" s="115"/>
      <c r="DI9" s="115"/>
      <c r="DJ9" s="115"/>
      <c r="DK9" s="115"/>
      <c r="DL9" s="115"/>
      <c r="DM9" s="115"/>
      <c r="DN9" s="115"/>
      <c r="DO9" s="115"/>
      <c r="DP9" s="115"/>
      <c r="DQ9" s="115"/>
      <c r="DR9" s="115"/>
      <c r="DS9" s="115"/>
      <c r="DT9" s="115"/>
      <c r="DU9" s="115"/>
      <c r="DV9" s="115"/>
      <c r="DW9" s="115"/>
      <c r="DX9" s="115"/>
      <c r="DY9" s="115"/>
      <c r="DZ9" s="115"/>
      <c r="EA9" s="115"/>
      <c r="EB9" s="115"/>
      <c r="EC9" s="115"/>
      <c r="ED9" s="115"/>
      <c r="EE9" s="115"/>
      <c r="EF9" s="115"/>
      <c r="EG9" s="116"/>
    </row>
    <row r="10" spans="1:137" x14ac:dyDescent="0.25">
      <c r="CV10" s="117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18"/>
      <c r="DZ10" s="118"/>
      <c r="EA10" s="118"/>
      <c r="EB10" s="118"/>
      <c r="EC10" s="118"/>
      <c r="ED10" s="118"/>
      <c r="EE10" s="118"/>
      <c r="EF10" s="118"/>
      <c r="EG10" s="119"/>
    </row>
    <row r="11" spans="1:137" s="27" customFormat="1" ht="15.75" x14ac:dyDescent="0.25">
      <c r="AN11" s="28" t="s">
        <v>31</v>
      </c>
    </row>
    <row r="12" spans="1:137" x14ac:dyDescent="0.25">
      <c r="CW12" s="34"/>
      <c r="CX12" s="35"/>
      <c r="DO12" s="36" t="s">
        <v>41</v>
      </c>
      <c r="DP12" s="120"/>
      <c r="DQ12" s="121"/>
      <c r="DR12" s="121"/>
      <c r="DS12" s="121"/>
      <c r="DT12" s="121"/>
      <c r="DU12" s="121"/>
      <c r="DV12" s="121"/>
      <c r="DW12" s="121"/>
      <c r="DX12" s="121"/>
      <c r="DY12" s="121"/>
      <c r="DZ12" s="121"/>
      <c r="EA12" s="121"/>
      <c r="EB12" s="121"/>
      <c r="EC12" s="121"/>
      <c r="ED12" s="121"/>
      <c r="EE12" s="121"/>
      <c r="EF12" s="121"/>
      <c r="EG12" s="122"/>
    </row>
    <row r="13" spans="1:137" x14ac:dyDescent="0.25">
      <c r="C13" s="111" t="str">
        <f>"Прошу ООО «Оператор – ЦРПТ» внести изменения в карточки товаров, созданные в аккаунте компании "&amp;DP12&amp;" в каталоге маркированных товаров ГИС МТ."</f>
        <v>Прошу ООО «Оператор – ЦРПТ» внести изменения в карточки товаров, созданные в аккаунте компании  в каталоге маркированных товаров ГИС МТ.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</row>
    <row r="14" spans="1:137" x14ac:dyDescent="0.25"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DO14" s="36" t="s">
        <v>36</v>
      </c>
      <c r="DP14" s="123">
        <f>'Внесение изменений'!A2</f>
        <v>7810104787</v>
      </c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24"/>
      <c r="EC14" s="124"/>
      <c r="ED14" s="124"/>
      <c r="EE14" s="124"/>
      <c r="EF14" s="124"/>
      <c r="EG14" s="125"/>
    </row>
    <row r="16" spans="1:137" x14ac:dyDescent="0.25">
      <c r="DP16" s="33" t="s">
        <v>42</v>
      </c>
    </row>
    <row r="17" spans="3:137" x14ac:dyDescent="0.25">
      <c r="E17" s="32"/>
      <c r="F17" s="3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 t="s">
        <v>35</v>
      </c>
      <c r="AE17" s="131">
        <f>DP14</f>
        <v>7810104787</v>
      </c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DP17" s="33" t="s">
        <v>43</v>
      </c>
    </row>
    <row r="18" spans="3:137" ht="14.45" x14ac:dyDescent="0.3">
      <c r="E18" s="32"/>
      <c r="F18" s="32"/>
      <c r="AD18" s="29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3:137" x14ac:dyDescent="0.25">
      <c r="E19" s="32"/>
      <c r="F19" s="3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 t="s">
        <v>32</v>
      </c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DO19" s="36" t="s">
        <v>46</v>
      </c>
      <c r="DP19" s="127"/>
      <c r="DQ19" s="127"/>
      <c r="DR19" s="127"/>
      <c r="DS19" s="127"/>
      <c r="DT19" s="127"/>
      <c r="DU19" s="127"/>
      <c r="DV19" s="127"/>
      <c r="DW19" s="127"/>
      <c r="DX19" s="127"/>
      <c r="DY19" s="127"/>
      <c r="DZ19" s="127"/>
      <c r="EA19" s="127"/>
      <c r="EB19" s="127"/>
      <c r="EC19" s="127"/>
      <c r="ED19" s="127"/>
      <c r="EE19" s="127"/>
      <c r="EF19" s="127"/>
      <c r="EG19" s="127"/>
    </row>
    <row r="20" spans="3:137" x14ac:dyDescent="0.25">
      <c r="E20" s="32"/>
      <c r="F20" s="3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4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</row>
    <row r="21" spans="3:137" x14ac:dyDescent="0.25">
      <c r="DO21" s="24" t="s">
        <v>47</v>
      </c>
      <c r="DP21" s="127"/>
      <c r="DQ21" s="127"/>
      <c r="DR21" s="127"/>
      <c r="DS21" s="127"/>
      <c r="DT21" s="127"/>
      <c r="DU21" s="127"/>
      <c r="DV21" s="127"/>
      <c r="DW21" s="127"/>
      <c r="DX21" s="127"/>
      <c r="DY21" s="127"/>
      <c r="DZ21" s="127"/>
      <c r="EA21" s="127"/>
      <c r="EB21" s="127"/>
      <c r="EC21" s="127"/>
      <c r="ED21" s="127"/>
      <c r="EE21" s="127"/>
      <c r="EF21" s="127"/>
      <c r="EG21" s="127"/>
    </row>
    <row r="22" spans="3:137" x14ac:dyDescent="0.25">
      <c r="E22" s="32"/>
      <c r="F22" s="3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3" t="s">
        <v>33</v>
      </c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</row>
    <row r="24" spans="3:137" x14ac:dyDescent="0.25"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3"/>
      <c r="AD24" s="43" t="s">
        <v>39</v>
      </c>
      <c r="AE24" s="128">
        <f>COUNTA('Внесение изменений'!B:B)-1</f>
        <v>3</v>
      </c>
      <c r="AF24" s="128"/>
      <c r="AG24" s="128"/>
      <c r="AH24" s="128"/>
      <c r="AI24" s="128"/>
      <c r="AJ24" s="128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V24" s="22" t="s">
        <v>45</v>
      </c>
    </row>
    <row r="25" spans="3:137" ht="14.45" customHeight="1" x14ac:dyDescent="0.25">
      <c r="CV25" s="101" t="s">
        <v>88</v>
      </c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3"/>
    </row>
    <row r="26" spans="3:137" x14ac:dyDescent="0.25">
      <c r="CV26" s="104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05"/>
      <c r="DY26" s="105"/>
      <c r="DZ26" s="105"/>
      <c r="EA26" s="105"/>
      <c r="EB26" s="105"/>
      <c r="EC26" s="105"/>
      <c r="ED26" s="105"/>
      <c r="EE26" s="105"/>
      <c r="EF26" s="105"/>
      <c r="EG26" s="106"/>
    </row>
    <row r="27" spans="3:137" x14ac:dyDescent="0.25">
      <c r="CV27" s="104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6"/>
    </row>
    <row r="28" spans="3:137" x14ac:dyDescent="0.25">
      <c r="AC28" s="29"/>
      <c r="AD28" s="29"/>
      <c r="AE28" s="39"/>
      <c r="AF28" s="39"/>
      <c r="AG28" s="39"/>
      <c r="AH28" s="39"/>
      <c r="AI28" s="39"/>
      <c r="AJ28" s="39"/>
      <c r="CV28" s="104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6"/>
    </row>
    <row r="29" spans="3:137" x14ac:dyDescent="0.25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V29" s="104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6"/>
    </row>
    <row r="30" spans="3:137" x14ac:dyDescent="0.25">
      <c r="CV30" s="104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6"/>
    </row>
    <row r="31" spans="3:137" x14ac:dyDescent="0.25">
      <c r="E31" s="22" t="s">
        <v>49</v>
      </c>
      <c r="CV31" s="104"/>
      <c r="CW31" s="105"/>
      <c r="CX31" s="105"/>
      <c r="CY31" s="105"/>
      <c r="CZ31" s="105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6"/>
    </row>
    <row r="32" spans="3:137" ht="14.45" customHeight="1" x14ac:dyDescent="0.25">
      <c r="CV32" s="104"/>
      <c r="CW32" s="105"/>
      <c r="CX32" s="105"/>
      <c r="CY32" s="105"/>
      <c r="CZ32" s="105"/>
      <c r="DA32" s="105"/>
      <c r="DB32" s="105"/>
      <c r="DC32" s="105"/>
      <c r="DD32" s="105"/>
      <c r="DE32" s="105"/>
      <c r="DF32" s="105"/>
      <c r="DG32" s="105"/>
      <c r="DH32" s="105"/>
      <c r="DI32" s="105"/>
      <c r="DJ32" s="105"/>
      <c r="DK32" s="105"/>
      <c r="DL32" s="105"/>
      <c r="DM32" s="105"/>
      <c r="DN32" s="105"/>
      <c r="DO32" s="105"/>
      <c r="DP32" s="105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6"/>
    </row>
    <row r="33" spans="4:137" x14ac:dyDescent="0.25">
      <c r="CV33" s="104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6"/>
    </row>
    <row r="34" spans="4:137" x14ac:dyDescent="0.25">
      <c r="CV34" s="104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6"/>
    </row>
    <row r="35" spans="4:137" x14ac:dyDescent="0.25">
      <c r="CV35" s="104"/>
      <c r="CW35" s="105"/>
      <c r="CX35" s="105"/>
      <c r="CY35" s="105"/>
      <c r="CZ35" s="105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5"/>
      <c r="DL35" s="105"/>
      <c r="DM35" s="105"/>
      <c r="DN35" s="105"/>
      <c r="DO35" s="105"/>
      <c r="DP35" s="105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6"/>
    </row>
    <row r="36" spans="4:137" x14ac:dyDescent="0.25">
      <c r="D36" s="110" t="s">
        <v>34</v>
      </c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V36" s="107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9"/>
    </row>
    <row r="37" spans="4:137" x14ac:dyDescent="0.25"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</row>
    <row r="38" spans="4:137" x14ac:dyDescent="0.25"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</row>
    <row r="45" spans="4:137" x14ac:dyDescent="0.25">
      <c r="AM45" s="31" t="s">
        <v>37</v>
      </c>
    </row>
    <row r="46" spans="4:137" x14ac:dyDescent="0.25">
      <c r="AM46" s="25" t="s">
        <v>44</v>
      </c>
    </row>
    <row r="48" spans="4:137" x14ac:dyDescent="0.25">
      <c r="D48" s="111" t="s">
        <v>38</v>
      </c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</row>
    <row r="49" spans="4:78" x14ac:dyDescent="0.25"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</row>
  </sheetData>
  <mergeCells count="16">
    <mergeCell ref="CV25:EG36"/>
    <mergeCell ref="D36:BZ38"/>
    <mergeCell ref="D48:BZ49"/>
    <mergeCell ref="CV3:EG10"/>
    <mergeCell ref="DP12:EG12"/>
    <mergeCell ref="DP14:EG14"/>
    <mergeCell ref="AW7:CC7"/>
    <mergeCell ref="AW5:CC5"/>
    <mergeCell ref="AT3:CC3"/>
    <mergeCell ref="C13:CA14"/>
    <mergeCell ref="DP19:EG19"/>
    <mergeCell ref="DP21:EG21"/>
    <mergeCell ref="AE24:AJ24"/>
    <mergeCell ref="AE22:CA22"/>
    <mergeCell ref="AE19:CA20"/>
    <mergeCell ref="AE17:AU17"/>
  </mergeCells>
  <conditionalFormatting sqref="DP14">
    <cfRule type="containsBlanks" dxfId="7" priority="2">
      <formula>LEN(TRIM(DP14))=0</formula>
    </cfRule>
  </conditionalFormatting>
  <conditionalFormatting sqref="AE24:AJ24 AE17:AU17 DP12:EG12 DP14:EG14 AE22:CA22 AE19:CA20">
    <cfRule type="containsBlanks" dxfId="6" priority="1">
      <formula>LEN(TRIM(AE12))=0</formula>
    </cfRule>
  </conditionalFormatting>
  <dataValidations count="1">
    <dataValidation type="list" allowBlank="1" showInputMessage="1" showErrorMessage="1" sqref="AE22:CA22" xr:uid="{00000000-0002-0000-0000-000000000000}">
      <formula1>$DP$16:$DP$18</formula1>
    </dataValidation>
  </dataValidations>
  <pageMargins left="0.23622047244094491" right="0.23622047244094491" top="0.74803149606299213" bottom="0.74803149606299213" header="0.31496062992125984" footer="0.31496062992125984"/>
  <pageSetup paperSize="9" firstPageNumber="0" orientation="portrait" useFirstPageNumber="1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rgb="FFFFFF00"/>
  </sheetPr>
  <dimension ref="A1:H79"/>
  <sheetViews>
    <sheetView zoomScale="115" zoomScaleNormal="115" zoomScalePageLayoutView="40" workbookViewId="0">
      <selection activeCell="B2" sqref="B2:B4"/>
    </sheetView>
  </sheetViews>
  <sheetFormatPr defaultColWidth="8.85546875" defaultRowHeight="15" outlineLevelCol="1" x14ac:dyDescent="0.25"/>
  <cols>
    <col min="1" max="1" width="18.42578125" style="11" customWidth="1"/>
    <col min="2" max="2" width="18.28515625" style="11" customWidth="1"/>
    <col min="3" max="3" width="29.140625" style="5" customWidth="1"/>
    <col min="4" max="4" width="26.28515625" style="7" hidden="1" customWidth="1" outlineLevel="1"/>
    <col min="5" max="5" width="35.7109375" style="5" customWidth="1" collapsed="1"/>
    <col min="6" max="6" width="34.140625" style="38" customWidth="1"/>
    <col min="7" max="7" width="37.85546875" style="38" customWidth="1"/>
    <col min="8" max="16384" width="8.85546875" style="4"/>
  </cols>
  <sheetData>
    <row r="1" spans="1:8" ht="37.5" x14ac:dyDescent="0.25">
      <c r="A1" s="64" t="s">
        <v>0</v>
      </c>
      <c r="B1" s="50" t="s">
        <v>14</v>
      </c>
      <c r="C1" s="51" t="s">
        <v>66</v>
      </c>
      <c r="D1" s="51" t="s">
        <v>7</v>
      </c>
      <c r="E1" s="49" t="s">
        <v>2</v>
      </c>
      <c r="F1" s="51" t="s">
        <v>16</v>
      </c>
      <c r="G1" s="51" t="s">
        <v>1</v>
      </c>
    </row>
    <row r="2" spans="1:8" x14ac:dyDescent="0.25">
      <c r="A2" s="46">
        <v>7810104787</v>
      </c>
      <c r="B2" s="46">
        <v>4601203015707</v>
      </c>
      <c r="C2" s="45" t="s">
        <v>10</v>
      </c>
      <c r="D2" s="47" t="str">
        <f>IF(B2&lt;&gt;"",IFERROR(VLOOKUP(B2,Техническая!$A:$H,8,0),""),"")</f>
        <v xml:space="preserve"> Нет км </v>
      </c>
      <c r="E2" s="45" t="s">
        <v>93</v>
      </c>
      <c r="F2" s="48" t="s">
        <v>128</v>
      </c>
      <c r="G2" s="48" t="s">
        <v>129</v>
      </c>
      <c r="H2" s="100" t="s">
        <v>127</v>
      </c>
    </row>
    <row r="3" spans="1:8" x14ac:dyDescent="0.25">
      <c r="A3" s="46">
        <v>7810104787</v>
      </c>
      <c r="B3" s="10">
        <v>4601203015745</v>
      </c>
      <c r="C3" s="45" t="s">
        <v>10</v>
      </c>
      <c r="D3" s="47" t="str">
        <f>IF(B3&lt;&gt;"",IFERROR(VLOOKUP(B3,Техническая!$A:$H,8,0),""),"")</f>
        <v xml:space="preserve"> Нет км </v>
      </c>
      <c r="E3" s="6" t="s">
        <v>93</v>
      </c>
      <c r="F3" s="48" t="s">
        <v>128</v>
      </c>
      <c r="G3" s="48" t="s">
        <v>129</v>
      </c>
      <c r="H3" s="100" t="s">
        <v>127</v>
      </c>
    </row>
    <row r="4" spans="1:8" x14ac:dyDescent="0.25">
      <c r="A4" s="46">
        <v>7810104787</v>
      </c>
      <c r="B4" s="10">
        <v>4601203015752</v>
      </c>
      <c r="C4" s="45" t="s">
        <v>10</v>
      </c>
      <c r="D4" s="47" t="str">
        <f>IF(B4&lt;&gt;"",IFERROR(VLOOKUP(B4,Техническая!$A:$H,8,0),""),"")</f>
        <v xml:space="preserve"> Нет км </v>
      </c>
      <c r="E4" s="6" t="s">
        <v>93</v>
      </c>
      <c r="F4" s="48" t="s">
        <v>128</v>
      </c>
      <c r="G4" s="48" t="s">
        <v>129</v>
      </c>
      <c r="H4" s="100" t="s">
        <v>127</v>
      </c>
    </row>
    <row r="5" spans="1:8" x14ac:dyDescent="0.25">
      <c r="A5" s="10"/>
      <c r="B5" s="10"/>
      <c r="C5" s="6"/>
      <c r="D5" s="47" t="str">
        <f>IF(B5&lt;&gt;"",IFERROR(VLOOKUP(B5,Техническая!$A:$H,8,0),""),"")</f>
        <v/>
      </c>
      <c r="E5" s="6"/>
      <c r="F5" s="37"/>
      <c r="G5" s="37"/>
    </row>
    <row r="6" spans="1:8" x14ac:dyDescent="0.25">
      <c r="A6" s="10"/>
      <c r="B6" s="10"/>
      <c r="C6" s="6"/>
      <c r="D6" s="47" t="str">
        <f>IF(B6&lt;&gt;"",IFERROR(VLOOKUP(B6,Техническая!$A:$H,8,0),""),"")</f>
        <v/>
      </c>
      <c r="E6" s="6"/>
      <c r="F6" s="37"/>
      <c r="G6" s="37"/>
    </row>
    <row r="7" spans="1:8" x14ac:dyDescent="0.25">
      <c r="A7" s="10"/>
      <c r="B7" s="10"/>
      <c r="C7" s="6"/>
      <c r="D7" s="47" t="str">
        <f>IF(B7&lt;&gt;"",IFERROR(VLOOKUP(B7,Техническая!$A:$H,8,0),""),"")</f>
        <v/>
      </c>
      <c r="E7" s="6"/>
      <c r="F7" s="37"/>
      <c r="G7" s="37"/>
    </row>
    <row r="8" spans="1:8" x14ac:dyDescent="0.25">
      <c r="A8" s="10"/>
      <c r="B8" s="10"/>
      <c r="C8" s="6"/>
      <c r="D8" s="47" t="str">
        <f>IF(B8&lt;&gt;"",IFERROR(VLOOKUP(B8,Техническая!$A:$H,8,0),""),"")</f>
        <v/>
      </c>
      <c r="E8" s="6"/>
      <c r="F8" s="37"/>
      <c r="G8" s="37"/>
    </row>
    <row r="9" spans="1:8" x14ac:dyDescent="0.25">
      <c r="A9" s="10"/>
      <c r="B9" s="10"/>
      <c r="C9" s="6"/>
      <c r="D9" s="47" t="str">
        <f>IF(B9&lt;&gt;"",IFERROR(VLOOKUP(B9,Техническая!$A:$H,8,0),""),"")</f>
        <v/>
      </c>
      <c r="E9" s="6"/>
      <c r="F9" s="37"/>
      <c r="G9" s="37"/>
    </row>
    <row r="10" spans="1:8" x14ac:dyDescent="0.25">
      <c r="A10" s="10"/>
      <c r="B10" s="10"/>
      <c r="C10" s="6"/>
      <c r="D10" s="47" t="str">
        <f>IF(B10&lt;&gt;"",IFERROR(VLOOKUP(B10,Техническая!$A:$H,8,0),""),"")</f>
        <v/>
      </c>
      <c r="E10" s="6"/>
      <c r="F10" s="37"/>
      <c r="G10" s="37"/>
    </row>
    <row r="11" spans="1:8" x14ac:dyDescent="0.25">
      <c r="A11" s="10"/>
      <c r="B11" s="10"/>
      <c r="C11" s="6"/>
      <c r="D11" s="47" t="str">
        <f>IF(B11&lt;&gt;"",IFERROR(VLOOKUP(B11,Техническая!$A:$H,8,0),""),"")</f>
        <v/>
      </c>
      <c r="E11" s="6"/>
      <c r="F11" s="37"/>
      <c r="G11" s="37"/>
    </row>
    <row r="12" spans="1:8" x14ac:dyDescent="0.25">
      <c r="A12" s="10"/>
      <c r="B12" s="10"/>
      <c r="C12" s="6"/>
      <c r="D12" s="47" t="str">
        <f>IF(B12&lt;&gt;"",IFERROR(VLOOKUP(B12,Техническая!$A:$H,8,0),""),"")</f>
        <v/>
      </c>
      <c r="E12" s="6"/>
      <c r="F12" s="37"/>
      <c r="G12" s="37"/>
    </row>
    <row r="13" spans="1:8" x14ac:dyDescent="0.25">
      <c r="A13" s="10"/>
      <c r="B13" s="10"/>
      <c r="C13" s="6"/>
      <c r="D13" s="47" t="str">
        <f>IF(B13&lt;&gt;"",IFERROR(VLOOKUP(B13,Техническая!$A:$H,8,0),""),"")</f>
        <v/>
      </c>
      <c r="E13" s="6"/>
      <c r="F13" s="37"/>
      <c r="G13" s="37"/>
    </row>
    <row r="14" spans="1:8" x14ac:dyDescent="0.25">
      <c r="A14" s="10"/>
      <c r="B14" s="10"/>
      <c r="C14" s="6"/>
      <c r="D14" s="47" t="str">
        <f>IF(B14&lt;&gt;"",IFERROR(VLOOKUP(B14,Техническая!$A:$H,8,0),""),"")</f>
        <v/>
      </c>
      <c r="E14" s="6"/>
      <c r="F14" s="37"/>
      <c r="G14" s="37"/>
    </row>
    <row r="15" spans="1:8" x14ac:dyDescent="0.25">
      <c r="A15" s="10"/>
      <c r="B15" s="10"/>
      <c r="C15" s="6"/>
      <c r="D15" s="47" t="str">
        <f>IF(B15&lt;&gt;"",IFERROR(VLOOKUP(B15,Техническая!$A:$H,8,0),""),"")</f>
        <v/>
      </c>
      <c r="E15" s="6"/>
      <c r="F15" s="37"/>
      <c r="G15" s="37"/>
    </row>
    <row r="16" spans="1:8" x14ac:dyDescent="0.25">
      <c r="A16" s="10"/>
      <c r="B16" s="10"/>
      <c r="C16" s="6"/>
      <c r="D16" s="47" t="str">
        <f>IF(B16&lt;&gt;"",IFERROR(VLOOKUP(B16,Техническая!$A:$H,8,0),""),"")</f>
        <v/>
      </c>
      <c r="E16" s="6"/>
      <c r="F16" s="37"/>
      <c r="G16" s="37"/>
    </row>
    <row r="17" spans="1:7" x14ac:dyDescent="0.25">
      <c r="A17" s="10"/>
      <c r="B17" s="10"/>
      <c r="C17" s="6"/>
      <c r="D17" s="47" t="str">
        <f>IF(B17&lt;&gt;"",IFERROR(VLOOKUP(B17,Техническая!$A:$H,8,0),""),"")</f>
        <v/>
      </c>
      <c r="E17" s="6"/>
      <c r="F17" s="37"/>
      <c r="G17" s="37"/>
    </row>
    <row r="18" spans="1:7" x14ac:dyDescent="0.25">
      <c r="A18" s="10"/>
      <c r="B18" s="10"/>
      <c r="C18" s="6"/>
      <c r="D18" s="47" t="str">
        <f>IF(B18&lt;&gt;"",IFERROR(VLOOKUP(B18,Техническая!$A:$H,8,0),""),"")</f>
        <v/>
      </c>
      <c r="E18" s="6"/>
      <c r="F18" s="37"/>
      <c r="G18" s="37"/>
    </row>
    <row r="19" spans="1:7" x14ac:dyDescent="0.25">
      <c r="A19" s="10"/>
      <c r="B19" s="10"/>
      <c r="C19" s="6"/>
      <c r="D19" s="47" t="str">
        <f>IF(B19&lt;&gt;"",IFERROR(VLOOKUP(B19,Техническая!$A:$H,8,0),""),"")</f>
        <v/>
      </c>
      <c r="E19" s="6"/>
      <c r="F19" s="37"/>
      <c r="G19" s="37"/>
    </row>
    <row r="20" spans="1:7" x14ac:dyDescent="0.25">
      <c r="A20" s="10"/>
      <c r="B20" s="10"/>
      <c r="C20" s="6"/>
      <c r="D20" s="47" t="str">
        <f>IF(B20&lt;&gt;"",IFERROR(VLOOKUP(B20,Техническая!$A:$H,8,0),""),"")</f>
        <v/>
      </c>
      <c r="E20" s="6"/>
      <c r="F20" s="37"/>
      <c r="G20" s="37"/>
    </row>
    <row r="21" spans="1:7" x14ac:dyDescent="0.25">
      <c r="A21" s="10"/>
      <c r="B21" s="10"/>
      <c r="C21" s="6"/>
      <c r="D21" s="47" t="str">
        <f>IF(B21&lt;&gt;"",IFERROR(VLOOKUP(B21,Техническая!$A:$H,8,0),""),"")</f>
        <v/>
      </c>
      <c r="E21" s="6"/>
      <c r="F21" s="37"/>
      <c r="G21" s="37"/>
    </row>
    <row r="22" spans="1:7" x14ac:dyDescent="0.25">
      <c r="A22" s="10"/>
      <c r="B22" s="10"/>
      <c r="C22" s="6"/>
      <c r="D22" s="47" t="str">
        <f>IF(B22&lt;&gt;"",IFERROR(VLOOKUP(B22,Техническая!$A:$H,8,0),""),"")</f>
        <v/>
      </c>
      <c r="E22" s="6"/>
      <c r="F22" s="37"/>
      <c r="G22" s="37"/>
    </row>
    <row r="23" spans="1:7" x14ac:dyDescent="0.25">
      <c r="A23" s="10"/>
      <c r="B23" s="10"/>
      <c r="C23" s="6"/>
      <c r="D23" s="47" t="str">
        <f>IF(B23&lt;&gt;"",IFERROR(VLOOKUP(B23,Техническая!$A:$H,8,0),""),"")</f>
        <v/>
      </c>
      <c r="E23" s="6"/>
      <c r="F23" s="37"/>
      <c r="G23" s="37"/>
    </row>
    <row r="24" spans="1:7" x14ac:dyDescent="0.25">
      <c r="A24" s="10"/>
      <c r="B24" s="10"/>
      <c r="C24" s="6"/>
      <c r="D24" s="47" t="str">
        <f>IF(B24&lt;&gt;"",IFERROR(VLOOKUP(B24,Техническая!$A:$H,8,0),""),"")</f>
        <v/>
      </c>
      <c r="E24" s="6"/>
      <c r="F24" s="37"/>
      <c r="G24" s="37"/>
    </row>
    <row r="25" spans="1:7" x14ac:dyDescent="0.25">
      <c r="A25" s="10"/>
      <c r="B25" s="10"/>
      <c r="C25" s="6"/>
      <c r="D25" s="47" t="str">
        <f>IF(B25&lt;&gt;"",IFERROR(VLOOKUP(B25,Техническая!$A:$H,8,0),""),"")</f>
        <v/>
      </c>
      <c r="E25" s="6"/>
      <c r="F25" s="37"/>
      <c r="G25" s="37"/>
    </row>
    <row r="26" spans="1:7" x14ac:dyDescent="0.25">
      <c r="A26" s="10"/>
      <c r="B26" s="10"/>
      <c r="C26" s="6"/>
      <c r="D26" s="47" t="str">
        <f>IF(B26&lt;&gt;"",IFERROR(VLOOKUP(B26,Техническая!$A:$H,8,0),""),"")</f>
        <v/>
      </c>
      <c r="E26" s="6"/>
      <c r="F26" s="37"/>
      <c r="G26" s="37"/>
    </row>
    <row r="27" spans="1:7" x14ac:dyDescent="0.25">
      <c r="A27" s="10"/>
      <c r="B27" s="10"/>
      <c r="C27" s="6"/>
      <c r="D27" s="47" t="str">
        <f>IF(B27&lt;&gt;"",IFERROR(VLOOKUP(B27,Техническая!$A:$H,8,0),""),"")</f>
        <v/>
      </c>
      <c r="E27" s="6"/>
      <c r="F27" s="37"/>
      <c r="G27" s="37"/>
    </row>
    <row r="28" spans="1:7" x14ac:dyDescent="0.25">
      <c r="A28" s="10"/>
      <c r="B28" s="10"/>
      <c r="C28" s="6"/>
      <c r="D28" s="47" t="str">
        <f>IF(B28&lt;&gt;"",IFERROR(VLOOKUP(B28,Техническая!$A:$H,8,0),""),"")</f>
        <v/>
      </c>
      <c r="E28" s="6"/>
      <c r="F28" s="37"/>
      <c r="G28" s="37"/>
    </row>
    <row r="29" spans="1:7" x14ac:dyDescent="0.25">
      <c r="A29" s="10"/>
      <c r="B29" s="10"/>
      <c r="C29" s="6"/>
      <c r="D29" s="47" t="str">
        <f>IF(B29&lt;&gt;"",IFERROR(VLOOKUP(B29,Техническая!$A:$H,8,0),""),"")</f>
        <v/>
      </c>
      <c r="E29" s="6"/>
      <c r="F29" s="37"/>
      <c r="G29" s="37"/>
    </row>
    <row r="30" spans="1:7" x14ac:dyDescent="0.25">
      <c r="A30" s="10"/>
      <c r="B30" s="10"/>
      <c r="C30" s="6"/>
      <c r="D30" s="47" t="str">
        <f>IF(B30&lt;&gt;"",IFERROR(VLOOKUP(B30,Техническая!$A:$H,8,0),""),"")</f>
        <v/>
      </c>
      <c r="E30" s="6"/>
      <c r="F30" s="37"/>
      <c r="G30" s="37"/>
    </row>
    <row r="31" spans="1:7" x14ac:dyDescent="0.25">
      <c r="A31" s="10"/>
      <c r="B31" s="10"/>
      <c r="C31" s="6"/>
      <c r="D31" s="47" t="str">
        <f>IF(B31&lt;&gt;"",IFERROR(VLOOKUP(B31,Техническая!$A:$H,8,0),""),"")</f>
        <v/>
      </c>
      <c r="E31" s="6"/>
      <c r="F31" s="37"/>
      <c r="G31" s="37"/>
    </row>
    <row r="32" spans="1:7" x14ac:dyDescent="0.25">
      <c r="A32" s="10"/>
      <c r="B32" s="10"/>
      <c r="C32" s="6"/>
      <c r="D32" s="47" t="str">
        <f>IF(B32&lt;&gt;"",IFERROR(VLOOKUP(B32,Техническая!$A:$H,8,0),""),"")</f>
        <v/>
      </c>
      <c r="E32" s="6"/>
      <c r="F32" s="37"/>
      <c r="G32" s="37"/>
    </row>
    <row r="33" spans="1:7" x14ac:dyDescent="0.25">
      <c r="A33" s="10"/>
      <c r="B33" s="10"/>
      <c r="C33" s="6"/>
      <c r="D33" s="47" t="str">
        <f>IF(B33&lt;&gt;"",IFERROR(VLOOKUP(B33,Техническая!$A:$H,8,0),""),"")</f>
        <v/>
      </c>
      <c r="E33" s="6"/>
      <c r="F33" s="37"/>
      <c r="G33" s="37"/>
    </row>
    <row r="34" spans="1:7" x14ac:dyDescent="0.25">
      <c r="A34" s="10"/>
      <c r="B34" s="10"/>
      <c r="C34" s="6"/>
      <c r="D34" s="47" t="str">
        <f>IF(B34&lt;&gt;"",IFERROR(VLOOKUP(B34,Техническая!$A:$H,8,0),""),"")</f>
        <v/>
      </c>
      <c r="E34" s="6"/>
      <c r="F34" s="37"/>
      <c r="G34" s="37"/>
    </row>
    <row r="35" spans="1:7" x14ac:dyDescent="0.25">
      <c r="A35" s="10"/>
      <c r="B35" s="10"/>
      <c r="C35" s="6"/>
      <c r="D35" s="47" t="str">
        <f>IF(B35&lt;&gt;"",IFERROR(VLOOKUP(B35,Техническая!$A:$H,8,0),""),"")</f>
        <v/>
      </c>
      <c r="E35" s="6"/>
      <c r="F35" s="37"/>
      <c r="G35" s="37"/>
    </row>
    <row r="36" spans="1:7" x14ac:dyDescent="0.25">
      <c r="A36" s="10"/>
      <c r="B36" s="10"/>
      <c r="C36" s="6"/>
      <c r="D36" s="47" t="str">
        <f>IF(B36&lt;&gt;"",IFERROR(VLOOKUP(B36,Техническая!$A:$H,8,0),""),"")</f>
        <v/>
      </c>
      <c r="E36" s="6"/>
      <c r="F36" s="37"/>
      <c r="G36" s="37"/>
    </row>
    <row r="37" spans="1:7" x14ac:dyDescent="0.25">
      <c r="A37" s="10"/>
      <c r="B37" s="10"/>
      <c r="C37" s="6"/>
      <c r="D37" s="47" t="str">
        <f>IF(B37&lt;&gt;"",IFERROR(VLOOKUP(B37,Техническая!$A:$H,8,0),""),"")</f>
        <v/>
      </c>
      <c r="E37" s="6"/>
      <c r="F37" s="37"/>
      <c r="G37" s="37"/>
    </row>
    <row r="38" spans="1:7" x14ac:dyDescent="0.25">
      <c r="A38" s="10"/>
      <c r="B38" s="10"/>
      <c r="C38" s="6"/>
      <c r="D38" s="47" t="str">
        <f>IF(B38&lt;&gt;"",IFERROR(VLOOKUP(B38,Техническая!$A:$H,8,0),""),"")</f>
        <v/>
      </c>
      <c r="E38" s="6"/>
      <c r="F38" s="37"/>
      <c r="G38" s="37"/>
    </row>
    <row r="39" spans="1:7" x14ac:dyDescent="0.25">
      <c r="A39" s="10"/>
      <c r="B39" s="10"/>
      <c r="C39" s="6"/>
      <c r="D39" s="47" t="str">
        <f>IF(B39&lt;&gt;"",IFERROR(VLOOKUP(B39,Техническая!$A:$H,8,0),""),"")</f>
        <v/>
      </c>
      <c r="E39" s="6"/>
      <c r="F39" s="37"/>
      <c r="G39" s="37"/>
    </row>
    <row r="40" spans="1:7" x14ac:dyDescent="0.25">
      <c r="A40" s="10"/>
      <c r="B40" s="10"/>
      <c r="C40" s="6"/>
      <c r="D40" s="47" t="str">
        <f>IF(B40&lt;&gt;"",IFERROR(VLOOKUP(B40,Техническая!$A:$H,8,0),""),"")</f>
        <v/>
      </c>
      <c r="E40" s="6"/>
      <c r="F40" s="37"/>
      <c r="G40" s="37"/>
    </row>
    <row r="41" spans="1:7" x14ac:dyDescent="0.25">
      <c r="A41" s="10"/>
      <c r="B41" s="10"/>
      <c r="C41" s="6"/>
      <c r="D41" s="47" t="str">
        <f>IF(B41&lt;&gt;"",IFERROR(VLOOKUP(B41,Техническая!$A:$H,8,0),""),"")</f>
        <v/>
      </c>
      <c r="E41" s="6"/>
      <c r="F41" s="37"/>
      <c r="G41" s="37"/>
    </row>
    <row r="42" spans="1:7" x14ac:dyDescent="0.25">
      <c r="A42" s="10"/>
      <c r="B42" s="10"/>
      <c r="C42" s="6"/>
      <c r="D42" s="47" t="str">
        <f>IF(B42&lt;&gt;"",IFERROR(VLOOKUP(B42,Техническая!$A:$H,8,0),""),"")</f>
        <v/>
      </c>
      <c r="E42" s="6"/>
      <c r="F42" s="37"/>
      <c r="G42" s="37"/>
    </row>
    <row r="43" spans="1:7" x14ac:dyDescent="0.25">
      <c r="A43" s="10"/>
      <c r="B43" s="10"/>
      <c r="C43" s="6"/>
      <c r="D43" s="47" t="str">
        <f>IF(B43&lt;&gt;"",IFERROR(VLOOKUP(B43,Техническая!$A:$H,8,0),""),"")</f>
        <v/>
      </c>
      <c r="E43" s="6"/>
      <c r="F43" s="37"/>
      <c r="G43" s="37"/>
    </row>
    <row r="44" spans="1:7" x14ac:dyDescent="0.25">
      <c r="A44" s="10"/>
      <c r="B44" s="10"/>
      <c r="C44" s="6"/>
      <c r="D44" s="47" t="str">
        <f>IF(B44&lt;&gt;"",IFERROR(VLOOKUP(B44,Техническая!$A:$H,8,0),""),"")</f>
        <v/>
      </c>
      <c r="E44" s="6"/>
      <c r="F44" s="37"/>
      <c r="G44" s="37"/>
    </row>
    <row r="45" spans="1:7" x14ac:dyDescent="0.25">
      <c r="A45" s="10"/>
      <c r="B45" s="10"/>
      <c r="C45" s="6"/>
      <c r="D45" s="47" t="str">
        <f>IF(B45&lt;&gt;"",IFERROR(VLOOKUP(B45,Техническая!$A:$H,8,0),""),"")</f>
        <v/>
      </c>
      <c r="E45" s="6"/>
      <c r="F45" s="37"/>
      <c r="G45" s="37"/>
    </row>
    <row r="46" spans="1:7" x14ac:dyDescent="0.25">
      <c r="A46" s="10"/>
      <c r="B46" s="10"/>
      <c r="C46" s="6"/>
      <c r="D46" s="47" t="str">
        <f>IF(B46&lt;&gt;"",IFERROR(VLOOKUP(B46,Техническая!$A:$H,8,0),""),"")</f>
        <v/>
      </c>
      <c r="E46" s="6"/>
      <c r="F46" s="37"/>
      <c r="G46" s="37"/>
    </row>
    <row r="47" spans="1:7" x14ac:dyDescent="0.25">
      <c r="A47" s="10"/>
      <c r="B47" s="10"/>
      <c r="C47" s="6"/>
      <c r="D47" s="47" t="str">
        <f>IF(B47&lt;&gt;"",IFERROR(VLOOKUP(B47,Техническая!$A:$H,8,0),""),"")</f>
        <v/>
      </c>
      <c r="E47" s="6"/>
      <c r="F47" s="37"/>
      <c r="G47" s="37"/>
    </row>
    <row r="48" spans="1:7" x14ac:dyDescent="0.25">
      <c r="A48" s="10"/>
      <c r="B48" s="10"/>
      <c r="C48" s="6"/>
      <c r="D48" s="47" t="str">
        <f>IF(B48&lt;&gt;"",IFERROR(VLOOKUP(B48,Техническая!$A:$H,8,0),""),"")</f>
        <v/>
      </c>
      <c r="E48" s="6"/>
      <c r="F48" s="37"/>
      <c r="G48" s="37"/>
    </row>
    <row r="49" spans="1:7" x14ac:dyDescent="0.25">
      <c r="A49" s="10"/>
      <c r="B49" s="10"/>
      <c r="C49" s="6"/>
      <c r="D49" s="47" t="str">
        <f>IF(B49&lt;&gt;"",IFERROR(VLOOKUP(B49,Техническая!$A:$H,8,0),""),"")</f>
        <v/>
      </c>
      <c r="E49" s="6"/>
      <c r="F49" s="37"/>
      <c r="G49" s="37"/>
    </row>
    <row r="50" spans="1:7" x14ac:dyDescent="0.25">
      <c r="A50" s="10"/>
      <c r="B50" s="10"/>
      <c r="C50" s="6"/>
      <c r="D50" s="47" t="str">
        <f>IF(B50&lt;&gt;"",IFERROR(VLOOKUP(B50,Техническая!$A:$H,8,0),""),"")</f>
        <v/>
      </c>
      <c r="E50" s="6"/>
      <c r="F50" s="37"/>
      <c r="G50" s="37"/>
    </row>
    <row r="51" spans="1:7" x14ac:dyDescent="0.25">
      <c r="A51" s="10"/>
      <c r="B51" s="10"/>
      <c r="C51" s="6"/>
      <c r="D51" s="47" t="str">
        <f>IF(B51&lt;&gt;"",IFERROR(VLOOKUP(B51,Техническая!$A:$H,8,0),""),"")</f>
        <v/>
      </c>
      <c r="E51" s="6"/>
      <c r="F51" s="37"/>
      <c r="G51" s="37"/>
    </row>
    <row r="52" spans="1:7" x14ac:dyDescent="0.25">
      <c r="A52" s="10"/>
      <c r="B52" s="10"/>
      <c r="C52" s="6"/>
      <c r="D52" s="47" t="str">
        <f>IF(B52&lt;&gt;"",IFERROR(VLOOKUP(B52,Техническая!$A:$H,8,0),""),"")</f>
        <v/>
      </c>
      <c r="E52" s="6"/>
      <c r="F52" s="37"/>
      <c r="G52" s="37"/>
    </row>
    <row r="53" spans="1:7" x14ac:dyDescent="0.25">
      <c r="A53" s="10"/>
      <c r="B53" s="10"/>
      <c r="C53" s="6"/>
      <c r="D53" s="47" t="str">
        <f>IF(B53&lt;&gt;"",IFERROR(VLOOKUP(B53,Техническая!$A:$H,8,0),""),"")</f>
        <v/>
      </c>
      <c r="E53" s="6"/>
      <c r="F53" s="37"/>
      <c r="G53" s="37"/>
    </row>
    <row r="54" spans="1:7" x14ac:dyDescent="0.25">
      <c r="A54" s="10"/>
      <c r="B54" s="10"/>
      <c r="C54" s="6"/>
      <c r="D54" s="47" t="str">
        <f>IF(B54&lt;&gt;"",IFERROR(VLOOKUP(B54,Техническая!$A:$H,8,0),""),"")</f>
        <v/>
      </c>
      <c r="E54" s="6"/>
      <c r="F54" s="37"/>
      <c r="G54" s="37"/>
    </row>
    <row r="55" spans="1:7" x14ac:dyDescent="0.25">
      <c r="A55" s="10"/>
      <c r="B55" s="10"/>
      <c r="C55" s="6"/>
      <c r="D55" s="47" t="str">
        <f>IF(B55&lt;&gt;"",IFERROR(VLOOKUP(B55,Техническая!$A:$H,8,0),""),"")</f>
        <v/>
      </c>
      <c r="E55" s="6"/>
      <c r="F55" s="37"/>
      <c r="G55" s="37"/>
    </row>
    <row r="56" spans="1:7" x14ac:dyDescent="0.25">
      <c r="A56" s="10"/>
      <c r="B56" s="10"/>
      <c r="C56" s="6"/>
      <c r="D56" s="47" t="str">
        <f>IF(B56&lt;&gt;"",IFERROR(VLOOKUP(B56,Техническая!$A:$H,8,0),""),"")</f>
        <v/>
      </c>
      <c r="E56" s="6"/>
      <c r="F56" s="37"/>
      <c r="G56" s="37"/>
    </row>
    <row r="57" spans="1:7" x14ac:dyDescent="0.25">
      <c r="A57" s="10"/>
      <c r="B57" s="10"/>
      <c r="C57" s="6"/>
      <c r="D57" s="47" t="str">
        <f>IF(B57&lt;&gt;"",IFERROR(VLOOKUP(B57,Техническая!$A:$H,8,0),""),"")</f>
        <v/>
      </c>
      <c r="E57" s="6"/>
      <c r="F57" s="37"/>
      <c r="G57" s="37"/>
    </row>
    <row r="58" spans="1:7" x14ac:dyDescent="0.25">
      <c r="A58" s="10"/>
      <c r="B58" s="10"/>
      <c r="C58" s="6"/>
      <c r="D58" s="47" t="str">
        <f>IF(B58&lt;&gt;"",IFERROR(VLOOKUP(B58,Техническая!$A:$H,8,0),""),"")</f>
        <v/>
      </c>
      <c r="E58" s="6"/>
      <c r="F58" s="37"/>
      <c r="G58" s="37"/>
    </row>
    <row r="59" spans="1:7" x14ac:dyDescent="0.25">
      <c r="A59" s="10"/>
      <c r="B59" s="10"/>
      <c r="C59" s="6"/>
      <c r="D59" s="47" t="str">
        <f>IF(B59&lt;&gt;"",IFERROR(VLOOKUP(B59,Техническая!$A:$H,8,0),""),"")</f>
        <v/>
      </c>
      <c r="E59" s="6"/>
      <c r="F59" s="37"/>
      <c r="G59" s="37"/>
    </row>
    <row r="60" spans="1:7" x14ac:dyDescent="0.25">
      <c r="A60" s="10"/>
      <c r="B60" s="10"/>
      <c r="C60" s="6"/>
      <c r="D60" s="47" t="str">
        <f>IF(B60&lt;&gt;"",IFERROR(VLOOKUP(B60,Техническая!$A:$H,8,0),""),"")</f>
        <v/>
      </c>
      <c r="E60" s="6"/>
      <c r="F60" s="37"/>
      <c r="G60" s="37"/>
    </row>
    <row r="61" spans="1:7" x14ac:dyDescent="0.25">
      <c r="A61" s="10"/>
      <c r="B61" s="10"/>
      <c r="C61" s="6"/>
      <c r="D61" s="47" t="str">
        <f>IF(B61&lt;&gt;"",IFERROR(VLOOKUP(B61,Техническая!$A:$H,8,0),""),"")</f>
        <v/>
      </c>
      <c r="E61" s="6"/>
      <c r="F61" s="37"/>
      <c r="G61" s="37"/>
    </row>
    <row r="62" spans="1:7" x14ac:dyDescent="0.25">
      <c r="A62" s="10"/>
      <c r="B62" s="10"/>
      <c r="C62" s="6"/>
      <c r="D62" s="47" t="str">
        <f>IF(B62&lt;&gt;"",IFERROR(VLOOKUP(B62,Техническая!$A:$H,8,0),""),"")</f>
        <v/>
      </c>
      <c r="E62" s="6"/>
      <c r="F62" s="37"/>
      <c r="G62" s="37"/>
    </row>
    <row r="63" spans="1:7" x14ac:dyDescent="0.25">
      <c r="A63" s="10"/>
      <c r="B63" s="10"/>
      <c r="C63" s="6"/>
      <c r="D63" s="47" t="str">
        <f>IF(B63&lt;&gt;"",IFERROR(VLOOKUP(B63,Техническая!$A:$H,8,0),""),"")</f>
        <v/>
      </c>
      <c r="E63" s="6"/>
      <c r="F63" s="37"/>
      <c r="G63" s="37"/>
    </row>
    <row r="64" spans="1:7" x14ac:dyDescent="0.25">
      <c r="A64" s="10"/>
      <c r="B64" s="10"/>
      <c r="C64" s="6"/>
      <c r="D64" s="47" t="str">
        <f>IF(B64&lt;&gt;"",IFERROR(VLOOKUP(B64,Техническая!$A:$H,8,0),""),"")</f>
        <v/>
      </c>
      <c r="E64" s="6"/>
      <c r="F64" s="37"/>
      <c r="G64" s="37"/>
    </row>
    <row r="65" spans="1:7" x14ac:dyDescent="0.25">
      <c r="A65" s="10"/>
      <c r="B65" s="10"/>
      <c r="C65" s="6"/>
      <c r="D65" s="47" t="str">
        <f>IF(B65&lt;&gt;"",IFERROR(VLOOKUP(B65,Техническая!$A:$H,8,0),""),"")</f>
        <v/>
      </c>
      <c r="E65" s="6"/>
      <c r="F65" s="37"/>
      <c r="G65" s="37"/>
    </row>
    <row r="66" spans="1:7" x14ac:dyDescent="0.25">
      <c r="A66" s="10"/>
      <c r="B66" s="10"/>
      <c r="C66" s="6"/>
      <c r="D66" s="47" t="str">
        <f>IF(B66&lt;&gt;"",IFERROR(VLOOKUP(B66,Техническая!$A:$H,8,0),""),"")</f>
        <v/>
      </c>
      <c r="E66" s="6"/>
      <c r="F66" s="37"/>
      <c r="G66" s="37"/>
    </row>
    <row r="67" spans="1:7" x14ac:dyDescent="0.25">
      <c r="A67" s="10"/>
      <c r="B67" s="10"/>
      <c r="C67" s="6"/>
      <c r="D67" s="47" t="str">
        <f>IF(B67&lt;&gt;"",IFERROR(VLOOKUP(B67,Техническая!$A:$H,8,0),""),"")</f>
        <v/>
      </c>
      <c r="E67" s="6"/>
      <c r="F67" s="37"/>
      <c r="G67" s="37"/>
    </row>
    <row r="68" spans="1:7" x14ac:dyDescent="0.25">
      <c r="A68" s="10"/>
      <c r="B68" s="10"/>
      <c r="C68" s="6"/>
      <c r="D68" s="47" t="str">
        <f>IF(B68&lt;&gt;"",IFERROR(VLOOKUP(B68,Техническая!$A:$H,8,0),""),"")</f>
        <v/>
      </c>
      <c r="E68" s="6"/>
      <c r="F68" s="37"/>
      <c r="G68" s="37"/>
    </row>
    <row r="69" spans="1:7" x14ac:dyDescent="0.25">
      <c r="A69" s="10"/>
      <c r="B69" s="10"/>
      <c r="C69" s="6"/>
      <c r="D69" s="47" t="str">
        <f>IF(B69&lt;&gt;"",IFERROR(VLOOKUP(B69,Техническая!$A:$H,8,0),""),"")</f>
        <v/>
      </c>
      <c r="E69" s="6"/>
      <c r="F69" s="37"/>
      <c r="G69" s="37"/>
    </row>
    <row r="70" spans="1:7" x14ac:dyDescent="0.25">
      <c r="A70" s="10"/>
      <c r="B70" s="10"/>
      <c r="C70" s="6"/>
      <c r="D70" s="47" t="str">
        <f>IF(B70&lt;&gt;"",IFERROR(VLOOKUP(B70,Техническая!$A:$H,8,0),""),"")</f>
        <v/>
      </c>
      <c r="E70" s="6"/>
      <c r="F70" s="37"/>
      <c r="G70" s="37"/>
    </row>
    <row r="71" spans="1:7" x14ac:dyDescent="0.25">
      <c r="A71" s="10"/>
      <c r="B71" s="10"/>
      <c r="C71" s="6"/>
      <c r="D71" s="47" t="str">
        <f>IF(B71&lt;&gt;"",IFERROR(VLOOKUP(B71,Техническая!$A:$H,8,0),""),"")</f>
        <v/>
      </c>
      <c r="E71" s="6"/>
      <c r="F71" s="37"/>
      <c r="G71" s="37"/>
    </row>
    <row r="72" spans="1:7" x14ac:dyDescent="0.25">
      <c r="A72" s="10"/>
      <c r="B72" s="10"/>
      <c r="C72" s="6"/>
      <c r="D72" s="47" t="str">
        <f>IF(B72&lt;&gt;"",IFERROR(VLOOKUP(B72,Техническая!$A:$H,8,0),""),"")</f>
        <v/>
      </c>
      <c r="E72" s="6"/>
      <c r="F72" s="37"/>
      <c r="G72" s="37"/>
    </row>
    <row r="73" spans="1:7" x14ac:dyDescent="0.25">
      <c r="A73" s="10"/>
      <c r="B73" s="10"/>
      <c r="C73" s="6"/>
      <c r="D73" s="47" t="str">
        <f>IF(B73&lt;&gt;"",IFERROR(VLOOKUP(B73,Техническая!$A:$H,8,0),""),"")</f>
        <v/>
      </c>
      <c r="E73" s="6"/>
      <c r="F73" s="37"/>
      <c r="G73" s="37"/>
    </row>
    <row r="74" spans="1:7" x14ac:dyDescent="0.25">
      <c r="A74" s="10"/>
      <c r="B74" s="10"/>
      <c r="C74" s="6"/>
      <c r="D74" s="47" t="str">
        <f>IF(B74&lt;&gt;"",IFERROR(VLOOKUP(B74,Техническая!$A:$H,8,0),""),"")</f>
        <v/>
      </c>
      <c r="E74" s="6"/>
      <c r="F74" s="37"/>
      <c r="G74" s="37"/>
    </row>
    <row r="75" spans="1:7" x14ac:dyDescent="0.25">
      <c r="A75" s="10"/>
      <c r="B75" s="10"/>
      <c r="C75" s="6"/>
      <c r="D75" s="47" t="str">
        <f>IF(B75&lt;&gt;"",IFERROR(VLOOKUP(B75,Техническая!$A:$H,8,0),""),"")</f>
        <v/>
      </c>
      <c r="E75" s="6"/>
      <c r="F75" s="37"/>
      <c r="G75" s="37"/>
    </row>
    <row r="76" spans="1:7" x14ac:dyDescent="0.25">
      <c r="A76" s="10"/>
      <c r="B76" s="10"/>
      <c r="C76" s="6"/>
      <c r="D76" s="47" t="str">
        <f>IF(B76&lt;&gt;"",IFERROR(VLOOKUP(B76,Техническая!$A:$H,8,0),""),"")</f>
        <v/>
      </c>
      <c r="E76" s="6"/>
      <c r="F76" s="37"/>
      <c r="G76" s="37"/>
    </row>
    <row r="77" spans="1:7" x14ac:dyDescent="0.25">
      <c r="A77" s="10"/>
      <c r="B77" s="10"/>
      <c r="C77" s="6"/>
      <c r="D77" s="47" t="str">
        <f>IF(B77&lt;&gt;"",IFERROR(VLOOKUP(B77,Техническая!$A:$H,8,0),""),"")</f>
        <v/>
      </c>
      <c r="E77" s="6"/>
      <c r="F77" s="37"/>
      <c r="G77" s="37"/>
    </row>
    <row r="78" spans="1:7" x14ac:dyDescent="0.25">
      <c r="A78" s="10"/>
      <c r="B78" s="10"/>
      <c r="C78" s="6"/>
      <c r="D78" s="47" t="str">
        <f>IF(B78&lt;&gt;"",IFERROR(VLOOKUP(B78,Техническая!$A:$H,8,0),""),"")</f>
        <v/>
      </c>
      <c r="E78" s="6"/>
      <c r="F78" s="37"/>
      <c r="G78" s="37"/>
    </row>
    <row r="79" spans="1:7" x14ac:dyDescent="0.25">
      <c r="A79" s="10"/>
      <c r="B79" s="10"/>
      <c r="C79" s="6"/>
      <c r="D79" s="47" t="str">
        <f>IF(B79&lt;&gt;"",IFERROR(VLOOKUP(B79,Техническая!$A:$H,8,0),""),"")</f>
        <v/>
      </c>
      <c r="E79" s="6"/>
      <c r="F79" s="37"/>
      <c r="G79" s="37"/>
    </row>
  </sheetData>
  <autoFilter ref="A1:G79" xr:uid="{00000000-0009-0000-0000-000001000000}"/>
  <conditionalFormatting sqref="D1">
    <cfRule type="expression" dxfId="5" priority="3">
      <formula>#REF!="Есть повторные GTIN у КМ!"</formula>
    </cfRule>
  </conditionalFormatting>
  <pageMargins left="0.23622047244094491" right="0.23622047244094491" top="0.74803149606299213" bottom="0.74803149606299213" header="0.31496062992125984" footer="0.31496062992125984"/>
  <pageSetup paperSize="9" scale="50" orientation="portrait" useFirstPageNumber="1" r:id="rId1"/>
  <headerFooter>
    <oddHeader>&amp;L&amp;18Приложение 1&amp;C&amp;"-,полужирный"&amp;22Перечень товаров и значений для внесения изменений в КМТ ГИС МТ</oddHeader>
    <oddFooter>&amp;L&amp;22Подпись: ____________________________                         Печать:&amp;R&amp;22&amp;P</oddFooter>
    <firstHeader>&amp;L&amp;18Приложение 1&amp;C&amp;"-,полужирный"&amp;22Перечень товаров и значений для внесения изменений в КМТ ГИС МТ</firstHeader>
    <firstFooter>&amp;L&amp;22Подпись: ____________________________                         Печать:&amp;R&amp;22&amp;P</first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Raw!$B$2:$B$7</xm:f>
          </x14:formula1>
          <xm:sqref>C2:C79</xm:sqref>
        </x14:dataValidation>
        <x14:dataValidation type="list" allowBlank="1" showInputMessage="1" showErrorMessage="1" errorTitle="Некорректное значение" error="Можно выбрать только значение из списка. Если Вы не нашли нужное значение, оставьте это поле пустым и укажите нужное значение справа таблицы в соответствующей строке." xr:uid="{00000000-0002-0000-0100-000001000000}">
          <x14:formula1>
            <xm:f>Raw!$D$2:$D$20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B1:Y189"/>
  <sheetViews>
    <sheetView topLeftCell="G1" zoomScale="115" zoomScaleNormal="115" workbookViewId="0">
      <selection activeCell="X7" sqref="X7"/>
    </sheetView>
  </sheetViews>
  <sheetFormatPr defaultRowHeight="15" outlineLevelCol="1" x14ac:dyDescent="0.25"/>
  <cols>
    <col min="2" max="2" width="30.28515625" bestFit="1" customWidth="1"/>
    <col min="3" max="3" width="11" bestFit="1" customWidth="1"/>
    <col min="4" max="4" width="37.5703125" customWidth="1"/>
    <col min="6" max="6" width="27.28515625" bestFit="1" customWidth="1"/>
    <col min="7" max="7" width="24.140625" bestFit="1" customWidth="1"/>
    <col min="12" max="12" width="24.28515625" hidden="1" customWidth="1"/>
    <col min="13" max="13" width="30.85546875" hidden="1" customWidth="1" outlineLevel="1"/>
    <col min="14" max="14" width="19.42578125" hidden="1" customWidth="1" outlineLevel="1"/>
    <col min="15" max="15" width="18.140625" hidden="1" customWidth="1" outlineLevel="1"/>
    <col min="16" max="16" width="35.7109375" hidden="1" customWidth="1" outlineLevel="1"/>
    <col min="17" max="17" width="8.85546875" collapsed="1"/>
    <col min="18" max="18" width="0" hidden="1" customWidth="1"/>
    <col min="19" max="19" width="18.42578125" bestFit="1" customWidth="1"/>
    <col min="20" max="21" width="14.7109375" customWidth="1"/>
    <col min="22" max="22" width="37.140625" bestFit="1" customWidth="1"/>
    <col min="24" max="24" width="39.42578125" bestFit="1" customWidth="1"/>
    <col min="25" max="25" width="18.28515625" bestFit="1" customWidth="1"/>
  </cols>
  <sheetData>
    <row r="1" spans="2:25" ht="60" x14ac:dyDescent="0.25">
      <c r="B1" s="3" t="s">
        <v>6</v>
      </c>
      <c r="C1" s="3" t="s">
        <v>64</v>
      </c>
      <c r="D1" s="2" t="s">
        <v>2</v>
      </c>
      <c r="F1" s="65" t="s">
        <v>71</v>
      </c>
      <c r="G1" s="65" t="s">
        <v>69</v>
      </c>
      <c r="H1" t="str">
        <f>IF(B2&lt;&gt;"",IFERROR(VLOOKUP(B2,Техническая!$A:$H,8,0),""),"")</f>
        <v/>
      </c>
      <c r="I1" t="s">
        <v>65</v>
      </c>
    </row>
    <row r="2" spans="2:25" ht="56.25" x14ac:dyDescent="0.25">
      <c r="B2" s="1" t="s">
        <v>8</v>
      </c>
      <c r="C2" s="1" t="s">
        <v>60</v>
      </c>
      <c r="D2" s="81" t="s">
        <v>3</v>
      </c>
      <c r="F2" s="66" t="s">
        <v>72</v>
      </c>
      <c r="G2" s="67" t="s">
        <v>73</v>
      </c>
      <c r="M2" s="70" t="s">
        <v>69</v>
      </c>
      <c r="N2" s="70" t="s">
        <v>86</v>
      </c>
      <c r="O2" s="70" t="s">
        <v>7</v>
      </c>
      <c r="P2" s="70" t="s">
        <v>79</v>
      </c>
      <c r="S2" s="70" t="s">
        <v>114</v>
      </c>
      <c r="T2" s="70" t="s">
        <v>7</v>
      </c>
      <c r="U2" s="70" t="s">
        <v>69</v>
      </c>
      <c r="V2" s="70" t="s">
        <v>115</v>
      </c>
    </row>
    <row r="3" spans="2:25" x14ac:dyDescent="0.25">
      <c r="B3" s="1" t="s">
        <v>9</v>
      </c>
      <c r="C3" s="1" t="s">
        <v>96</v>
      </c>
      <c r="D3" s="8" t="s">
        <v>97</v>
      </c>
      <c r="F3" s="66" t="s">
        <v>74</v>
      </c>
      <c r="G3" s="67" t="s">
        <v>73</v>
      </c>
      <c r="L3" s="71" t="str">
        <f>M3&amp;N3&amp;O3</f>
        <v>Незначительные измененияПроизведен в РФНет КМ</v>
      </c>
      <c r="M3" s="72" t="s">
        <v>73</v>
      </c>
      <c r="N3" s="72" t="s">
        <v>77</v>
      </c>
      <c r="O3" s="72" t="s">
        <v>80</v>
      </c>
      <c r="P3" s="72" t="s">
        <v>84</v>
      </c>
      <c r="R3" t="str">
        <f>S3&amp;T3&amp;U3</f>
        <v>ЧерновикНет КМЗначительные</v>
      </c>
      <c r="S3" s="83" t="s">
        <v>11</v>
      </c>
      <c r="T3" s="84" t="s">
        <v>80</v>
      </c>
      <c r="U3" s="84" t="s">
        <v>122</v>
      </c>
      <c r="V3" s="85" t="s">
        <v>116</v>
      </c>
    </row>
    <row r="4" spans="2:25" x14ac:dyDescent="0.25">
      <c r="B4" s="1" t="s">
        <v>10</v>
      </c>
      <c r="C4" s="1" t="s">
        <v>61</v>
      </c>
      <c r="D4" s="81" t="s">
        <v>4</v>
      </c>
      <c r="F4" s="66"/>
      <c r="G4" s="67" t="s">
        <v>75</v>
      </c>
      <c r="L4" s="71" t="str">
        <f t="shared" ref="L4:L28" si="0">M4&amp;N4&amp;O4</f>
        <v>Незначительные измененияПроизведен в РФЭмитирован</v>
      </c>
      <c r="M4" s="72" t="s">
        <v>73</v>
      </c>
      <c r="N4" s="72" t="s">
        <v>77</v>
      </c>
      <c r="O4" s="72" t="s">
        <v>81</v>
      </c>
      <c r="P4" s="72" t="s">
        <v>84</v>
      </c>
      <c r="R4" t="str">
        <f t="shared" ref="R4:R31" si="1">S4&amp;T4&amp;U4</f>
        <v>Требует измененийНет КМЗначительные</v>
      </c>
      <c r="S4" s="86" t="s">
        <v>9</v>
      </c>
      <c r="T4" s="87" t="s">
        <v>80</v>
      </c>
      <c r="U4" s="87" t="s">
        <v>122</v>
      </c>
      <c r="V4" s="88" t="s">
        <v>116</v>
      </c>
    </row>
    <row r="5" spans="2:25" x14ac:dyDescent="0.25">
      <c r="B5" s="1" t="s">
        <v>11</v>
      </c>
      <c r="C5" s="1" t="s">
        <v>92</v>
      </c>
      <c r="D5" s="8" t="s">
        <v>93</v>
      </c>
      <c r="F5" s="66"/>
      <c r="G5" s="67" t="s">
        <v>75</v>
      </c>
      <c r="I5" s="68" t="s">
        <v>77</v>
      </c>
      <c r="L5" s="71" t="str">
        <f t="shared" si="0"/>
        <v>Незначительные измененияПроизведен в РФВвод в оборот</v>
      </c>
      <c r="M5" s="72" t="s">
        <v>73</v>
      </c>
      <c r="N5" s="72" t="s">
        <v>77</v>
      </c>
      <c r="O5" s="72" t="s">
        <v>82</v>
      </c>
      <c r="P5" s="72" t="s">
        <v>84</v>
      </c>
      <c r="R5" t="str">
        <f t="shared" si="1"/>
        <v>Ожидает подписанияНет КМЗначительные</v>
      </c>
      <c r="S5" s="86" t="s">
        <v>12</v>
      </c>
      <c r="T5" s="87" t="s">
        <v>80</v>
      </c>
      <c r="U5" s="87" t="s">
        <v>122</v>
      </c>
      <c r="V5" s="88" t="s">
        <v>116</v>
      </c>
    </row>
    <row r="6" spans="2:25" x14ac:dyDescent="0.25">
      <c r="B6" s="1" t="s">
        <v>12</v>
      </c>
      <c r="C6" s="1" t="s">
        <v>94</v>
      </c>
      <c r="D6" s="8" t="s">
        <v>95</v>
      </c>
      <c r="F6" s="66"/>
      <c r="G6" s="67" t="s">
        <v>75</v>
      </c>
      <c r="I6" s="69" t="s">
        <v>78</v>
      </c>
      <c r="L6" s="71" t="str">
        <f t="shared" si="0"/>
        <v>Незначительные измененияПроизведен в РФВыбыл из оборота</v>
      </c>
      <c r="M6" s="72" t="s">
        <v>73</v>
      </c>
      <c r="N6" s="72" t="s">
        <v>77</v>
      </c>
      <c r="O6" s="72" t="s">
        <v>83</v>
      </c>
      <c r="P6" s="72" t="s">
        <v>84</v>
      </c>
      <c r="R6" t="str">
        <f t="shared" si="1"/>
        <v>На модерацииНет КМЗначительные</v>
      </c>
      <c r="S6" s="86" t="s">
        <v>8</v>
      </c>
      <c r="T6" s="87" t="s">
        <v>80</v>
      </c>
      <c r="U6" s="87" t="s">
        <v>122</v>
      </c>
      <c r="V6" s="88" t="s">
        <v>116</v>
      </c>
      <c r="X6" s="82" t="s">
        <v>124</v>
      </c>
      <c r="Y6" s="82" t="s">
        <v>69</v>
      </c>
    </row>
    <row r="7" spans="2:25" x14ac:dyDescent="0.25">
      <c r="B7" s="1" t="s">
        <v>13</v>
      </c>
      <c r="C7" s="1" t="s">
        <v>98</v>
      </c>
      <c r="D7" s="8" t="s">
        <v>99</v>
      </c>
      <c r="F7" s="66" t="s">
        <v>3</v>
      </c>
      <c r="G7" s="67" t="s">
        <v>76</v>
      </c>
      <c r="L7" s="71" t="str">
        <f t="shared" si="0"/>
        <v>Незначительные измененияВвезен в РФНет КМ</v>
      </c>
      <c r="M7" s="72" t="s">
        <v>73</v>
      </c>
      <c r="N7" s="72" t="s">
        <v>78</v>
      </c>
      <c r="O7" s="72" t="s">
        <v>80</v>
      </c>
      <c r="P7" s="72" t="s">
        <v>84</v>
      </c>
      <c r="R7" t="str">
        <f t="shared" si="1"/>
        <v>ОпубликованаНет КМЗначительные</v>
      </c>
      <c r="S7" s="86" t="s">
        <v>10</v>
      </c>
      <c r="T7" s="87" t="s">
        <v>80</v>
      </c>
      <c r="U7" s="87" t="s">
        <v>122</v>
      </c>
      <c r="V7" s="88" t="s">
        <v>118</v>
      </c>
      <c r="X7" s="9" t="s">
        <v>5</v>
      </c>
      <c r="Y7" s="9" t="s">
        <v>122</v>
      </c>
    </row>
    <row r="8" spans="2:25" x14ac:dyDescent="0.25">
      <c r="B8" s="1"/>
      <c r="C8" s="1" t="s">
        <v>100</v>
      </c>
      <c r="D8" s="8" t="s">
        <v>101</v>
      </c>
      <c r="F8" s="66" t="s">
        <v>4</v>
      </c>
      <c r="G8" s="67" t="s">
        <v>76</v>
      </c>
      <c r="L8" s="71" t="str">
        <f t="shared" si="0"/>
        <v>Незначительные измененияВвезен в РФЭмитирован</v>
      </c>
      <c r="M8" s="72" t="s">
        <v>73</v>
      </c>
      <c r="N8" s="72" t="s">
        <v>78</v>
      </c>
      <c r="O8" s="72" t="s">
        <v>81</v>
      </c>
      <c r="P8" s="72" t="s">
        <v>84</v>
      </c>
      <c r="R8" t="str">
        <f t="shared" si="1"/>
        <v/>
      </c>
      <c r="S8" s="89"/>
      <c r="T8" s="90"/>
      <c r="U8" s="90"/>
      <c r="V8" s="91"/>
      <c r="X8" s="9" t="s">
        <v>15</v>
      </c>
      <c r="Y8" s="9" t="s">
        <v>122</v>
      </c>
    </row>
    <row r="9" spans="2:25" x14ac:dyDescent="0.25">
      <c r="B9" s="1"/>
      <c r="C9" s="1" t="s">
        <v>102</v>
      </c>
      <c r="D9" s="8" t="s">
        <v>103</v>
      </c>
      <c r="F9" s="66" t="s">
        <v>109</v>
      </c>
      <c r="G9" s="67" t="s">
        <v>76</v>
      </c>
      <c r="L9" s="71" t="str">
        <f t="shared" si="0"/>
        <v>Незначительные измененияВвезен в РФВвод в оборот</v>
      </c>
      <c r="M9" s="72" t="s">
        <v>73</v>
      </c>
      <c r="N9" s="72" t="s">
        <v>78</v>
      </c>
      <c r="O9" s="72" t="s">
        <v>82</v>
      </c>
      <c r="P9" s="72" t="s">
        <v>84</v>
      </c>
      <c r="R9" t="str">
        <f t="shared" si="1"/>
        <v>ЧерновикНет КМНезначительные</v>
      </c>
      <c r="S9" s="86" t="s">
        <v>11</v>
      </c>
      <c r="T9" s="87" t="s">
        <v>80</v>
      </c>
      <c r="U9" s="87" t="s">
        <v>123</v>
      </c>
      <c r="V9" s="88" t="s">
        <v>125</v>
      </c>
      <c r="X9" s="9" t="s">
        <v>111</v>
      </c>
      <c r="Y9" s="9" t="s">
        <v>122</v>
      </c>
    </row>
    <row r="10" spans="2:25" x14ac:dyDescent="0.25">
      <c r="B10" s="1"/>
      <c r="C10" s="1" t="s">
        <v>104</v>
      </c>
      <c r="D10" s="8" t="s">
        <v>105</v>
      </c>
      <c r="F10" s="66" t="s">
        <v>111</v>
      </c>
      <c r="G10" s="67" t="s">
        <v>76</v>
      </c>
      <c r="L10" s="71" t="str">
        <f t="shared" si="0"/>
        <v>Незначительные измененияВвезен в РФВыбыл из оборота</v>
      </c>
      <c r="M10" s="72" t="s">
        <v>73</v>
      </c>
      <c r="N10" s="72" t="s">
        <v>78</v>
      </c>
      <c r="O10" s="72" t="s">
        <v>83</v>
      </c>
      <c r="P10" s="72" t="s">
        <v>84</v>
      </c>
      <c r="R10" t="str">
        <f t="shared" si="1"/>
        <v>Требует измененийНет КМНезначительные</v>
      </c>
      <c r="S10" s="86" t="s">
        <v>9</v>
      </c>
      <c r="T10" s="87" t="s">
        <v>80</v>
      </c>
      <c r="U10" s="87" t="s">
        <v>123</v>
      </c>
      <c r="V10" s="88" t="s">
        <v>126</v>
      </c>
      <c r="X10" s="9" t="s">
        <v>105</v>
      </c>
      <c r="Y10" s="9" t="s">
        <v>122</v>
      </c>
    </row>
    <row r="11" spans="2:25" x14ac:dyDescent="0.25">
      <c r="B11" s="1"/>
      <c r="C11" s="1" t="s">
        <v>106</v>
      </c>
      <c r="D11" s="8" t="s">
        <v>107</v>
      </c>
      <c r="F11" s="66" t="s">
        <v>5</v>
      </c>
      <c r="G11" s="67" t="s">
        <v>76</v>
      </c>
      <c r="L11" s="71" t="str">
        <f t="shared" si="0"/>
        <v/>
      </c>
      <c r="M11" s="72"/>
      <c r="N11" s="72"/>
      <c r="O11" s="72"/>
      <c r="P11" s="72"/>
      <c r="R11" t="str">
        <f t="shared" si="1"/>
        <v>Ожидает подписанияНет КМНезначительные</v>
      </c>
      <c r="S11" s="86" t="s">
        <v>12</v>
      </c>
      <c r="T11" s="87" t="s">
        <v>80</v>
      </c>
      <c r="U11" s="87" t="s">
        <v>123</v>
      </c>
      <c r="V11" s="88" t="s">
        <v>126</v>
      </c>
      <c r="X11" s="9"/>
      <c r="Y11" s="9"/>
    </row>
    <row r="12" spans="2:25" x14ac:dyDescent="0.25">
      <c r="C12" t="s">
        <v>108</v>
      </c>
      <c r="D12" s="82" t="s">
        <v>109</v>
      </c>
      <c r="F12" s="66" t="s">
        <v>15</v>
      </c>
      <c r="G12" s="67" t="s">
        <v>76</v>
      </c>
      <c r="L12" s="71" t="str">
        <f t="shared" si="0"/>
        <v>Изменения средней значимостиПроизведен в РФНет КМ</v>
      </c>
      <c r="M12" s="72" t="s">
        <v>75</v>
      </c>
      <c r="N12" s="72" t="s">
        <v>77</v>
      </c>
      <c r="O12" s="72" t="s">
        <v>80</v>
      </c>
      <c r="P12" s="72" t="s">
        <v>84</v>
      </c>
      <c r="R12" t="str">
        <f t="shared" si="1"/>
        <v>На модерацииНет КМНезначительные</v>
      </c>
      <c r="S12" s="86" t="s">
        <v>8</v>
      </c>
      <c r="T12" s="87" t="s">
        <v>80</v>
      </c>
      <c r="U12" s="87" t="s">
        <v>123</v>
      </c>
      <c r="V12" s="88" t="s">
        <v>126</v>
      </c>
      <c r="X12" s="9"/>
      <c r="Y12" s="9"/>
    </row>
    <row r="13" spans="2:25" x14ac:dyDescent="0.25">
      <c r="C13" t="s">
        <v>110</v>
      </c>
      <c r="D13" s="82" t="s">
        <v>111</v>
      </c>
      <c r="F13" s="66"/>
      <c r="G13" s="67"/>
      <c r="L13" s="71" t="str">
        <f t="shared" si="0"/>
        <v>Изменения средней значимостиПроизведен в РФЭмитирован</v>
      </c>
      <c r="M13" s="72" t="s">
        <v>75</v>
      </c>
      <c r="N13" s="72" t="s">
        <v>77</v>
      </c>
      <c r="O13" s="72" t="s">
        <v>81</v>
      </c>
      <c r="P13" s="72" t="s">
        <v>84</v>
      </c>
      <c r="R13" t="str">
        <f t="shared" si="1"/>
        <v>ОпубликованаНет КМНезначительные</v>
      </c>
      <c r="S13" s="92" t="s">
        <v>10</v>
      </c>
      <c r="T13" s="93" t="s">
        <v>80</v>
      </c>
      <c r="U13" s="93" t="s">
        <v>123</v>
      </c>
      <c r="V13" s="94" t="s">
        <v>118</v>
      </c>
      <c r="X13" s="9"/>
      <c r="Y13" s="9"/>
    </row>
    <row r="14" spans="2:25" x14ac:dyDescent="0.25">
      <c r="C14" t="s">
        <v>62</v>
      </c>
      <c r="D14" s="82" t="s">
        <v>5</v>
      </c>
      <c r="F14" s="66"/>
      <c r="G14" s="67"/>
      <c r="L14" s="71" t="str">
        <f t="shared" si="0"/>
        <v>Изменения средней значимостиПроизведен в РФВвод в оборот</v>
      </c>
      <c r="M14" s="72" t="s">
        <v>75</v>
      </c>
      <c r="N14" s="72" t="s">
        <v>77</v>
      </c>
      <c r="O14" s="72" t="s">
        <v>82</v>
      </c>
      <c r="P14" s="72" t="s">
        <v>84</v>
      </c>
      <c r="R14" t="str">
        <f t="shared" si="1"/>
        <v/>
      </c>
      <c r="X14" s="9"/>
      <c r="Y14" s="9"/>
    </row>
    <row r="15" spans="2:25" x14ac:dyDescent="0.25">
      <c r="C15" t="s">
        <v>63</v>
      </c>
      <c r="D15" s="82" t="s">
        <v>15</v>
      </c>
      <c r="F15" s="66"/>
      <c r="G15" s="67"/>
      <c r="L15" s="71" t="str">
        <f t="shared" si="0"/>
        <v>Изменения средней значимостиПроизведен в РФВыбыл из оборота</v>
      </c>
      <c r="M15" s="72" t="s">
        <v>75</v>
      </c>
      <c r="N15" s="72" t="s">
        <v>77</v>
      </c>
      <c r="O15" s="72" t="s">
        <v>83</v>
      </c>
      <c r="P15" s="72" t="s">
        <v>85</v>
      </c>
      <c r="R15" t="str">
        <f t="shared" si="1"/>
        <v>ЧерновикЭмитированЗначительные</v>
      </c>
      <c r="S15" s="95" t="s">
        <v>11</v>
      </c>
      <c r="T15" s="96" t="s">
        <v>81</v>
      </c>
      <c r="U15" s="96" t="s">
        <v>122</v>
      </c>
      <c r="V15" s="85" t="s">
        <v>120</v>
      </c>
    </row>
    <row r="16" spans="2:25" x14ac:dyDescent="0.25">
      <c r="C16" t="s">
        <v>112</v>
      </c>
      <c r="D16" s="9" t="s">
        <v>113</v>
      </c>
      <c r="F16" s="66"/>
      <c r="G16" s="67"/>
      <c r="L16" s="71" t="str">
        <f t="shared" si="0"/>
        <v>Изменения средней значимостиВвезен в РФНет КМ</v>
      </c>
      <c r="M16" s="72" t="s">
        <v>75</v>
      </c>
      <c r="N16" s="72" t="s">
        <v>78</v>
      </c>
      <c r="O16" s="72" t="s">
        <v>80</v>
      </c>
      <c r="P16" s="72" t="s">
        <v>84</v>
      </c>
      <c r="R16" t="str">
        <f t="shared" si="1"/>
        <v>Требует измененийЭмитированЗначительные</v>
      </c>
      <c r="S16" s="86" t="s">
        <v>9</v>
      </c>
      <c r="T16" s="87" t="s">
        <v>81</v>
      </c>
      <c r="U16" s="97" t="s">
        <v>122</v>
      </c>
      <c r="V16" s="88" t="s">
        <v>120</v>
      </c>
    </row>
    <row r="17" spans="4:24" x14ac:dyDescent="0.25">
      <c r="D17" s="9"/>
      <c r="F17" s="66"/>
      <c r="G17" s="67"/>
      <c r="L17" s="71" t="str">
        <f t="shared" si="0"/>
        <v>Изменения средней значимостиВвезен в РФЭмитирован</v>
      </c>
      <c r="M17" s="72" t="s">
        <v>75</v>
      </c>
      <c r="N17" s="72" t="s">
        <v>78</v>
      </c>
      <c r="O17" s="72" t="s">
        <v>81</v>
      </c>
      <c r="P17" s="72" t="s">
        <v>85</v>
      </c>
      <c r="R17" t="str">
        <f t="shared" si="1"/>
        <v>Ожидает подписанияЭмитированЗначительные</v>
      </c>
      <c r="S17" s="86" t="s">
        <v>12</v>
      </c>
      <c r="T17" s="87" t="s">
        <v>81</v>
      </c>
      <c r="U17" s="97" t="s">
        <v>122</v>
      </c>
      <c r="V17" s="88" t="s">
        <v>120</v>
      </c>
    </row>
    <row r="18" spans="4:24" x14ac:dyDescent="0.25">
      <c r="D18" s="9"/>
      <c r="F18" s="66"/>
      <c r="G18" s="67"/>
      <c r="L18" s="71" t="str">
        <f t="shared" si="0"/>
        <v>Изменения средней значимостиВвезен в РФВвод в оборот</v>
      </c>
      <c r="M18" s="72" t="s">
        <v>75</v>
      </c>
      <c r="N18" s="72" t="s">
        <v>78</v>
      </c>
      <c r="O18" s="72" t="s">
        <v>82</v>
      </c>
      <c r="P18" s="72" t="s">
        <v>85</v>
      </c>
      <c r="R18" t="str">
        <f t="shared" si="1"/>
        <v>На модерацииЭмитированЗначительные</v>
      </c>
      <c r="S18" s="86" t="s">
        <v>8</v>
      </c>
      <c r="T18" s="87" t="s">
        <v>81</v>
      </c>
      <c r="U18" s="97" t="s">
        <v>122</v>
      </c>
      <c r="V18" s="88" t="s">
        <v>120</v>
      </c>
    </row>
    <row r="19" spans="4:24" x14ac:dyDescent="0.25">
      <c r="D19" s="9"/>
      <c r="F19" s="66"/>
      <c r="G19" s="67"/>
      <c r="L19" s="71" t="str">
        <f t="shared" si="0"/>
        <v>Изменения средней значимостиВвезен в РФВыбыл из оборота</v>
      </c>
      <c r="M19" s="72" t="s">
        <v>75</v>
      </c>
      <c r="N19" s="72" t="s">
        <v>78</v>
      </c>
      <c r="O19" s="72" t="s">
        <v>83</v>
      </c>
      <c r="P19" s="72" t="s">
        <v>85</v>
      </c>
      <c r="R19" t="str">
        <f t="shared" si="1"/>
        <v>ОпубликованаЭмитированЗначительные</v>
      </c>
      <c r="S19" s="86" t="s">
        <v>10</v>
      </c>
      <c r="T19" s="87" t="s">
        <v>81</v>
      </c>
      <c r="U19" s="97" t="s">
        <v>122</v>
      </c>
      <c r="V19" s="88" t="s">
        <v>121</v>
      </c>
      <c r="X19" s="72"/>
    </row>
    <row r="20" spans="4:24" ht="14.45" x14ac:dyDescent="0.3">
      <c r="D20" s="9"/>
      <c r="F20" s="66"/>
      <c r="G20" s="67"/>
      <c r="L20" s="71" t="str">
        <f t="shared" si="0"/>
        <v/>
      </c>
      <c r="M20" s="72"/>
      <c r="N20" s="72"/>
      <c r="O20" s="72"/>
      <c r="P20" s="72"/>
      <c r="R20" t="str">
        <f t="shared" si="1"/>
        <v/>
      </c>
      <c r="S20" s="89"/>
      <c r="T20" s="90"/>
      <c r="U20" s="90"/>
      <c r="V20" s="91"/>
      <c r="X20" s="72"/>
    </row>
    <row r="21" spans="4:24" x14ac:dyDescent="0.25">
      <c r="F21" s="67"/>
      <c r="G21" s="67"/>
      <c r="L21" s="71" t="str">
        <f t="shared" si="0"/>
        <v>Значительные измененияПроизведен в РФНет КМ</v>
      </c>
      <c r="M21" s="72" t="s">
        <v>76</v>
      </c>
      <c r="N21" s="72" t="s">
        <v>77</v>
      </c>
      <c r="O21" s="72" t="s">
        <v>80</v>
      </c>
      <c r="P21" s="72" t="s">
        <v>84</v>
      </c>
      <c r="R21" t="str">
        <f t="shared" si="1"/>
        <v>ЧерновикЭмитированНезначительные</v>
      </c>
      <c r="S21" s="98" t="s">
        <v>11</v>
      </c>
      <c r="T21" s="97" t="s">
        <v>81</v>
      </c>
      <c r="U21" s="97" t="s">
        <v>123</v>
      </c>
      <c r="V21" s="88" t="s">
        <v>119</v>
      </c>
      <c r="X21" s="72"/>
    </row>
    <row r="22" spans="4:24" x14ac:dyDescent="0.25">
      <c r="F22" s="66" t="s">
        <v>89</v>
      </c>
      <c r="G22" s="67" t="s">
        <v>73</v>
      </c>
      <c r="L22" s="71" t="str">
        <f t="shared" si="0"/>
        <v>Значительные измененияПроизведен в РФЭмитирован</v>
      </c>
      <c r="M22" s="72" t="s">
        <v>76</v>
      </c>
      <c r="N22" s="72" t="s">
        <v>77</v>
      </c>
      <c r="O22" s="72" t="s">
        <v>81</v>
      </c>
      <c r="P22" s="72" t="s">
        <v>84</v>
      </c>
      <c r="R22" t="str">
        <f t="shared" si="1"/>
        <v>Требует измененийЭмитированНезначительные</v>
      </c>
      <c r="S22" s="86" t="s">
        <v>9</v>
      </c>
      <c r="T22" s="87" t="s">
        <v>81</v>
      </c>
      <c r="U22" s="97" t="s">
        <v>123</v>
      </c>
      <c r="V22" s="88" t="s">
        <v>119</v>
      </c>
      <c r="X22" s="72"/>
    </row>
    <row r="23" spans="4:24" x14ac:dyDescent="0.25">
      <c r="F23" s="66" t="s">
        <v>90</v>
      </c>
      <c r="G23" s="67" t="s">
        <v>73</v>
      </c>
      <c r="L23" s="71" t="str">
        <f t="shared" si="0"/>
        <v>Значительные измененияПроизведен в РФВвод в оборот</v>
      </c>
      <c r="M23" s="72" t="s">
        <v>76</v>
      </c>
      <c r="N23" s="72" t="s">
        <v>77</v>
      </c>
      <c r="O23" s="72" t="s">
        <v>82</v>
      </c>
      <c r="P23" s="72" t="s">
        <v>84</v>
      </c>
      <c r="R23" t="str">
        <f t="shared" si="1"/>
        <v>Ожидает подписанияЭмитированНезначительные</v>
      </c>
      <c r="S23" s="86" t="s">
        <v>12</v>
      </c>
      <c r="T23" s="87" t="s">
        <v>81</v>
      </c>
      <c r="U23" s="97" t="s">
        <v>123</v>
      </c>
      <c r="V23" s="88" t="s">
        <v>119</v>
      </c>
      <c r="X23" s="72"/>
    </row>
    <row r="24" spans="4:24" x14ac:dyDescent="0.25">
      <c r="F24" s="67"/>
      <c r="G24" s="67"/>
      <c r="L24" s="71" t="str">
        <f t="shared" si="0"/>
        <v>Значительные измененияПроизведен в РФВыбыл из оборота</v>
      </c>
      <c r="M24" s="72" t="s">
        <v>76</v>
      </c>
      <c r="N24" s="72" t="s">
        <v>77</v>
      </c>
      <c r="O24" s="72" t="s">
        <v>83</v>
      </c>
      <c r="P24" s="72" t="s">
        <v>85</v>
      </c>
      <c r="R24" t="str">
        <f t="shared" si="1"/>
        <v>На модерацииЭмитированНезначительные</v>
      </c>
      <c r="S24" s="86" t="s">
        <v>8</v>
      </c>
      <c r="T24" s="87" t="s">
        <v>81</v>
      </c>
      <c r="U24" s="97" t="s">
        <v>123</v>
      </c>
      <c r="V24" s="88" t="s">
        <v>119</v>
      </c>
    </row>
    <row r="25" spans="4:24" x14ac:dyDescent="0.25">
      <c r="F25" s="67"/>
      <c r="G25" s="67"/>
      <c r="L25" s="71" t="str">
        <f t="shared" si="0"/>
        <v>Значительные измененияВвезен в РФНет КМ</v>
      </c>
      <c r="M25" s="72" t="s">
        <v>76</v>
      </c>
      <c r="N25" s="72" t="s">
        <v>78</v>
      </c>
      <c r="O25" s="72" t="s">
        <v>80</v>
      </c>
      <c r="P25" s="72" t="s">
        <v>84</v>
      </c>
      <c r="R25" t="str">
        <f t="shared" si="1"/>
        <v>ОпубликованаЭмитированНезначительные</v>
      </c>
      <c r="S25" s="92" t="s">
        <v>10</v>
      </c>
      <c r="T25" s="93" t="s">
        <v>81</v>
      </c>
      <c r="U25" s="99" t="s">
        <v>123</v>
      </c>
      <c r="V25" s="94" t="s">
        <v>117</v>
      </c>
    </row>
    <row r="26" spans="4:24" x14ac:dyDescent="0.25">
      <c r="F26" s="67"/>
      <c r="G26" s="67"/>
      <c r="L26" s="71" t="str">
        <f t="shared" si="0"/>
        <v>Значительные измененияВвезен в РФЭмитирован</v>
      </c>
      <c r="M26" s="72" t="s">
        <v>76</v>
      </c>
      <c r="N26" s="72" t="s">
        <v>78</v>
      </c>
      <c r="O26" s="72" t="s">
        <v>81</v>
      </c>
      <c r="P26" s="72" t="s">
        <v>85</v>
      </c>
      <c r="R26" t="str">
        <f t="shared" si="1"/>
        <v/>
      </c>
    </row>
    <row r="27" spans="4:24" x14ac:dyDescent="0.25">
      <c r="F27" s="67"/>
      <c r="G27" s="67"/>
      <c r="L27" s="71" t="str">
        <f t="shared" si="0"/>
        <v>Значительные измененияВвезен в РФВвод в оборот</v>
      </c>
      <c r="M27" s="72" t="s">
        <v>76</v>
      </c>
      <c r="N27" s="72" t="s">
        <v>78</v>
      </c>
      <c r="O27" s="72" t="s">
        <v>82</v>
      </c>
      <c r="P27" s="72" t="s">
        <v>85</v>
      </c>
      <c r="R27" t="str">
        <f t="shared" si="1"/>
        <v>ОпубликованаВвод в оборотЗначительные</v>
      </c>
      <c r="S27" s="83" t="s">
        <v>10</v>
      </c>
      <c r="T27" s="84" t="s">
        <v>82</v>
      </c>
      <c r="U27" s="84" t="s">
        <v>122</v>
      </c>
      <c r="V27" s="85" t="s">
        <v>121</v>
      </c>
    </row>
    <row r="28" spans="4:24" x14ac:dyDescent="0.25">
      <c r="F28" s="67"/>
      <c r="G28" s="67"/>
      <c r="L28" s="71" t="str">
        <f t="shared" si="0"/>
        <v>Значительные измененияВвезен в РФВыбыл из оборота</v>
      </c>
      <c r="M28" s="72" t="s">
        <v>76</v>
      </c>
      <c r="N28" s="72" t="s">
        <v>78</v>
      </c>
      <c r="O28" s="72" t="s">
        <v>83</v>
      </c>
      <c r="P28" s="72" t="s">
        <v>85</v>
      </c>
      <c r="R28" t="str">
        <f t="shared" si="1"/>
        <v>ОпубликованаВыбыл из оборотаЗначительные</v>
      </c>
      <c r="S28" s="86" t="s">
        <v>10</v>
      </c>
      <c r="T28" s="87" t="s">
        <v>83</v>
      </c>
      <c r="U28" s="87" t="s">
        <v>122</v>
      </c>
      <c r="V28" s="88" t="s">
        <v>121</v>
      </c>
    </row>
    <row r="29" spans="4:24" x14ac:dyDescent="0.25">
      <c r="F29" s="67"/>
      <c r="G29" s="67"/>
      <c r="M29" s="72"/>
      <c r="N29" s="72"/>
      <c r="O29" s="72"/>
      <c r="P29" s="72"/>
      <c r="R29" t="str">
        <f t="shared" si="1"/>
        <v/>
      </c>
      <c r="S29" s="89"/>
      <c r="T29" s="90"/>
      <c r="U29" s="90"/>
      <c r="V29" s="91"/>
    </row>
    <row r="30" spans="4:24" x14ac:dyDescent="0.25">
      <c r="F30" s="67"/>
      <c r="G30" s="67"/>
      <c r="M30" s="72"/>
      <c r="N30" s="72"/>
      <c r="O30" s="72"/>
      <c r="P30" s="72"/>
      <c r="R30" t="str">
        <f t="shared" si="1"/>
        <v>ОпубликованаВвод в оборотНезначительные</v>
      </c>
      <c r="S30" s="86" t="s">
        <v>10</v>
      </c>
      <c r="T30" s="87" t="s">
        <v>82</v>
      </c>
      <c r="U30" s="87" t="s">
        <v>123</v>
      </c>
      <c r="V30" s="88" t="s">
        <v>121</v>
      </c>
    </row>
    <row r="31" spans="4:24" x14ac:dyDescent="0.25">
      <c r="F31" s="67"/>
      <c r="G31" s="67"/>
      <c r="M31" s="72"/>
      <c r="N31" s="72"/>
      <c r="O31" s="72"/>
      <c r="P31" s="72"/>
      <c r="R31" t="str">
        <f t="shared" si="1"/>
        <v>ОпубликованаВыбыл из оборотаНезначительные</v>
      </c>
      <c r="S31" s="92" t="s">
        <v>10</v>
      </c>
      <c r="T31" s="93" t="s">
        <v>83</v>
      </c>
      <c r="U31" s="93" t="s">
        <v>123</v>
      </c>
      <c r="V31" s="94" t="s">
        <v>121</v>
      </c>
    </row>
    <row r="32" spans="4:24" x14ac:dyDescent="0.25">
      <c r="F32" s="67" t="s">
        <v>91</v>
      </c>
      <c r="G32" s="67"/>
      <c r="M32" s="72"/>
      <c r="N32" s="72"/>
      <c r="O32" s="72"/>
      <c r="P32" s="72"/>
    </row>
    <row r="33" spans="13:16" x14ac:dyDescent="0.25">
      <c r="M33" s="72"/>
      <c r="N33" s="72"/>
      <c r="O33" s="72"/>
      <c r="P33" s="72"/>
    </row>
    <row r="34" spans="13:16" x14ac:dyDescent="0.25">
      <c r="M34" s="72"/>
      <c r="N34" s="72"/>
      <c r="O34" s="72"/>
      <c r="P34" s="72"/>
    </row>
    <row r="35" spans="13:16" x14ac:dyDescent="0.25">
      <c r="M35" s="72"/>
      <c r="N35" s="72"/>
      <c r="O35" s="72"/>
      <c r="P35" s="72"/>
    </row>
    <row r="36" spans="13:16" x14ac:dyDescent="0.25">
      <c r="M36" s="72"/>
      <c r="N36" s="72"/>
      <c r="O36" s="72"/>
      <c r="P36" s="72"/>
    </row>
    <row r="37" spans="13:16" x14ac:dyDescent="0.25">
      <c r="M37" s="72"/>
      <c r="N37" s="72"/>
      <c r="O37" s="72"/>
      <c r="P37" s="72"/>
    </row>
    <row r="38" spans="13:16" x14ac:dyDescent="0.25">
      <c r="M38" s="72"/>
      <c r="N38" s="72"/>
      <c r="O38" s="72"/>
      <c r="P38" s="72"/>
    </row>
    <row r="39" spans="13:16" x14ac:dyDescent="0.25">
      <c r="M39" s="72"/>
      <c r="N39" s="72"/>
      <c r="O39" s="72"/>
      <c r="P39" s="72"/>
    </row>
    <row r="40" spans="13:16" x14ac:dyDescent="0.25">
      <c r="M40" s="72"/>
      <c r="N40" s="72"/>
      <c r="O40" s="72"/>
      <c r="P40" s="72"/>
    </row>
    <row r="41" spans="13:16" x14ac:dyDescent="0.25">
      <c r="M41" s="72"/>
      <c r="N41" s="72"/>
      <c r="O41" s="72"/>
      <c r="P41" s="72"/>
    </row>
    <row r="42" spans="13:16" x14ac:dyDescent="0.25">
      <c r="M42" s="72"/>
      <c r="N42" s="72"/>
      <c r="O42" s="72"/>
      <c r="P42" s="72"/>
    </row>
    <row r="43" spans="13:16" x14ac:dyDescent="0.25">
      <c r="M43" s="72"/>
      <c r="N43" s="72"/>
      <c r="O43" s="72"/>
      <c r="P43" s="72"/>
    </row>
    <row r="44" spans="13:16" x14ac:dyDescent="0.25">
      <c r="M44" s="72"/>
      <c r="N44" s="72"/>
      <c r="O44" s="72"/>
      <c r="P44" s="72"/>
    </row>
    <row r="45" spans="13:16" x14ac:dyDescent="0.25">
      <c r="M45" s="72"/>
      <c r="N45" s="72"/>
      <c r="O45" s="72"/>
      <c r="P45" s="72"/>
    </row>
    <row r="46" spans="13:16" x14ac:dyDescent="0.25">
      <c r="M46" s="72"/>
      <c r="N46" s="72"/>
      <c r="O46" s="72"/>
      <c r="P46" s="72"/>
    </row>
    <row r="47" spans="13:16" x14ac:dyDescent="0.25">
      <c r="M47" s="72"/>
      <c r="N47" s="72"/>
      <c r="O47" s="72"/>
      <c r="P47" s="72"/>
    </row>
    <row r="48" spans="13:16" x14ac:dyDescent="0.25">
      <c r="M48" s="72"/>
      <c r="N48" s="72"/>
      <c r="O48" s="72"/>
      <c r="P48" s="72"/>
    </row>
    <row r="49" spans="13:16" x14ac:dyDescent="0.25">
      <c r="M49" s="72"/>
      <c r="N49" s="72"/>
      <c r="O49" s="72"/>
      <c r="P49" s="72"/>
    </row>
    <row r="50" spans="13:16" x14ac:dyDescent="0.25">
      <c r="M50" s="72"/>
      <c r="N50" s="72"/>
      <c r="O50" s="72"/>
      <c r="P50" s="72"/>
    </row>
    <row r="51" spans="13:16" x14ac:dyDescent="0.25">
      <c r="M51" s="72"/>
      <c r="N51" s="72"/>
      <c r="O51" s="72"/>
      <c r="P51" s="72"/>
    </row>
    <row r="52" spans="13:16" x14ac:dyDescent="0.25">
      <c r="M52" s="72"/>
      <c r="N52" s="72"/>
      <c r="O52" s="72"/>
      <c r="P52" s="72"/>
    </row>
    <row r="53" spans="13:16" x14ac:dyDescent="0.25">
      <c r="M53" s="72"/>
      <c r="N53" s="72"/>
      <c r="O53" s="72"/>
      <c r="P53" s="72"/>
    </row>
    <row r="54" spans="13:16" x14ac:dyDescent="0.25">
      <c r="M54" s="72"/>
      <c r="N54" s="72"/>
      <c r="O54" s="72"/>
      <c r="P54" s="72"/>
    </row>
    <row r="55" spans="13:16" x14ac:dyDescent="0.25">
      <c r="M55" s="72"/>
      <c r="N55" s="72"/>
      <c r="O55" s="72"/>
      <c r="P55" s="72"/>
    </row>
    <row r="56" spans="13:16" x14ac:dyDescent="0.25">
      <c r="M56" s="72"/>
      <c r="N56" s="72"/>
      <c r="O56" s="72"/>
      <c r="P56" s="72"/>
    </row>
    <row r="57" spans="13:16" x14ac:dyDescent="0.25">
      <c r="M57" s="72"/>
      <c r="N57" s="72"/>
      <c r="O57" s="72"/>
      <c r="P57" s="72"/>
    </row>
    <row r="58" spans="13:16" x14ac:dyDescent="0.25">
      <c r="M58" s="72"/>
      <c r="N58" s="72"/>
      <c r="O58" s="72"/>
      <c r="P58" s="72"/>
    </row>
    <row r="59" spans="13:16" x14ac:dyDescent="0.25">
      <c r="M59" s="72"/>
      <c r="N59" s="72"/>
      <c r="O59" s="72"/>
      <c r="P59" s="72"/>
    </row>
    <row r="60" spans="13:16" x14ac:dyDescent="0.25">
      <c r="M60" s="72"/>
      <c r="N60" s="72"/>
      <c r="O60" s="72"/>
      <c r="P60" s="72"/>
    </row>
    <row r="61" spans="13:16" x14ac:dyDescent="0.25">
      <c r="M61" s="72"/>
      <c r="N61" s="72"/>
      <c r="O61" s="72"/>
      <c r="P61" s="72"/>
    </row>
    <row r="62" spans="13:16" x14ac:dyDescent="0.25">
      <c r="M62" s="72"/>
      <c r="N62" s="72"/>
      <c r="O62" s="72"/>
      <c r="P62" s="72"/>
    </row>
    <row r="63" spans="13:16" x14ac:dyDescent="0.25">
      <c r="M63" s="72"/>
      <c r="N63" s="72"/>
      <c r="O63" s="72"/>
      <c r="P63" s="72"/>
    </row>
    <row r="64" spans="13:16" x14ac:dyDescent="0.25">
      <c r="M64" s="72"/>
      <c r="N64" s="72"/>
      <c r="O64" s="72"/>
      <c r="P64" s="72"/>
    </row>
    <row r="65" spans="13:16" x14ac:dyDescent="0.25">
      <c r="M65" s="72"/>
      <c r="N65" s="72"/>
      <c r="O65" s="72"/>
      <c r="P65" s="72"/>
    </row>
    <row r="66" spans="13:16" x14ac:dyDescent="0.25">
      <c r="M66" s="72"/>
      <c r="N66" s="72"/>
      <c r="O66" s="72"/>
      <c r="P66" s="72"/>
    </row>
    <row r="67" spans="13:16" x14ac:dyDescent="0.25">
      <c r="M67" s="72"/>
      <c r="N67" s="72"/>
      <c r="O67" s="72"/>
      <c r="P67" s="72"/>
    </row>
    <row r="68" spans="13:16" x14ac:dyDescent="0.25">
      <c r="M68" s="72"/>
      <c r="N68" s="72"/>
      <c r="O68" s="72"/>
      <c r="P68" s="72"/>
    </row>
    <row r="69" spans="13:16" x14ac:dyDescent="0.25">
      <c r="M69" s="72"/>
      <c r="N69" s="72"/>
      <c r="O69" s="72"/>
      <c r="P69" s="72"/>
    </row>
    <row r="70" spans="13:16" x14ac:dyDescent="0.25">
      <c r="M70" s="72"/>
      <c r="N70" s="72"/>
      <c r="O70" s="72"/>
      <c r="P70" s="72"/>
    </row>
    <row r="71" spans="13:16" x14ac:dyDescent="0.25">
      <c r="M71" s="72"/>
      <c r="N71" s="72"/>
      <c r="O71" s="72"/>
      <c r="P71" s="72"/>
    </row>
    <row r="72" spans="13:16" x14ac:dyDescent="0.25">
      <c r="M72" s="72"/>
      <c r="N72" s="72"/>
      <c r="O72" s="72"/>
      <c r="P72" s="72"/>
    </row>
    <row r="73" spans="13:16" x14ac:dyDescent="0.25">
      <c r="M73" s="72"/>
      <c r="N73" s="72"/>
      <c r="O73" s="72"/>
      <c r="P73" s="72"/>
    </row>
    <row r="74" spans="13:16" x14ac:dyDescent="0.25">
      <c r="M74" s="72"/>
      <c r="N74" s="72"/>
      <c r="O74" s="72"/>
      <c r="P74" s="72"/>
    </row>
    <row r="75" spans="13:16" x14ac:dyDescent="0.25">
      <c r="M75" s="72"/>
      <c r="N75" s="72"/>
      <c r="O75" s="72"/>
      <c r="P75" s="72"/>
    </row>
    <row r="76" spans="13:16" x14ac:dyDescent="0.25">
      <c r="M76" s="72"/>
      <c r="N76" s="72"/>
      <c r="O76" s="72"/>
      <c r="P76" s="72"/>
    </row>
    <row r="77" spans="13:16" x14ac:dyDescent="0.25">
      <c r="M77" s="72"/>
      <c r="N77" s="72"/>
      <c r="O77" s="72"/>
      <c r="P77" s="72"/>
    </row>
    <row r="78" spans="13:16" x14ac:dyDescent="0.25">
      <c r="M78" s="72"/>
      <c r="N78" s="72"/>
      <c r="O78" s="72"/>
      <c r="P78" s="72"/>
    </row>
    <row r="79" spans="13:16" x14ac:dyDescent="0.25">
      <c r="M79" s="72"/>
      <c r="N79" s="72"/>
      <c r="O79" s="72"/>
      <c r="P79" s="72"/>
    </row>
    <row r="80" spans="13:16" x14ac:dyDescent="0.25">
      <c r="M80" s="72"/>
      <c r="N80" s="72"/>
      <c r="O80" s="72"/>
      <c r="P80" s="72"/>
    </row>
    <row r="81" spans="13:16" x14ac:dyDescent="0.25">
      <c r="M81" s="72"/>
      <c r="N81" s="72"/>
      <c r="O81" s="72"/>
      <c r="P81" s="72"/>
    </row>
    <row r="82" spans="13:16" x14ac:dyDescent="0.25">
      <c r="M82" s="72"/>
      <c r="N82" s="72"/>
      <c r="O82" s="72"/>
      <c r="P82" s="72"/>
    </row>
    <row r="83" spans="13:16" x14ac:dyDescent="0.25">
      <c r="M83" s="72"/>
      <c r="N83" s="72"/>
      <c r="O83" s="72"/>
      <c r="P83" s="72"/>
    </row>
    <row r="84" spans="13:16" x14ac:dyDescent="0.25">
      <c r="M84" s="72"/>
      <c r="N84" s="72"/>
      <c r="O84" s="72"/>
      <c r="P84" s="72"/>
    </row>
    <row r="85" spans="13:16" x14ac:dyDescent="0.25">
      <c r="M85" s="72"/>
      <c r="N85" s="72"/>
      <c r="O85" s="72"/>
      <c r="P85" s="72"/>
    </row>
    <row r="86" spans="13:16" x14ac:dyDescent="0.25">
      <c r="M86" s="72"/>
      <c r="N86" s="72"/>
      <c r="O86" s="72"/>
      <c r="P86" s="72"/>
    </row>
    <row r="87" spans="13:16" x14ac:dyDescent="0.25">
      <c r="M87" s="72"/>
      <c r="N87" s="72"/>
      <c r="O87" s="72"/>
      <c r="P87" s="72"/>
    </row>
    <row r="88" spans="13:16" x14ac:dyDescent="0.25">
      <c r="M88" s="72"/>
      <c r="N88" s="72"/>
      <c r="O88" s="72"/>
      <c r="P88" s="72"/>
    </row>
    <row r="89" spans="13:16" x14ac:dyDescent="0.25">
      <c r="M89" s="72"/>
      <c r="N89" s="72"/>
      <c r="O89" s="72"/>
      <c r="P89" s="72"/>
    </row>
    <row r="90" spans="13:16" x14ac:dyDescent="0.25">
      <c r="M90" s="72"/>
      <c r="N90" s="72"/>
      <c r="O90" s="72"/>
      <c r="P90" s="72"/>
    </row>
    <row r="91" spans="13:16" x14ac:dyDescent="0.25">
      <c r="M91" s="72"/>
      <c r="N91" s="72"/>
      <c r="O91" s="72"/>
      <c r="P91" s="72"/>
    </row>
    <row r="92" spans="13:16" x14ac:dyDescent="0.25">
      <c r="M92" s="72"/>
      <c r="N92" s="72"/>
      <c r="O92" s="72"/>
      <c r="P92" s="72"/>
    </row>
    <row r="93" spans="13:16" x14ac:dyDescent="0.25">
      <c r="M93" s="72"/>
      <c r="N93" s="72"/>
      <c r="O93" s="72"/>
      <c r="P93" s="72"/>
    </row>
    <row r="94" spans="13:16" x14ac:dyDescent="0.25">
      <c r="M94" s="72"/>
      <c r="N94" s="72"/>
      <c r="O94" s="72"/>
      <c r="P94" s="72"/>
    </row>
    <row r="95" spans="13:16" x14ac:dyDescent="0.25">
      <c r="M95" s="72"/>
      <c r="N95" s="72"/>
      <c r="O95" s="72"/>
      <c r="P95" s="72"/>
    </row>
    <row r="96" spans="13:16" x14ac:dyDescent="0.25">
      <c r="M96" s="72"/>
      <c r="N96" s="72"/>
      <c r="O96" s="72"/>
      <c r="P96" s="72"/>
    </row>
    <row r="97" spans="13:16" x14ac:dyDescent="0.25">
      <c r="M97" s="72"/>
      <c r="N97" s="72"/>
      <c r="O97" s="72"/>
      <c r="P97" s="72"/>
    </row>
    <row r="98" spans="13:16" x14ac:dyDescent="0.25">
      <c r="M98" s="72"/>
      <c r="N98" s="72"/>
      <c r="O98" s="72"/>
      <c r="P98" s="72"/>
    </row>
    <row r="99" spans="13:16" x14ac:dyDescent="0.25">
      <c r="M99" s="72"/>
      <c r="N99" s="72"/>
      <c r="O99" s="72"/>
      <c r="P99" s="72"/>
    </row>
    <row r="100" spans="13:16" x14ac:dyDescent="0.25">
      <c r="M100" s="72"/>
      <c r="N100" s="72"/>
      <c r="O100" s="72"/>
      <c r="P100" s="72"/>
    </row>
    <row r="101" spans="13:16" x14ac:dyDescent="0.25">
      <c r="M101" s="72"/>
      <c r="N101" s="72"/>
      <c r="O101" s="72"/>
      <c r="P101" s="72"/>
    </row>
    <row r="102" spans="13:16" x14ac:dyDescent="0.25">
      <c r="M102" s="72"/>
      <c r="N102" s="72"/>
      <c r="O102" s="72"/>
      <c r="P102" s="72"/>
    </row>
    <row r="103" spans="13:16" x14ac:dyDescent="0.25">
      <c r="M103" s="72"/>
      <c r="N103" s="72"/>
      <c r="O103" s="72"/>
      <c r="P103" s="72"/>
    </row>
    <row r="104" spans="13:16" x14ac:dyDescent="0.25">
      <c r="M104" s="72"/>
      <c r="N104" s="72"/>
      <c r="O104" s="72"/>
      <c r="P104" s="72"/>
    </row>
    <row r="105" spans="13:16" x14ac:dyDescent="0.25">
      <c r="M105" s="72"/>
      <c r="N105" s="72"/>
      <c r="O105" s="72"/>
      <c r="P105" s="72"/>
    </row>
    <row r="106" spans="13:16" x14ac:dyDescent="0.25">
      <c r="M106" s="72"/>
      <c r="N106" s="72"/>
      <c r="O106" s="72"/>
      <c r="P106" s="72"/>
    </row>
    <row r="107" spans="13:16" x14ac:dyDescent="0.25">
      <c r="M107" s="72"/>
      <c r="N107" s="72"/>
      <c r="O107" s="72"/>
      <c r="P107" s="72"/>
    </row>
    <row r="108" spans="13:16" x14ac:dyDescent="0.25">
      <c r="M108" s="72"/>
      <c r="N108" s="72"/>
      <c r="O108" s="72"/>
      <c r="P108" s="72"/>
    </row>
    <row r="109" spans="13:16" x14ac:dyDescent="0.25">
      <c r="M109" s="72"/>
      <c r="N109" s="72"/>
      <c r="O109" s="72"/>
      <c r="P109" s="72"/>
    </row>
    <row r="110" spans="13:16" x14ac:dyDescent="0.25">
      <c r="M110" s="72"/>
      <c r="N110" s="72"/>
      <c r="O110" s="72"/>
      <c r="P110" s="72"/>
    </row>
    <row r="111" spans="13:16" x14ac:dyDescent="0.25">
      <c r="M111" s="72"/>
      <c r="N111" s="72"/>
      <c r="O111" s="72"/>
      <c r="P111" s="72"/>
    </row>
    <row r="112" spans="13:16" x14ac:dyDescent="0.25">
      <c r="M112" s="72"/>
      <c r="N112" s="72"/>
      <c r="O112" s="72"/>
      <c r="P112" s="72"/>
    </row>
    <row r="113" spans="13:16" x14ac:dyDescent="0.25">
      <c r="M113" s="72"/>
      <c r="N113" s="72"/>
      <c r="O113" s="72"/>
      <c r="P113" s="72"/>
    </row>
    <row r="114" spans="13:16" x14ac:dyDescent="0.25">
      <c r="M114" s="72"/>
      <c r="N114" s="72"/>
      <c r="O114" s="72"/>
      <c r="P114" s="72"/>
    </row>
    <row r="115" spans="13:16" x14ac:dyDescent="0.25">
      <c r="M115" s="72"/>
      <c r="N115" s="72"/>
      <c r="O115" s="72"/>
      <c r="P115" s="72"/>
    </row>
    <row r="116" spans="13:16" x14ac:dyDescent="0.25">
      <c r="M116" s="72"/>
      <c r="N116" s="72"/>
      <c r="O116" s="72"/>
      <c r="P116" s="72"/>
    </row>
    <row r="117" spans="13:16" x14ac:dyDescent="0.25">
      <c r="M117" s="72"/>
      <c r="N117" s="72"/>
      <c r="O117" s="72"/>
      <c r="P117" s="72"/>
    </row>
    <row r="118" spans="13:16" x14ac:dyDescent="0.25">
      <c r="M118" s="72"/>
      <c r="N118" s="72"/>
      <c r="O118" s="72"/>
      <c r="P118" s="72"/>
    </row>
    <row r="119" spans="13:16" x14ac:dyDescent="0.25">
      <c r="M119" s="72"/>
      <c r="N119" s="72"/>
      <c r="O119" s="72"/>
      <c r="P119" s="72"/>
    </row>
    <row r="120" spans="13:16" x14ac:dyDescent="0.25">
      <c r="M120" s="72"/>
      <c r="N120" s="72"/>
      <c r="O120" s="72"/>
      <c r="P120" s="72"/>
    </row>
    <row r="121" spans="13:16" x14ac:dyDescent="0.25">
      <c r="M121" s="72"/>
      <c r="N121" s="72"/>
      <c r="O121" s="72"/>
      <c r="P121" s="72"/>
    </row>
    <row r="122" spans="13:16" x14ac:dyDescent="0.25">
      <c r="M122" s="72"/>
      <c r="N122" s="72"/>
      <c r="O122" s="72"/>
      <c r="P122" s="72"/>
    </row>
    <row r="123" spans="13:16" x14ac:dyDescent="0.25">
      <c r="M123" s="72"/>
      <c r="N123" s="72"/>
      <c r="O123" s="72"/>
      <c r="P123" s="72"/>
    </row>
    <row r="124" spans="13:16" x14ac:dyDescent="0.25">
      <c r="M124" s="72"/>
      <c r="N124" s="72"/>
      <c r="O124" s="72"/>
      <c r="P124" s="72"/>
    </row>
    <row r="125" spans="13:16" x14ac:dyDescent="0.25">
      <c r="M125" s="72"/>
      <c r="N125" s="72"/>
      <c r="O125" s="72"/>
      <c r="P125" s="72"/>
    </row>
    <row r="126" spans="13:16" x14ac:dyDescent="0.25">
      <c r="M126" s="72"/>
      <c r="N126" s="72"/>
      <c r="O126" s="72"/>
      <c r="P126" s="72"/>
    </row>
    <row r="127" spans="13:16" x14ac:dyDescent="0.25">
      <c r="M127" s="72"/>
      <c r="N127" s="72"/>
      <c r="O127" s="72"/>
      <c r="P127" s="72"/>
    </row>
    <row r="128" spans="13:16" x14ac:dyDescent="0.25">
      <c r="M128" s="72"/>
      <c r="N128" s="72"/>
      <c r="O128" s="72"/>
      <c r="P128" s="72"/>
    </row>
    <row r="129" spans="13:16" x14ac:dyDescent="0.25">
      <c r="M129" s="72"/>
      <c r="N129" s="72"/>
      <c r="O129" s="72"/>
      <c r="P129" s="72"/>
    </row>
    <row r="130" spans="13:16" x14ac:dyDescent="0.25">
      <c r="M130" s="72"/>
      <c r="N130" s="72"/>
      <c r="O130" s="72"/>
      <c r="P130" s="72"/>
    </row>
    <row r="131" spans="13:16" x14ac:dyDescent="0.25">
      <c r="M131" s="72"/>
      <c r="N131" s="72"/>
      <c r="O131" s="72"/>
      <c r="P131" s="72"/>
    </row>
    <row r="132" spans="13:16" x14ac:dyDescent="0.25">
      <c r="M132" s="72"/>
      <c r="N132" s="72"/>
      <c r="O132" s="72"/>
      <c r="P132" s="72"/>
    </row>
    <row r="133" spans="13:16" x14ac:dyDescent="0.25">
      <c r="M133" s="72"/>
      <c r="N133" s="72"/>
      <c r="O133" s="72"/>
      <c r="P133" s="72"/>
    </row>
    <row r="134" spans="13:16" x14ac:dyDescent="0.25">
      <c r="M134" s="72"/>
      <c r="N134" s="72"/>
      <c r="O134" s="72"/>
      <c r="P134" s="72"/>
    </row>
    <row r="135" spans="13:16" x14ac:dyDescent="0.25">
      <c r="M135" s="72"/>
      <c r="N135" s="72"/>
      <c r="O135" s="72"/>
      <c r="P135" s="72"/>
    </row>
    <row r="136" spans="13:16" x14ac:dyDescent="0.25">
      <c r="M136" s="72"/>
      <c r="N136" s="72"/>
      <c r="O136" s="72"/>
      <c r="P136" s="72"/>
    </row>
    <row r="137" spans="13:16" x14ac:dyDescent="0.25">
      <c r="M137" s="72"/>
      <c r="N137" s="72"/>
      <c r="O137" s="72"/>
      <c r="P137" s="72"/>
    </row>
    <row r="138" spans="13:16" x14ac:dyDescent="0.25">
      <c r="M138" s="72"/>
      <c r="N138" s="72"/>
      <c r="O138" s="72"/>
      <c r="P138" s="72"/>
    </row>
    <row r="139" spans="13:16" x14ac:dyDescent="0.25">
      <c r="M139" s="72"/>
      <c r="N139" s="72"/>
      <c r="O139" s="72"/>
      <c r="P139" s="72"/>
    </row>
    <row r="140" spans="13:16" x14ac:dyDescent="0.25">
      <c r="M140" s="72"/>
      <c r="N140" s="72"/>
      <c r="O140" s="72"/>
      <c r="P140" s="72"/>
    </row>
    <row r="141" spans="13:16" x14ac:dyDescent="0.25">
      <c r="M141" s="72"/>
      <c r="N141" s="72"/>
      <c r="O141" s="72"/>
      <c r="P141" s="72"/>
    </row>
    <row r="142" spans="13:16" x14ac:dyDescent="0.25">
      <c r="M142" s="72"/>
      <c r="N142" s="72"/>
      <c r="O142" s="72"/>
      <c r="P142" s="72"/>
    </row>
    <row r="143" spans="13:16" x14ac:dyDescent="0.25">
      <c r="M143" s="72"/>
      <c r="N143" s="72"/>
      <c r="O143" s="72"/>
      <c r="P143" s="72"/>
    </row>
    <row r="144" spans="13:16" x14ac:dyDescent="0.25">
      <c r="M144" s="72"/>
      <c r="N144" s="72"/>
      <c r="O144" s="72"/>
      <c r="P144" s="72"/>
    </row>
    <row r="145" spans="13:16" x14ac:dyDescent="0.25">
      <c r="M145" s="72"/>
      <c r="N145" s="72"/>
      <c r="O145" s="72"/>
      <c r="P145" s="72"/>
    </row>
    <row r="146" spans="13:16" x14ac:dyDescent="0.25">
      <c r="M146" s="72"/>
      <c r="N146" s="72"/>
      <c r="O146" s="72"/>
      <c r="P146" s="72"/>
    </row>
    <row r="147" spans="13:16" x14ac:dyDescent="0.25">
      <c r="M147" s="72"/>
      <c r="N147" s="72"/>
      <c r="O147" s="72"/>
      <c r="P147" s="72"/>
    </row>
    <row r="148" spans="13:16" x14ac:dyDescent="0.25">
      <c r="M148" s="72"/>
      <c r="N148" s="72"/>
      <c r="O148" s="72"/>
      <c r="P148" s="72"/>
    </row>
    <row r="149" spans="13:16" x14ac:dyDescent="0.25">
      <c r="M149" s="72"/>
      <c r="N149" s="72"/>
      <c r="O149" s="72"/>
      <c r="P149" s="72"/>
    </row>
    <row r="150" spans="13:16" x14ac:dyDescent="0.25">
      <c r="M150" s="72"/>
      <c r="N150" s="72"/>
      <c r="O150" s="72"/>
      <c r="P150" s="72"/>
    </row>
    <row r="151" spans="13:16" x14ac:dyDescent="0.25">
      <c r="M151" s="72"/>
      <c r="N151" s="72"/>
      <c r="O151" s="72"/>
      <c r="P151" s="72"/>
    </row>
    <row r="152" spans="13:16" x14ac:dyDescent="0.25">
      <c r="M152" s="72"/>
      <c r="N152" s="72"/>
      <c r="O152" s="72"/>
      <c r="P152" s="72"/>
    </row>
    <row r="153" spans="13:16" x14ac:dyDescent="0.25">
      <c r="M153" s="72"/>
      <c r="N153" s="72"/>
      <c r="O153" s="72"/>
      <c r="P153" s="72"/>
    </row>
    <row r="154" spans="13:16" x14ac:dyDescent="0.25">
      <c r="M154" s="72"/>
      <c r="N154" s="72"/>
      <c r="O154" s="72"/>
      <c r="P154" s="72"/>
    </row>
    <row r="155" spans="13:16" x14ac:dyDescent="0.25">
      <c r="M155" s="72"/>
      <c r="N155" s="72"/>
      <c r="O155" s="72"/>
      <c r="P155" s="72"/>
    </row>
    <row r="156" spans="13:16" x14ac:dyDescent="0.25">
      <c r="M156" s="72"/>
      <c r="N156" s="72"/>
      <c r="O156" s="72"/>
      <c r="P156" s="72"/>
    </row>
    <row r="157" spans="13:16" x14ac:dyDescent="0.25">
      <c r="M157" s="72"/>
      <c r="N157" s="72"/>
      <c r="O157" s="72"/>
      <c r="P157" s="72"/>
    </row>
    <row r="158" spans="13:16" x14ac:dyDescent="0.25">
      <c r="M158" s="72"/>
      <c r="N158" s="72"/>
      <c r="O158" s="72"/>
      <c r="P158" s="72"/>
    </row>
    <row r="159" spans="13:16" x14ac:dyDescent="0.25">
      <c r="M159" s="72"/>
      <c r="N159" s="72"/>
      <c r="O159" s="72"/>
      <c r="P159" s="72"/>
    </row>
    <row r="160" spans="13:16" x14ac:dyDescent="0.25">
      <c r="M160" s="72"/>
      <c r="N160" s="72"/>
      <c r="O160" s="72"/>
      <c r="P160" s="72"/>
    </row>
    <row r="161" spans="13:16" x14ac:dyDescent="0.25">
      <c r="M161" s="72"/>
      <c r="N161" s="72"/>
      <c r="O161" s="72"/>
      <c r="P161" s="72"/>
    </row>
    <row r="162" spans="13:16" x14ac:dyDescent="0.25">
      <c r="M162" s="72"/>
      <c r="N162" s="72"/>
      <c r="O162" s="72"/>
      <c r="P162" s="72"/>
    </row>
    <row r="163" spans="13:16" x14ac:dyDescent="0.25">
      <c r="M163" s="72"/>
      <c r="N163" s="72"/>
      <c r="O163" s="72"/>
      <c r="P163" s="72"/>
    </row>
    <row r="164" spans="13:16" x14ac:dyDescent="0.25">
      <c r="M164" s="72"/>
      <c r="N164" s="72"/>
      <c r="O164" s="72"/>
      <c r="P164" s="72"/>
    </row>
    <row r="165" spans="13:16" x14ac:dyDescent="0.25">
      <c r="M165" s="72"/>
      <c r="N165" s="72"/>
      <c r="O165" s="72"/>
      <c r="P165" s="72"/>
    </row>
    <row r="166" spans="13:16" x14ac:dyDescent="0.25">
      <c r="M166" s="72"/>
      <c r="N166" s="72"/>
      <c r="O166" s="72"/>
      <c r="P166" s="72"/>
    </row>
    <row r="167" spans="13:16" x14ac:dyDescent="0.25">
      <c r="M167" s="72"/>
      <c r="N167" s="72"/>
      <c r="O167" s="72"/>
      <c r="P167" s="72"/>
    </row>
    <row r="168" spans="13:16" x14ac:dyDescent="0.25">
      <c r="M168" s="72"/>
      <c r="N168" s="72"/>
      <c r="O168" s="72"/>
      <c r="P168" s="72"/>
    </row>
    <row r="169" spans="13:16" x14ac:dyDescent="0.25">
      <c r="M169" s="72"/>
      <c r="N169" s="72"/>
      <c r="O169" s="72"/>
      <c r="P169" s="72"/>
    </row>
    <row r="170" spans="13:16" x14ac:dyDescent="0.25">
      <c r="M170" s="72"/>
      <c r="N170" s="72"/>
      <c r="O170" s="72"/>
      <c r="P170" s="72"/>
    </row>
    <row r="171" spans="13:16" x14ac:dyDescent="0.25">
      <c r="M171" s="72"/>
      <c r="N171" s="72"/>
      <c r="O171" s="72"/>
      <c r="P171" s="72"/>
    </row>
    <row r="172" spans="13:16" x14ac:dyDescent="0.25">
      <c r="M172" s="72"/>
      <c r="N172" s="72"/>
      <c r="O172" s="72"/>
      <c r="P172" s="72"/>
    </row>
    <row r="173" spans="13:16" x14ac:dyDescent="0.25">
      <c r="M173" s="72"/>
      <c r="N173" s="72"/>
      <c r="O173" s="72"/>
      <c r="P173" s="72"/>
    </row>
    <row r="174" spans="13:16" x14ac:dyDescent="0.25">
      <c r="M174" s="72"/>
      <c r="N174" s="72"/>
      <c r="O174" s="72"/>
      <c r="P174" s="72"/>
    </row>
    <row r="175" spans="13:16" x14ac:dyDescent="0.25">
      <c r="M175" s="72"/>
      <c r="N175" s="72"/>
      <c r="O175" s="72"/>
      <c r="P175" s="72"/>
    </row>
    <row r="176" spans="13:16" x14ac:dyDescent="0.25">
      <c r="M176" s="72"/>
      <c r="N176" s="72"/>
      <c r="O176" s="72"/>
      <c r="P176" s="72"/>
    </row>
    <row r="177" spans="13:16" x14ac:dyDescent="0.25">
      <c r="M177" s="72"/>
      <c r="N177" s="72"/>
      <c r="O177" s="72"/>
      <c r="P177" s="72"/>
    </row>
    <row r="178" spans="13:16" x14ac:dyDescent="0.25">
      <c r="M178" s="72"/>
      <c r="N178" s="72"/>
      <c r="O178" s="72"/>
      <c r="P178" s="72"/>
    </row>
    <row r="179" spans="13:16" x14ac:dyDescent="0.25">
      <c r="M179" s="72"/>
      <c r="N179" s="72"/>
      <c r="O179" s="72"/>
      <c r="P179" s="72"/>
    </row>
    <row r="180" spans="13:16" x14ac:dyDescent="0.25">
      <c r="M180" s="72"/>
      <c r="N180" s="72"/>
      <c r="O180" s="72"/>
      <c r="P180" s="72"/>
    </row>
    <row r="181" spans="13:16" x14ac:dyDescent="0.25">
      <c r="M181" s="72"/>
      <c r="N181" s="72"/>
      <c r="O181" s="72"/>
      <c r="P181" s="72"/>
    </row>
    <row r="182" spans="13:16" x14ac:dyDescent="0.25">
      <c r="M182" s="72"/>
      <c r="N182" s="72"/>
      <c r="O182" s="72"/>
      <c r="P182" s="72"/>
    </row>
    <row r="183" spans="13:16" x14ac:dyDescent="0.25">
      <c r="M183" s="72"/>
      <c r="N183" s="72"/>
      <c r="O183" s="72"/>
      <c r="P183" s="72"/>
    </row>
    <row r="184" spans="13:16" x14ac:dyDescent="0.25">
      <c r="M184" s="72"/>
      <c r="N184" s="72"/>
      <c r="O184" s="72"/>
      <c r="P184" s="72"/>
    </row>
    <row r="185" spans="13:16" x14ac:dyDescent="0.25">
      <c r="M185" s="72"/>
      <c r="N185" s="72"/>
      <c r="O185" s="72"/>
      <c r="P185" s="72"/>
    </row>
    <row r="186" spans="13:16" x14ac:dyDescent="0.25">
      <c r="M186" s="72"/>
      <c r="N186" s="72"/>
      <c r="O186" s="72"/>
      <c r="P186" s="72"/>
    </row>
    <row r="187" spans="13:16" x14ac:dyDescent="0.25">
      <c r="M187" s="72"/>
      <c r="N187" s="72"/>
      <c r="O187" s="72"/>
      <c r="P187" s="72"/>
    </row>
    <row r="188" spans="13:16" x14ac:dyDescent="0.25">
      <c r="M188" s="72"/>
      <c r="N188" s="72"/>
      <c r="O188" s="72"/>
      <c r="P188" s="72"/>
    </row>
    <row r="189" spans="13:16" x14ac:dyDescent="0.25">
      <c r="M189" s="72"/>
      <c r="N189" s="72"/>
      <c r="O189" s="72"/>
      <c r="P189" s="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B2:E11"/>
  <sheetViews>
    <sheetView zoomScaleNormal="100" workbookViewId="0">
      <selection activeCell="C13" sqref="C13"/>
    </sheetView>
  </sheetViews>
  <sheetFormatPr defaultColWidth="8.85546875" defaultRowHeight="15" x14ac:dyDescent="0.25"/>
  <cols>
    <col min="1" max="1" width="3.5703125" style="12" customWidth="1"/>
    <col min="2" max="2" width="0.7109375" style="12" customWidth="1"/>
    <col min="3" max="3" width="42.28515625" style="12" customWidth="1"/>
    <col min="4" max="4" width="1.140625" style="12" customWidth="1"/>
    <col min="5" max="5" width="46" style="12" customWidth="1"/>
    <col min="6" max="16384" width="8.85546875" style="12"/>
  </cols>
  <sheetData>
    <row r="2" spans="2:5" ht="21" x14ac:dyDescent="0.35">
      <c r="C2" s="132" t="s">
        <v>17</v>
      </c>
      <c r="D2" s="132"/>
      <c r="E2" s="132"/>
    </row>
    <row r="5" spans="2:5" ht="51.6" customHeight="1" x14ac:dyDescent="0.25">
      <c r="B5" s="13"/>
      <c r="C5" s="14" t="s">
        <v>18</v>
      </c>
      <c r="D5" s="14"/>
      <c r="E5" s="14" t="s">
        <v>19</v>
      </c>
    </row>
    <row r="6" spans="2:5" ht="15.6" x14ac:dyDescent="0.3">
      <c r="B6" s="15"/>
      <c r="C6" s="15"/>
      <c r="D6" s="15"/>
      <c r="E6" s="16"/>
    </row>
    <row r="7" spans="2:5" ht="51.6" customHeight="1" x14ac:dyDescent="0.25">
      <c r="B7" s="17"/>
      <c r="C7" s="18" t="s">
        <v>20</v>
      </c>
      <c r="D7" s="18"/>
      <c r="E7" s="14" t="s">
        <v>21</v>
      </c>
    </row>
    <row r="8" spans="2:5" ht="15.6" x14ac:dyDescent="0.3">
      <c r="B8" s="19"/>
      <c r="C8" s="19"/>
      <c r="D8" s="19"/>
    </row>
    <row r="9" spans="2:5" ht="51.6" customHeight="1" x14ac:dyDescent="0.25">
      <c r="B9" s="20"/>
      <c r="C9" s="18" t="s">
        <v>22</v>
      </c>
      <c r="D9" s="18"/>
      <c r="E9" s="18" t="s">
        <v>23</v>
      </c>
    </row>
    <row r="11" spans="2:5" ht="54" hidden="1" customHeight="1" x14ac:dyDescent="0.3">
      <c r="B11" s="20"/>
      <c r="C11" s="18"/>
      <c r="D11" s="18"/>
      <c r="E11" s="18"/>
    </row>
  </sheetData>
  <mergeCells count="1">
    <mergeCell ref="C2:E2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Y1037"/>
  <sheetViews>
    <sheetView tabSelected="1" zoomScaleNormal="100" workbookViewId="0">
      <selection activeCell="I3" sqref="I3"/>
    </sheetView>
  </sheetViews>
  <sheetFormatPr defaultColWidth="8.85546875" defaultRowHeight="15" outlineLevelCol="1" x14ac:dyDescent="0.25"/>
  <cols>
    <col min="1" max="1" width="15.42578125" style="61" bestFit="1" customWidth="1"/>
    <col min="2" max="2" width="16.5703125" style="62" customWidth="1"/>
    <col min="3" max="3" width="13.42578125" style="62" hidden="1" customWidth="1" outlineLevel="1"/>
    <col min="4" max="4" width="15.5703125" style="62" hidden="1" customWidth="1" outlineLevel="1"/>
    <col min="5" max="5" width="21.42578125" style="62" hidden="1" customWidth="1" outlineLevel="1"/>
    <col min="6" max="6" width="20.42578125" style="62" hidden="1" customWidth="1" outlineLevel="1"/>
    <col min="7" max="7" width="30.28515625" style="62" customWidth="1" collapsed="1"/>
    <col min="8" max="8" width="29.85546875" style="53" customWidth="1"/>
    <col min="9" max="9" width="18.85546875" style="74" customWidth="1" outlineLevel="1"/>
    <col min="10" max="10" width="24.140625" style="74" customWidth="1" outlineLevel="1"/>
    <col min="11" max="11" width="23.42578125" style="74" customWidth="1" outlineLevel="1"/>
    <col min="12" max="12" width="18.85546875" style="74" hidden="1" customWidth="1" outlineLevel="1"/>
    <col min="13" max="13" width="18.85546875" style="74" customWidth="1" outlineLevel="1"/>
    <col min="14" max="14" width="37.7109375" style="74" bestFit="1" customWidth="1" outlineLevel="1"/>
    <col min="15" max="15" width="21" style="78" customWidth="1" outlineLevel="1"/>
    <col min="16" max="25" width="8.85546875" style="62"/>
    <col min="26" max="16384" width="8.85546875" style="53"/>
  </cols>
  <sheetData>
    <row r="1" spans="1:25" s="41" customFormat="1" x14ac:dyDescent="0.25">
      <c r="A1" s="54" t="s">
        <v>50</v>
      </c>
      <c r="B1" s="55" t="s">
        <v>51</v>
      </c>
      <c r="C1" s="56" t="s">
        <v>52</v>
      </c>
      <c r="D1" s="56" t="s">
        <v>53</v>
      </c>
      <c r="E1" s="56" t="s">
        <v>54</v>
      </c>
      <c r="F1" s="56" t="s">
        <v>55</v>
      </c>
      <c r="G1" s="56" t="s">
        <v>56</v>
      </c>
      <c r="H1" s="52" t="s">
        <v>58</v>
      </c>
      <c r="I1" s="75" t="s">
        <v>67</v>
      </c>
      <c r="J1" s="75" t="s">
        <v>87</v>
      </c>
      <c r="K1" s="75" t="s">
        <v>69</v>
      </c>
      <c r="L1" s="76"/>
      <c r="M1" s="75" t="s">
        <v>7</v>
      </c>
      <c r="N1" s="75" t="s">
        <v>70</v>
      </c>
      <c r="O1" s="80" t="s">
        <v>68</v>
      </c>
      <c r="P1" s="56"/>
      <c r="Q1" s="56"/>
      <c r="R1" s="56"/>
      <c r="S1" s="56"/>
      <c r="T1" s="56"/>
      <c r="U1" s="56"/>
      <c r="V1" s="56"/>
      <c r="W1" s="56"/>
      <c r="X1" s="56"/>
      <c r="Y1" s="56"/>
    </row>
    <row r="2" spans="1:25" customFormat="1" x14ac:dyDescent="0.25">
      <c r="A2" s="133">
        <v>4601203015707</v>
      </c>
      <c r="B2" s="134" t="s">
        <v>130</v>
      </c>
      <c r="C2" s="134" t="b">
        <v>0</v>
      </c>
      <c r="D2" s="134" t="b">
        <v>0</v>
      </c>
      <c r="E2" s="134" t="b">
        <v>0</v>
      </c>
      <c r="F2" s="134" t="b">
        <v>0</v>
      </c>
      <c r="G2" s="135" t="s">
        <v>131</v>
      </c>
      <c r="H2" s="52" t="str">
        <f t="shared" ref="H2:H65" si="0">IF(B2=" нет КМ "," Нет км ",IF(C2=$Q$2,"Эмитирован, ","")&amp;IF(D2=$Q$2,"В обороте, ","")&amp;IF(E2=$Q$2,"Списан,","")&amp;IF(F2=$Q$2,"Выбыл из оборота",""))</f>
        <v xml:space="preserve"> Нет км </v>
      </c>
      <c r="I2" s="73" t="str">
        <f>IFERROR(VLOOKUP(A2,'Внесение изменений'!$B:$C,2,0),"")</f>
        <v>Опубликована</v>
      </c>
      <c r="J2" s="73" t="str">
        <f>IFERROR(VLOOKUP(A2,'Внесение изменений'!B:E,4,0)," - ")</f>
        <v>Тип упаковки</v>
      </c>
      <c r="K2" s="73" t="str">
        <f>IF(J2=" - ",J2,IFERROR(VLOOKUP(J2,Raw!$X$7:$Y$14,2,0),"Незначительные"))</f>
        <v>Незначительные</v>
      </c>
      <c r="L2" s="73"/>
      <c r="M2" s="73" t="str">
        <f t="shared" ref="M2:M3" si="1">IF(F2=$Q$2,"Выбыл из оборота",IF(D2=$Q$2,"Ввод в оборот",IF(C2=$Q$2,"Эмитирован",IF(B2=" Нет КМ ","Нет КМ",IF(B2=" Net KM ","Нет КМ"," - ")))))</f>
        <v>Нет КМ</v>
      </c>
      <c r="N2" s="73" t="str">
        <f>IF(A2&lt;&gt;"",IFERROR(VLOOKUP(I2&amp;M2&amp;K2,Raw!$R:$V,5,0),"Не определено")," - ")</f>
        <v>Вносим любые изменения по СТП</v>
      </c>
      <c r="O2" s="79"/>
      <c r="P2" s="62"/>
      <c r="Q2" s="59" t="s">
        <v>57</v>
      </c>
      <c r="R2" s="62" t="s">
        <v>59</v>
      </c>
      <c r="S2" s="59"/>
      <c r="T2" s="59"/>
      <c r="U2" s="59"/>
      <c r="V2" s="59"/>
      <c r="W2" s="59"/>
      <c r="X2" s="59"/>
      <c r="Y2" s="59"/>
    </row>
    <row r="3" spans="1:25" customFormat="1" x14ac:dyDescent="0.25">
      <c r="A3" s="136">
        <v>4601203015745</v>
      </c>
      <c r="B3" s="137" t="s">
        <v>130</v>
      </c>
      <c r="C3" s="137" t="b">
        <v>0</v>
      </c>
      <c r="D3" s="137" t="b">
        <v>0</v>
      </c>
      <c r="E3" s="137" t="b">
        <v>0</v>
      </c>
      <c r="F3" s="137" t="b">
        <v>0</v>
      </c>
      <c r="G3" s="138" t="s">
        <v>131</v>
      </c>
      <c r="H3" s="52" t="str">
        <f t="shared" si="0"/>
        <v xml:space="preserve"> Нет км </v>
      </c>
      <c r="I3" s="73" t="str">
        <f>IFERROR(VLOOKUP(A3,'Внесение изменений'!$B:$C,2,0),"")</f>
        <v>Опубликована</v>
      </c>
      <c r="J3" s="73" t="str">
        <f>IFERROR(VLOOKUP(A3,'Внесение изменений'!B:E,4,0)," - ")</f>
        <v>Тип упаковки</v>
      </c>
      <c r="K3" s="73" t="str">
        <f>IF(J3=" - ",J3,IFERROR(VLOOKUP(J3,Raw!$X$7:$Y$14,2,0),"Незначительные"))</f>
        <v>Незначительные</v>
      </c>
      <c r="L3" s="73"/>
      <c r="M3" s="73" t="str">
        <f t="shared" si="1"/>
        <v>Нет КМ</v>
      </c>
      <c r="N3" s="73" t="str">
        <f>IF(A3&lt;&gt;"",IFERROR(VLOOKUP(I3&amp;M3&amp;K3,Raw!$R:$V,5,0),"Не определено")," - ")</f>
        <v>Вносим любые изменения по СТП</v>
      </c>
      <c r="O3" s="7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 spans="1:25" customFormat="1" x14ac:dyDescent="0.25">
      <c r="A4" s="133">
        <v>4601203015752</v>
      </c>
      <c r="B4" s="134" t="s">
        <v>130</v>
      </c>
      <c r="C4" s="134" t="b">
        <v>0</v>
      </c>
      <c r="D4" s="134" t="b">
        <v>0</v>
      </c>
      <c r="E4" s="134" t="b">
        <v>0</v>
      </c>
      <c r="F4" s="134" t="b">
        <v>0</v>
      </c>
      <c r="G4" s="135" t="s">
        <v>131</v>
      </c>
      <c r="H4" s="52" t="str">
        <f t="shared" si="0"/>
        <v xml:space="preserve"> Нет км </v>
      </c>
      <c r="I4" s="73" t="str">
        <f>IFERROR(VLOOKUP(A4,'Внесение изменений'!$B:$C,2,0),"")</f>
        <v>Опубликована</v>
      </c>
      <c r="J4" s="73" t="str">
        <f>IFERROR(VLOOKUP(A4,'Внесение изменений'!B:E,4,0)," - ")</f>
        <v>Тип упаковки</v>
      </c>
      <c r="K4" s="73" t="str">
        <f>IF(J4=" - ",J4,IFERROR(VLOOKUP(J4,Raw!$X$7:$Y$14,2,0),"Незначительные"))</f>
        <v>Незначительные</v>
      </c>
      <c r="L4" s="73"/>
      <c r="M4" s="73" t="str">
        <f t="shared" ref="M4:M66" si="2">IF(F4=$Q$2,"Выбыл из оборота",IF(D4=$Q$2,"Ввод в оборот",IF(C4=$Q$2,"Эмитирован",IF(B4=" Нет КМ ","Нет КМ",IF(B4=" Net KM ","Нет КМ"," - ")))))</f>
        <v>Нет КМ</v>
      </c>
      <c r="N4" s="73" t="str">
        <f>IF(A4&lt;&gt;"",IFERROR(VLOOKUP(I4&amp;M4&amp;K4,Raw!$R:$V,5,0),"Не определено")," - ")</f>
        <v>Вносим любые изменения по СТП</v>
      </c>
      <c r="O4" s="79"/>
      <c r="P4" s="62"/>
      <c r="Q4" s="63" t="str" cm="1">
        <f t="array" ref="Q4">IF(COUNTA(A:A)=SUM(IF(FREQUENCY(IF(LEN(A:A)&gt;0,MATCH(A:A,A:A,0),""),IF(LEN(A:A)&gt;0,MATCH(A:A,A:A,0),""))&gt;0,1)),"","Есть повторные GTIN у КМ!")</f>
        <v/>
      </c>
      <c r="R4" s="59"/>
      <c r="S4" s="59"/>
      <c r="T4" s="59"/>
      <c r="U4" s="59"/>
      <c r="V4" s="59"/>
      <c r="W4" s="59"/>
      <c r="X4" s="59"/>
      <c r="Y4" s="59"/>
    </row>
    <row r="5" spans="1:25" customFormat="1" ht="14.45" x14ac:dyDescent="0.3">
      <c r="A5" s="60"/>
      <c r="B5" s="58"/>
      <c r="C5" s="59"/>
      <c r="D5" s="59"/>
      <c r="E5" s="59"/>
      <c r="F5" s="59"/>
      <c r="G5" s="60"/>
      <c r="H5" s="52" t="str">
        <f t="shared" si="0"/>
        <v/>
      </c>
      <c r="I5" s="73" t="str">
        <f>IFERROR(VLOOKUP(A5,'Внесение изменений'!$B:$C,2,0),"")</f>
        <v/>
      </c>
      <c r="J5" s="73" t="str">
        <f>IFERROR(VLOOKUP(A5,'Внесение изменений'!B:E,4,0)," - ")</f>
        <v xml:space="preserve"> - </v>
      </c>
      <c r="K5" s="73" t="str">
        <f>IF(J5=" - ",J5,IFERROR(VLOOKUP(J5,Raw!$X$7:$Y$14,2,0),"Незначительные"))</f>
        <v xml:space="preserve"> - </v>
      </c>
      <c r="L5" s="73"/>
      <c r="M5" s="73" t="str">
        <f t="shared" si="2"/>
        <v xml:space="preserve"> - </v>
      </c>
      <c r="N5" s="73" t="str">
        <f>IF(A5&lt;&gt;"",IFERROR(VLOOKUP(I5&amp;M5&amp;K5,Raw!$R:$V,5,0),"Не определено")," - ")</f>
        <v xml:space="preserve"> - </v>
      </c>
      <c r="O5" s="7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 customFormat="1" ht="14.45" x14ac:dyDescent="0.3">
      <c r="A6" s="60"/>
      <c r="B6" s="58"/>
      <c r="C6" s="59"/>
      <c r="D6" s="59"/>
      <c r="E6" s="59"/>
      <c r="F6" s="59"/>
      <c r="G6" s="60"/>
      <c r="H6" s="52" t="str">
        <f t="shared" si="0"/>
        <v/>
      </c>
      <c r="I6" s="73" t="str">
        <f>IFERROR(VLOOKUP(A6,'Внесение изменений'!$B:$C,2,0),"")</f>
        <v/>
      </c>
      <c r="J6" s="73" t="str">
        <f>IFERROR(VLOOKUP(A6,'Внесение изменений'!B:E,4,0)," - ")</f>
        <v xml:space="preserve"> - </v>
      </c>
      <c r="K6" s="73" t="str">
        <f>IF(J6=" - ",J6,IFERROR(VLOOKUP(J6,Raw!$X$7:$Y$14,2,0),"Незначительные"))</f>
        <v xml:space="preserve"> - </v>
      </c>
      <c r="L6" s="73"/>
      <c r="M6" s="73" t="str">
        <f t="shared" si="2"/>
        <v xml:space="preserve"> - </v>
      </c>
      <c r="N6" s="73" t="str">
        <f>IF(A6&lt;&gt;"",IFERROR(VLOOKUP(I6&amp;M6&amp;K6,Raw!$R:$V,5,0),"Не определено")," - ")</f>
        <v xml:space="preserve"> - </v>
      </c>
      <c r="O6" s="79"/>
      <c r="P6" s="59"/>
      <c r="Q6" s="63" t="str">
        <f>IF(COUNTA(A:A)&gt;COUNTA(H:H),"Протяни формулу со статусами КМ и статусом карточек (столбцы H, I)","")</f>
        <v/>
      </c>
      <c r="R6" s="59"/>
      <c r="S6" s="59"/>
      <c r="T6" s="59"/>
      <c r="U6" s="59"/>
      <c r="V6" s="59"/>
      <c r="W6" s="59"/>
      <c r="X6" s="59"/>
      <c r="Y6" s="59"/>
    </row>
    <row r="7" spans="1:25" customFormat="1" ht="14.45" x14ac:dyDescent="0.3">
      <c r="A7" s="60"/>
      <c r="B7" s="58"/>
      <c r="C7" s="59"/>
      <c r="D7" s="59"/>
      <c r="E7" s="59"/>
      <c r="F7" s="59"/>
      <c r="G7" s="60"/>
      <c r="H7" s="52" t="str">
        <f t="shared" si="0"/>
        <v/>
      </c>
      <c r="I7" s="73" t="str">
        <f>IFERROR(VLOOKUP(A7,'Внесение изменений'!$B:$C,2,0),"")</f>
        <v/>
      </c>
      <c r="J7" s="73" t="str">
        <f>IFERROR(VLOOKUP(A7,'Внесение изменений'!B:E,4,0)," - ")</f>
        <v xml:space="preserve"> - </v>
      </c>
      <c r="K7" s="73" t="str">
        <f>IF(J7=" - ",J7,IFERROR(VLOOKUP(J7,Raw!$X$7:$Y$14,2,0),"Незначительные"))</f>
        <v xml:space="preserve"> - </v>
      </c>
      <c r="L7" s="73"/>
      <c r="M7" s="73" t="str">
        <f t="shared" si="2"/>
        <v xml:space="preserve"> - </v>
      </c>
      <c r="N7" s="73" t="str">
        <f>IF(A7&lt;&gt;"",IFERROR(VLOOKUP(I7&amp;M7&amp;K7,Raw!$R:$V,5,0),"Не определено")," - ")</f>
        <v xml:space="preserve"> - </v>
      </c>
      <c r="O7" s="7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customFormat="1" ht="14.45" x14ac:dyDescent="0.3">
      <c r="A8" s="60"/>
      <c r="B8" s="58"/>
      <c r="C8" s="59"/>
      <c r="D8" s="59"/>
      <c r="E8" s="59"/>
      <c r="F8" s="59"/>
      <c r="G8" s="60"/>
      <c r="H8" s="52" t="str">
        <f t="shared" si="0"/>
        <v/>
      </c>
      <c r="I8" s="73" t="str">
        <f>IFERROR(VLOOKUP(A8,'Внесение изменений'!$B:$C,2,0),"")</f>
        <v/>
      </c>
      <c r="J8" s="73" t="str">
        <f>IFERROR(VLOOKUP(A8,'Внесение изменений'!B:E,4,0)," - ")</f>
        <v xml:space="preserve"> - </v>
      </c>
      <c r="K8" s="73" t="str">
        <f>IF(J8=" - ",J8,IFERROR(VLOOKUP(J8,Raw!$X$7:$Y$14,2,0),"Незначительные"))</f>
        <v xml:space="preserve"> - </v>
      </c>
      <c r="L8" s="73"/>
      <c r="M8" s="73" t="str">
        <f t="shared" si="2"/>
        <v xml:space="preserve"> - </v>
      </c>
      <c r="N8" s="73" t="str">
        <f>IF(A8&lt;&gt;"",IFERROR(VLOOKUP(I8&amp;M8&amp;K8,Raw!$R:$V,5,0),"Не определено")," - ")</f>
        <v xml:space="preserve"> - </v>
      </c>
      <c r="O8" s="7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 customFormat="1" ht="14.45" x14ac:dyDescent="0.3">
      <c r="A9" s="60"/>
      <c r="B9" s="58"/>
      <c r="C9" s="59"/>
      <c r="D9" s="59"/>
      <c r="E9" s="59"/>
      <c r="F9" s="59"/>
      <c r="G9" s="60"/>
      <c r="H9" s="52" t="str">
        <f t="shared" si="0"/>
        <v/>
      </c>
      <c r="I9" s="73" t="str">
        <f>IFERROR(VLOOKUP(A9,'Внесение изменений'!$B:$C,2,0),"")</f>
        <v/>
      </c>
      <c r="J9" s="73" t="str">
        <f>IFERROR(VLOOKUP(A9,'Внесение изменений'!B:E,4,0)," - ")</f>
        <v xml:space="preserve"> - </v>
      </c>
      <c r="K9" s="73" t="str">
        <f>IF(J9=" - ",J9,IFERROR(VLOOKUP(J9,Raw!$X$7:$Y$14,2,0),"Незначительные"))</f>
        <v xml:space="preserve"> - </v>
      </c>
      <c r="L9" s="73"/>
      <c r="M9" s="73" t="str">
        <f t="shared" si="2"/>
        <v xml:space="preserve"> - </v>
      </c>
      <c r="N9" s="73" t="str">
        <f>IF(A9&lt;&gt;"",IFERROR(VLOOKUP(I9&amp;M9&amp;K9,Raw!$R:$V,5,0),"Не определено")," - ")</f>
        <v xml:space="preserve"> - </v>
      </c>
      <c r="O9" s="7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 customFormat="1" ht="14.45" x14ac:dyDescent="0.3">
      <c r="A10" s="60"/>
      <c r="B10" s="58"/>
      <c r="C10" s="59"/>
      <c r="D10" s="59"/>
      <c r="E10" s="59"/>
      <c r="F10" s="59"/>
      <c r="G10" s="60"/>
      <c r="H10" s="52" t="str">
        <f t="shared" si="0"/>
        <v/>
      </c>
      <c r="I10" s="73" t="str">
        <f>IFERROR(VLOOKUP(A10,'Внесение изменений'!$B:$C,2,0),"")</f>
        <v/>
      </c>
      <c r="J10" s="73" t="str">
        <f>IFERROR(VLOOKUP(A10,'Внесение изменений'!B:E,4,0)," - ")</f>
        <v xml:space="preserve"> - </v>
      </c>
      <c r="K10" s="73" t="str">
        <f>IF(J10=" - ",J10,IFERROR(VLOOKUP(J10,Raw!$X$7:$Y$14,2,0),"Незначительные"))</f>
        <v xml:space="preserve"> - </v>
      </c>
      <c r="L10" s="73"/>
      <c r="M10" s="73" t="str">
        <f t="shared" si="2"/>
        <v xml:space="preserve"> - </v>
      </c>
      <c r="N10" s="73" t="str">
        <f>IF(A10&lt;&gt;"",IFERROR(VLOOKUP(I10&amp;M10&amp;K10,Raw!$R:$V,5,0),"Не определено")," - ")</f>
        <v xml:space="preserve"> - </v>
      </c>
      <c r="O10" s="7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 spans="1:25" customFormat="1" ht="14.45" x14ac:dyDescent="0.3">
      <c r="A11" s="60"/>
      <c r="B11" s="58"/>
      <c r="C11" s="59"/>
      <c r="D11" s="59"/>
      <c r="E11" s="59"/>
      <c r="F11" s="59"/>
      <c r="G11" s="60"/>
      <c r="H11" s="52" t="str">
        <f t="shared" si="0"/>
        <v/>
      </c>
      <c r="I11" s="73" t="str">
        <f>IFERROR(VLOOKUP(A11,'Внесение изменений'!$B:$C,2,0),"")</f>
        <v/>
      </c>
      <c r="J11" s="73" t="str">
        <f>IFERROR(VLOOKUP(A11,'Внесение изменений'!B:E,4,0)," - ")</f>
        <v xml:space="preserve"> - </v>
      </c>
      <c r="K11" s="73" t="str">
        <f>IF(J11=" - ",J11,IFERROR(VLOOKUP(J11,Raw!$X$7:$Y$14,2,0),"Незначительные"))</f>
        <v xml:space="preserve"> - </v>
      </c>
      <c r="L11" s="73"/>
      <c r="M11" s="73" t="str">
        <f t="shared" si="2"/>
        <v xml:space="preserve"> - </v>
      </c>
      <c r="N11" s="73" t="str">
        <f>IF(A11&lt;&gt;"",IFERROR(VLOOKUP(I11&amp;M11&amp;K11,Raw!$R:$V,5,0),"Не определено")," - ")</f>
        <v xml:space="preserve"> - </v>
      </c>
      <c r="O11" s="7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 spans="1:25" customFormat="1" ht="14.45" x14ac:dyDescent="0.3">
      <c r="A12" s="60"/>
      <c r="B12" s="58"/>
      <c r="C12" s="59"/>
      <c r="D12" s="59"/>
      <c r="E12" s="59"/>
      <c r="F12" s="59"/>
      <c r="G12" s="60"/>
      <c r="H12" s="52" t="str">
        <f t="shared" si="0"/>
        <v/>
      </c>
      <c r="I12" s="73" t="str">
        <f>IFERROR(VLOOKUP(A12,'Внесение изменений'!$B:$C,2,0),"")</f>
        <v/>
      </c>
      <c r="J12" s="73" t="str">
        <f>IFERROR(VLOOKUP(A12,'Внесение изменений'!B:E,4,0)," - ")</f>
        <v xml:space="preserve"> - </v>
      </c>
      <c r="K12" s="73" t="str">
        <f>IF(J12=" - ",J12,IFERROR(VLOOKUP(J12,Raw!$X$7:$Y$14,2,0),"Незначительные"))</f>
        <v xml:space="preserve"> - </v>
      </c>
      <c r="L12" s="73"/>
      <c r="M12" s="73" t="str">
        <f t="shared" si="2"/>
        <v xml:space="preserve"> - </v>
      </c>
      <c r="N12" s="73" t="str">
        <f>IF(A12&lt;&gt;"",IFERROR(VLOOKUP(I12&amp;M12&amp;K12,Raw!$R:$V,5,0),"Не определено")," - ")</f>
        <v xml:space="preserve"> - </v>
      </c>
      <c r="O12" s="7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 spans="1:25" customFormat="1" ht="14.45" x14ac:dyDescent="0.3">
      <c r="A13" s="60"/>
      <c r="B13" s="58"/>
      <c r="C13" s="59"/>
      <c r="D13" s="59"/>
      <c r="E13" s="59"/>
      <c r="F13" s="59"/>
      <c r="G13" s="60"/>
      <c r="H13" s="52" t="str">
        <f t="shared" si="0"/>
        <v/>
      </c>
      <c r="I13" s="73" t="str">
        <f>IFERROR(VLOOKUP(A13,'Внесение изменений'!$B:$C,2,0),"")</f>
        <v/>
      </c>
      <c r="J13" s="73" t="str">
        <f>IFERROR(VLOOKUP(A13,'Внесение изменений'!B:E,4,0)," - ")</f>
        <v xml:space="preserve"> - </v>
      </c>
      <c r="K13" s="73" t="str">
        <f>IF(J13=" - ",J13,IFERROR(VLOOKUP(J13,Raw!$X$7:$Y$14,2,0),"Незначительные"))</f>
        <v xml:space="preserve"> - </v>
      </c>
      <c r="L13" s="73"/>
      <c r="M13" s="73" t="str">
        <f t="shared" si="2"/>
        <v xml:space="preserve"> - </v>
      </c>
      <c r="N13" s="73" t="str">
        <f>IF(A13&lt;&gt;"",IFERROR(VLOOKUP(I13&amp;M13&amp;K13,Raw!$R:$V,5,0),"Не определено")," - ")</f>
        <v xml:space="preserve"> - </v>
      </c>
      <c r="O13" s="7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 spans="1:25" customFormat="1" ht="14.45" x14ac:dyDescent="0.3">
      <c r="A14" s="60"/>
      <c r="B14" s="58"/>
      <c r="C14" s="59"/>
      <c r="D14" s="59"/>
      <c r="E14" s="59"/>
      <c r="F14" s="59"/>
      <c r="G14" s="60"/>
      <c r="H14" s="52" t="str">
        <f t="shared" si="0"/>
        <v/>
      </c>
      <c r="I14" s="73" t="str">
        <f>IFERROR(VLOOKUP(A14,'Внесение изменений'!$B:$C,2,0),"")</f>
        <v/>
      </c>
      <c r="J14" s="73" t="str">
        <f>IFERROR(VLOOKUP(A14,'Внесение изменений'!B:E,4,0)," - ")</f>
        <v xml:space="preserve"> - </v>
      </c>
      <c r="K14" s="73" t="str">
        <f>IF(J14=" - ",J14,IFERROR(VLOOKUP(J14,Raw!$X$7:$Y$14,2,0),"Незначительные"))</f>
        <v xml:space="preserve"> - </v>
      </c>
      <c r="L14" s="73"/>
      <c r="M14" s="73" t="str">
        <f t="shared" si="2"/>
        <v xml:space="preserve"> - </v>
      </c>
      <c r="N14" s="73" t="str">
        <f>IF(A14&lt;&gt;"",IFERROR(VLOOKUP(I14&amp;M14&amp;K14,Raw!$R:$V,5,0),"Не определено")," - ")</f>
        <v xml:space="preserve"> - </v>
      </c>
      <c r="O14" s="7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 spans="1:25" customFormat="1" ht="14.45" x14ac:dyDescent="0.3">
      <c r="A15" s="60"/>
      <c r="B15" s="58"/>
      <c r="C15" s="59"/>
      <c r="D15" s="59"/>
      <c r="E15" s="59"/>
      <c r="F15" s="59"/>
      <c r="G15" s="60"/>
      <c r="H15" s="52" t="str">
        <f t="shared" si="0"/>
        <v/>
      </c>
      <c r="I15" s="73" t="str">
        <f>IFERROR(VLOOKUP(A15,'Внесение изменений'!$B:$C,2,0),"")</f>
        <v/>
      </c>
      <c r="J15" s="73" t="str">
        <f>IFERROR(VLOOKUP(A15,'Внесение изменений'!B:E,4,0)," - ")</f>
        <v xml:space="preserve"> - </v>
      </c>
      <c r="K15" s="73" t="str">
        <f>IF(J15=" - ",J15,IFERROR(VLOOKUP(J15,Raw!$X$7:$Y$14,2,0),"Незначительные"))</f>
        <v xml:space="preserve"> - </v>
      </c>
      <c r="L15" s="73"/>
      <c r="M15" s="73" t="str">
        <f t="shared" si="2"/>
        <v xml:space="preserve"> - </v>
      </c>
      <c r="N15" s="73" t="str">
        <f>IF(A15&lt;&gt;"",IFERROR(VLOOKUP(I15&amp;M15&amp;K15,Raw!$R:$V,5,0),"Не определено")," - ")</f>
        <v xml:space="preserve"> - </v>
      </c>
      <c r="O15" s="7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 spans="1:25" customFormat="1" ht="14.45" x14ac:dyDescent="0.3">
      <c r="A16" s="60"/>
      <c r="B16" s="58"/>
      <c r="C16" s="59"/>
      <c r="D16" s="59"/>
      <c r="E16" s="59"/>
      <c r="F16" s="59"/>
      <c r="G16" s="60"/>
      <c r="H16" s="52" t="str">
        <f t="shared" si="0"/>
        <v/>
      </c>
      <c r="I16" s="73" t="str">
        <f>IFERROR(VLOOKUP(A16,'Внесение изменений'!$B:$C,2,0),"")</f>
        <v/>
      </c>
      <c r="J16" s="73" t="str">
        <f>IFERROR(VLOOKUP(A16,'Внесение изменений'!B:E,4,0)," - ")</f>
        <v xml:space="preserve"> - </v>
      </c>
      <c r="K16" s="73" t="str">
        <f>IF(J16=" - ",J16,IFERROR(VLOOKUP(J16,Raw!$X$7:$Y$14,2,0),"Незначительные"))</f>
        <v xml:space="preserve"> - </v>
      </c>
      <c r="L16" s="73"/>
      <c r="M16" s="73" t="str">
        <f t="shared" si="2"/>
        <v xml:space="preserve"> - </v>
      </c>
      <c r="N16" s="73" t="str">
        <f>IF(A16&lt;&gt;"",IFERROR(VLOOKUP(I16&amp;M16&amp;K16,Raw!$R:$V,5,0),"Не определено")," - ")</f>
        <v xml:space="preserve"> - </v>
      </c>
      <c r="O16" s="7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 spans="1:25" customFormat="1" ht="14.45" x14ac:dyDescent="0.3">
      <c r="A17" s="60"/>
      <c r="B17" s="58"/>
      <c r="C17" s="59"/>
      <c r="D17" s="59"/>
      <c r="E17" s="59"/>
      <c r="F17" s="59"/>
      <c r="G17" s="60"/>
      <c r="H17" s="52" t="str">
        <f t="shared" si="0"/>
        <v/>
      </c>
      <c r="I17" s="73" t="str">
        <f>IFERROR(VLOOKUP(A17,'Внесение изменений'!$B:$C,2,0),"")</f>
        <v/>
      </c>
      <c r="J17" s="73" t="str">
        <f>IFERROR(VLOOKUP(A17,'Внесение изменений'!B:E,4,0)," - ")</f>
        <v xml:space="preserve"> - </v>
      </c>
      <c r="K17" s="73" t="str">
        <f>IF(J17=" - ",J17,IFERROR(VLOOKUP(J17,Raw!$X$7:$Y$14,2,0),"Незначительные"))</f>
        <v xml:space="preserve"> - </v>
      </c>
      <c r="L17" s="73"/>
      <c r="M17" s="73" t="str">
        <f t="shared" si="2"/>
        <v xml:space="preserve"> - </v>
      </c>
      <c r="N17" s="73" t="str">
        <f>IF(A17&lt;&gt;"",IFERROR(VLOOKUP(I17&amp;M17&amp;K17,Raw!$R:$V,5,0),"Не определено")," - ")</f>
        <v xml:space="preserve"> - </v>
      </c>
      <c r="O17" s="7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5" customFormat="1" ht="14.45" x14ac:dyDescent="0.3">
      <c r="A18" s="60"/>
      <c r="B18" s="58"/>
      <c r="C18" s="59"/>
      <c r="D18" s="59"/>
      <c r="E18" s="59"/>
      <c r="F18" s="59"/>
      <c r="G18" s="60"/>
      <c r="H18" s="52" t="str">
        <f t="shared" si="0"/>
        <v/>
      </c>
      <c r="I18" s="73" t="str">
        <f>IFERROR(VLOOKUP(A18,'Внесение изменений'!$B:$C,2,0),"")</f>
        <v/>
      </c>
      <c r="J18" s="73" t="str">
        <f>IFERROR(VLOOKUP(A18,'Внесение изменений'!B:E,4,0)," - ")</f>
        <v xml:space="preserve"> - </v>
      </c>
      <c r="K18" s="73" t="str">
        <f>IF(J18=" - ",J18,IFERROR(VLOOKUP(J18,Raw!$X$7:$Y$14,2,0),"Незначительные"))</f>
        <v xml:space="preserve"> - </v>
      </c>
      <c r="L18" s="73"/>
      <c r="M18" s="73" t="str">
        <f t="shared" si="2"/>
        <v xml:space="preserve"> - </v>
      </c>
      <c r="N18" s="73" t="str">
        <f>IF(A18&lt;&gt;"",IFERROR(VLOOKUP(I18&amp;M18&amp;K18,Raw!$R:$V,5,0),"Не определено")," - ")</f>
        <v xml:space="preserve"> - </v>
      </c>
      <c r="O18" s="7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 customFormat="1" ht="14.45" x14ac:dyDescent="0.3">
      <c r="A19" s="60"/>
      <c r="B19" s="58"/>
      <c r="C19" s="59"/>
      <c r="D19" s="59"/>
      <c r="E19" s="59"/>
      <c r="F19" s="59"/>
      <c r="G19" s="60"/>
      <c r="H19" s="52" t="str">
        <f t="shared" si="0"/>
        <v/>
      </c>
      <c r="I19" s="73" t="str">
        <f>IFERROR(VLOOKUP(A19,'Внесение изменений'!$B:$C,2,0),"")</f>
        <v/>
      </c>
      <c r="J19" s="73" t="str">
        <f>IFERROR(VLOOKUP(A19,'Внесение изменений'!B:E,4,0)," - ")</f>
        <v xml:space="preserve"> - </v>
      </c>
      <c r="K19" s="73" t="str">
        <f>IF(J19=" - ",J19,IFERROR(VLOOKUP(J19,Raw!$X$7:$Y$14,2,0),"Незначительные"))</f>
        <v xml:space="preserve"> - </v>
      </c>
      <c r="L19" s="73"/>
      <c r="M19" s="73" t="str">
        <f t="shared" si="2"/>
        <v xml:space="preserve"> - </v>
      </c>
      <c r="N19" s="73" t="str">
        <f>IF(A19&lt;&gt;"",IFERROR(VLOOKUP(I19&amp;M19&amp;K19,Raw!$R:$V,5,0),"Не определено")," - ")</f>
        <v xml:space="preserve"> - </v>
      </c>
      <c r="O19" s="7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 spans="1:25" customFormat="1" ht="14.45" x14ac:dyDescent="0.3">
      <c r="A20" s="60"/>
      <c r="B20" s="58"/>
      <c r="C20" s="59"/>
      <c r="D20" s="59"/>
      <c r="E20" s="59"/>
      <c r="F20" s="59"/>
      <c r="G20" s="60"/>
      <c r="H20" s="52" t="str">
        <f t="shared" si="0"/>
        <v/>
      </c>
      <c r="I20" s="73" t="str">
        <f>IFERROR(VLOOKUP(A20,'Внесение изменений'!$B:$C,2,0),"")</f>
        <v/>
      </c>
      <c r="J20" s="73" t="str">
        <f>IFERROR(VLOOKUP(A20,'Внесение изменений'!B:E,4,0)," - ")</f>
        <v xml:space="preserve"> - </v>
      </c>
      <c r="K20" s="73" t="str">
        <f>IF(J20=" - ",J20,IFERROR(VLOOKUP(J20,Raw!$X$7:$Y$14,2,0),"Незначительные"))</f>
        <v xml:space="preserve"> - </v>
      </c>
      <c r="L20" s="73"/>
      <c r="M20" s="73" t="str">
        <f t="shared" si="2"/>
        <v xml:space="preserve"> - </v>
      </c>
      <c r="N20" s="73" t="str">
        <f>IF(A20&lt;&gt;"",IFERROR(VLOOKUP(I20&amp;M20&amp;K20,Raw!$R:$V,5,0),"Не определено")," - ")</f>
        <v xml:space="preserve"> - </v>
      </c>
      <c r="O20" s="7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customFormat="1" ht="14.45" x14ac:dyDescent="0.3">
      <c r="A21" s="60"/>
      <c r="B21" s="58"/>
      <c r="C21" s="59"/>
      <c r="D21" s="59"/>
      <c r="E21" s="59"/>
      <c r="F21" s="59"/>
      <c r="G21" s="60"/>
      <c r="H21" s="52" t="str">
        <f t="shared" si="0"/>
        <v/>
      </c>
      <c r="I21" s="73" t="str">
        <f>IFERROR(VLOOKUP(A21,'Внесение изменений'!$B:$C,2,0),"")</f>
        <v/>
      </c>
      <c r="J21" s="73" t="str">
        <f>IFERROR(VLOOKUP(A21,'Внесение изменений'!B:E,4,0)," - ")</f>
        <v xml:space="preserve"> - </v>
      </c>
      <c r="K21" s="73" t="str">
        <f>IF(J21=" - ",J21,IFERROR(VLOOKUP(J21,Raw!$X$7:$Y$14,2,0),"Незначительные"))</f>
        <v xml:space="preserve"> - </v>
      </c>
      <c r="L21" s="73"/>
      <c r="M21" s="73" t="str">
        <f t="shared" si="2"/>
        <v xml:space="preserve"> - </v>
      </c>
      <c r="N21" s="73" t="str">
        <f>IF(A21&lt;&gt;"",IFERROR(VLOOKUP(I21&amp;M21&amp;K21,Raw!$R:$V,5,0),"Не определено")," - ")</f>
        <v xml:space="preserve"> - </v>
      </c>
      <c r="O21" s="7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 spans="1:25" customFormat="1" ht="14.45" x14ac:dyDescent="0.3">
      <c r="A22" s="60"/>
      <c r="B22" s="58"/>
      <c r="C22" s="59"/>
      <c r="D22" s="59"/>
      <c r="E22" s="59"/>
      <c r="F22" s="59"/>
      <c r="G22" s="60"/>
      <c r="H22" s="52" t="str">
        <f t="shared" si="0"/>
        <v/>
      </c>
      <c r="I22" s="73" t="str">
        <f>IFERROR(VLOOKUP(A22,'Внесение изменений'!$B:$C,2,0),"")</f>
        <v/>
      </c>
      <c r="J22" s="73" t="str">
        <f>IFERROR(VLOOKUP(A22,'Внесение изменений'!B:E,4,0)," - ")</f>
        <v xml:space="preserve"> - </v>
      </c>
      <c r="K22" s="73" t="str">
        <f>IF(J22=" - ",J22,IFERROR(VLOOKUP(J22,Raw!$X$7:$Y$14,2,0),"Незначительные"))</f>
        <v xml:space="preserve"> - </v>
      </c>
      <c r="L22" s="73"/>
      <c r="M22" s="73" t="str">
        <f t="shared" si="2"/>
        <v xml:space="preserve"> - </v>
      </c>
      <c r="N22" s="73" t="str">
        <f>IF(A22&lt;&gt;"",IFERROR(VLOOKUP(I22&amp;M22&amp;K22,Raw!$R:$V,5,0),"Не определено")," - ")</f>
        <v xml:space="preserve"> - </v>
      </c>
      <c r="O22" s="7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customFormat="1" ht="14.45" x14ac:dyDescent="0.3">
      <c r="A23" s="60"/>
      <c r="B23" s="58"/>
      <c r="C23" s="59"/>
      <c r="D23" s="59"/>
      <c r="E23" s="59"/>
      <c r="F23" s="59"/>
      <c r="G23" s="60"/>
      <c r="H23" s="52" t="str">
        <f t="shared" si="0"/>
        <v/>
      </c>
      <c r="I23" s="73" t="str">
        <f>IFERROR(VLOOKUP(A23,'Внесение изменений'!$B:$C,2,0),"")</f>
        <v/>
      </c>
      <c r="J23" s="73" t="str">
        <f>IFERROR(VLOOKUP(A23,'Внесение изменений'!B:E,4,0)," - ")</f>
        <v xml:space="preserve"> - </v>
      </c>
      <c r="K23" s="73" t="str">
        <f>IF(J23=" - ",J23,IFERROR(VLOOKUP(J23,Raw!$X$7:$Y$14,2,0),"Незначительные"))</f>
        <v xml:space="preserve"> - </v>
      </c>
      <c r="L23" s="73"/>
      <c r="M23" s="73" t="str">
        <f t="shared" si="2"/>
        <v xml:space="preserve"> - </v>
      </c>
      <c r="N23" s="73" t="str">
        <f>IF(A23&lt;&gt;"",IFERROR(VLOOKUP(I23&amp;M23&amp;K23,Raw!$R:$V,5,0),"Не определено")," - ")</f>
        <v xml:space="preserve"> - </v>
      </c>
      <c r="O23" s="7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customFormat="1" ht="14.45" x14ac:dyDescent="0.3">
      <c r="A24" s="60"/>
      <c r="B24" s="58"/>
      <c r="C24" s="59"/>
      <c r="D24" s="59"/>
      <c r="E24" s="59"/>
      <c r="F24" s="59"/>
      <c r="G24" s="60"/>
      <c r="H24" s="52" t="str">
        <f t="shared" si="0"/>
        <v/>
      </c>
      <c r="I24" s="73" t="str">
        <f>IFERROR(VLOOKUP(A24,'Внесение изменений'!$B:$C,2,0),"")</f>
        <v/>
      </c>
      <c r="J24" s="73" t="str">
        <f>IFERROR(VLOOKUP(A24,'Внесение изменений'!B:E,4,0)," - ")</f>
        <v xml:space="preserve"> - </v>
      </c>
      <c r="K24" s="73" t="str">
        <f>IF(J24=" - ",J24,IFERROR(VLOOKUP(J24,Raw!$X$7:$Y$14,2,0),"Незначительные"))</f>
        <v xml:space="preserve"> - </v>
      </c>
      <c r="L24" s="73"/>
      <c r="M24" s="73" t="str">
        <f t="shared" si="2"/>
        <v xml:space="preserve"> - </v>
      </c>
      <c r="N24" s="73" t="str">
        <f>IF(A24&lt;&gt;"",IFERROR(VLOOKUP(I24&amp;M24&amp;K24,Raw!$R:$V,5,0),"Не определено")," - ")</f>
        <v xml:space="preserve"> - </v>
      </c>
      <c r="O24" s="7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spans="1:25" customFormat="1" ht="14.45" x14ac:dyDescent="0.3">
      <c r="A25" s="60"/>
      <c r="B25" s="58"/>
      <c r="C25" s="59"/>
      <c r="D25" s="59"/>
      <c r="E25" s="59"/>
      <c r="F25" s="59"/>
      <c r="G25" s="60"/>
      <c r="H25" s="52" t="str">
        <f t="shared" si="0"/>
        <v/>
      </c>
      <c r="I25" s="73" t="str">
        <f>IFERROR(VLOOKUP(A25,'Внесение изменений'!$B:$C,2,0),"")</f>
        <v/>
      </c>
      <c r="J25" s="73" t="str">
        <f>IFERROR(VLOOKUP(A25,'Внесение изменений'!B:E,4,0)," - ")</f>
        <v xml:space="preserve"> - </v>
      </c>
      <c r="K25" s="73" t="str">
        <f>IF(J25=" - ",J25,IFERROR(VLOOKUP(J25,Raw!$X$7:$Y$14,2,0),"Незначительные"))</f>
        <v xml:space="preserve"> - </v>
      </c>
      <c r="L25" s="73"/>
      <c r="M25" s="73" t="str">
        <f t="shared" si="2"/>
        <v xml:space="preserve"> - </v>
      </c>
      <c r="N25" s="73" t="str">
        <f>IF(A25&lt;&gt;"",IFERROR(VLOOKUP(I25&amp;M25&amp;K25,Raw!$R:$V,5,0),"Не определено")," - ")</f>
        <v xml:space="preserve"> - </v>
      </c>
      <c r="O25" s="7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 spans="1:25" customFormat="1" ht="14.45" x14ac:dyDescent="0.3">
      <c r="A26" s="60"/>
      <c r="B26" s="58"/>
      <c r="C26" s="59"/>
      <c r="D26" s="59"/>
      <c r="E26" s="59"/>
      <c r="F26" s="59"/>
      <c r="G26" s="60"/>
      <c r="H26" s="52" t="str">
        <f t="shared" si="0"/>
        <v/>
      </c>
      <c r="I26" s="73" t="str">
        <f>IFERROR(VLOOKUP(A26,'Внесение изменений'!$B:$C,2,0),"")</f>
        <v/>
      </c>
      <c r="J26" s="73" t="str">
        <f>IFERROR(VLOOKUP(A26,'Внесение изменений'!B:E,4,0)," - ")</f>
        <v xml:space="preserve"> - </v>
      </c>
      <c r="K26" s="73" t="str">
        <f>IF(J26=" - ",J26,IFERROR(VLOOKUP(J26,Raw!$X$7:$Y$14,2,0),"Незначительные"))</f>
        <v xml:space="preserve"> - </v>
      </c>
      <c r="L26" s="73"/>
      <c r="M26" s="73" t="str">
        <f t="shared" si="2"/>
        <v xml:space="preserve"> - </v>
      </c>
      <c r="N26" s="73" t="str">
        <f>IF(A26&lt;&gt;"",IFERROR(VLOOKUP(I26&amp;M26&amp;K26,Raw!$R:$V,5,0),"Не определено")," - ")</f>
        <v xml:space="preserve"> - </v>
      </c>
      <c r="O26" s="7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 spans="1:25" customFormat="1" ht="14.45" x14ac:dyDescent="0.3">
      <c r="A27" s="60"/>
      <c r="B27" s="58"/>
      <c r="C27" s="59"/>
      <c r="D27" s="59"/>
      <c r="E27" s="59"/>
      <c r="F27" s="59"/>
      <c r="G27" s="60"/>
      <c r="H27" s="52" t="str">
        <f t="shared" si="0"/>
        <v/>
      </c>
      <c r="I27" s="73" t="str">
        <f>IFERROR(VLOOKUP(A27,'Внесение изменений'!$B:$C,2,0),"")</f>
        <v/>
      </c>
      <c r="J27" s="73" t="str">
        <f>IFERROR(VLOOKUP(A27,'Внесение изменений'!B:E,4,0)," - ")</f>
        <v xml:space="preserve"> - </v>
      </c>
      <c r="K27" s="73" t="str">
        <f>IF(J27=" - ",J27,IFERROR(VLOOKUP(J27,Raw!$X$7:$Y$14,2,0),"Незначительные"))</f>
        <v xml:space="preserve"> - </v>
      </c>
      <c r="L27" s="73"/>
      <c r="M27" s="73" t="str">
        <f t="shared" si="2"/>
        <v xml:space="preserve"> - </v>
      </c>
      <c r="N27" s="73" t="str">
        <f>IF(A27&lt;&gt;"",IFERROR(VLOOKUP(I27&amp;M27&amp;K27,Raw!$R:$V,5,0),"Не определено")," - ")</f>
        <v xml:space="preserve"> - </v>
      </c>
      <c r="O27" s="7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 spans="1:25" customFormat="1" ht="14.45" x14ac:dyDescent="0.3">
      <c r="A28" s="60"/>
      <c r="B28" s="58"/>
      <c r="C28" s="59"/>
      <c r="D28" s="59"/>
      <c r="E28" s="59"/>
      <c r="F28" s="59"/>
      <c r="G28" s="60"/>
      <c r="H28" s="52" t="str">
        <f t="shared" si="0"/>
        <v/>
      </c>
      <c r="I28" s="73" t="str">
        <f>IFERROR(VLOOKUP(A28,'Внесение изменений'!$B:$C,2,0),"")</f>
        <v/>
      </c>
      <c r="J28" s="73" t="str">
        <f>IFERROR(VLOOKUP(A28,'Внесение изменений'!B:E,4,0)," - ")</f>
        <v xml:space="preserve"> - </v>
      </c>
      <c r="K28" s="73" t="str">
        <f>IF(J28=" - ",J28,IFERROR(VLOOKUP(J28,Raw!$X$7:$Y$14,2,0),"Незначительные"))</f>
        <v xml:space="preserve"> - </v>
      </c>
      <c r="L28" s="73"/>
      <c r="M28" s="73" t="str">
        <f t="shared" si="2"/>
        <v xml:space="preserve"> - </v>
      </c>
      <c r="N28" s="73" t="str">
        <f>IF(A28&lt;&gt;"",IFERROR(VLOOKUP(I28&amp;M28&amp;K28,Raw!$R:$V,5,0),"Не определено")," - ")</f>
        <v xml:space="preserve"> - </v>
      </c>
      <c r="O28" s="7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 spans="1:25" customFormat="1" ht="14.45" x14ac:dyDescent="0.3">
      <c r="A29" s="60"/>
      <c r="B29" s="58"/>
      <c r="C29" s="59"/>
      <c r="D29" s="59"/>
      <c r="E29" s="59"/>
      <c r="F29" s="59"/>
      <c r="G29" s="60"/>
      <c r="H29" s="52" t="str">
        <f t="shared" si="0"/>
        <v/>
      </c>
      <c r="I29" s="73" t="str">
        <f>IFERROR(VLOOKUP(A29,'Внесение изменений'!$B:$C,2,0),"")</f>
        <v/>
      </c>
      <c r="J29" s="73" t="str">
        <f>IFERROR(VLOOKUP(A29,'Внесение изменений'!B:E,4,0)," - ")</f>
        <v xml:space="preserve"> - </v>
      </c>
      <c r="K29" s="73" t="str">
        <f>IF(J29=" - ",J29,IFERROR(VLOOKUP(J29,Raw!$X$7:$Y$14,2,0),"Незначительные"))</f>
        <v xml:space="preserve"> - </v>
      </c>
      <c r="L29" s="73"/>
      <c r="M29" s="73" t="str">
        <f t="shared" si="2"/>
        <v xml:space="preserve"> - </v>
      </c>
      <c r="N29" s="73" t="str">
        <f>IF(A29&lt;&gt;"",IFERROR(VLOOKUP(I29&amp;M29&amp;K29,Raw!$R:$V,5,0),"Не определено")," - ")</f>
        <v xml:space="preserve"> - </v>
      </c>
      <c r="O29" s="7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 spans="1:25" customFormat="1" ht="14.45" x14ac:dyDescent="0.3">
      <c r="A30" s="60"/>
      <c r="B30" s="58"/>
      <c r="C30" s="59"/>
      <c r="D30" s="59"/>
      <c r="E30" s="59"/>
      <c r="F30" s="59"/>
      <c r="G30" s="60"/>
      <c r="H30" s="52" t="str">
        <f t="shared" si="0"/>
        <v/>
      </c>
      <c r="I30" s="73" t="str">
        <f>IFERROR(VLOOKUP(A30,'Внесение изменений'!$B:$C,2,0),"")</f>
        <v/>
      </c>
      <c r="J30" s="73" t="str">
        <f>IFERROR(VLOOKUP(A30,'Внесение изменений'!B:E,4,0)," - ")</f>
        <v xml:space="preserve"> - </v>
      </c>
      <c r="K30" s="73" t="str">
        <f>IF(J30=" - ",J30,IFERROR(VLOOKUP(J30,Raw!$X$7:$Y$14,2,0),"Незначительные"))</f>
        <v xml:space="preserve"> - </v>
      </c>
      <c r="L30" s="73"/>
      <c r="M30" s="73" t="str">
        <f t="shared" si="2"/>
        <v xml:space="preserve"> - </v>
      </c>
      <c r="N30" s="73" t="str">
        <f>IF(A30&lt;&gt;"",IFERROR(VLOOKUP(I30&amp;M30&amp;K30,Raw!$R:$V,5,0),"Не определено")," - ")</f>
        <v xml:space="preserve"> - </v>
      </c>
      <c r="O30" s="7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 spans="1:25" customFormat="1" ht="14.45" x14ac:dyDescent="0.3">
      <c r="A31" s="60"/>
      <c r="B31" s="58"/>
      <c r="C31" s="59"/>
      <c r="D31" s="59"/>
      <c r="E31" s="59"/>
      <c r="F31" s="59"/>
      <c r="G31" s="60"/>
      <c r="H31" s="52" t="str">
        <f t="shared" si="0"/>
        <v/>
      </c>
      <c r="I31" s="73" t="str">
        <f>IFERROR(VLOOKUP(A31,'Внесение изменений'!$B:$C,2,0),"")</f>
        <v/>
      </c>
      <c r="J31" s="73" t="str">
        <f>IFERROR(VLOOKUP(A31,'Внесение изменений'!B:E,4,0)," - ")</f>
        <v xml:space="preserve"> - </v>
      </c>
      <c r="K31" s="73" t="str">
        <f>IF(J31=" - ",J31,IFERROR(VLOOKUP(J31,Raw!$X$7:$Y$14,2,0),"Незначительные"))</f>
        <v xml:space="preserve"> - </v>
      </c>
      <c r="L31" s="73"/>
      <c r="M31" s="73" t="str">
        <f t="shared" si="2"/>
        <v xml:space="preserve"> - </v>
      </c>
      <c r="N31" s="73" t="str">
        <f>IF(A31&lt;&gt;"",IFERROR(VLOOKUP(I31&amp;M31&amp;K31,Raw!$R:$V,5,0),"Не определено")," - ")</f>
        <v xml:space="preserve"> - </v>
      </c>
      <c r="O31" s="7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 spans="1:25" customFormat="1" ht="14.45" x14ac:dyDescent="0.3">
      <c r="A32" s="60"/>
      <c r="B32" s="58"/>
      <c r="C32" s="59"/>
      <c r="D32" s="59"/>
      <c r="E32" s="59"/>
      <c r="F32" s="59"/>
      <c r="G32" s="60"/>
      <c r="H32" s="52" t="str">
        <f t="shared" si="0"/>
        <v/>
      </c>
      <c r="I32" s="73" t="str">
        <f>IFERROR(VLOOKUP(A32,'Внесение изменений'!$B:$C,2,0),"")</f>
        <v/>
      </c>
      <c r="J32" s="73" t="str">
        <f>IFERROR(VLOOKUP(A32,'Внесение изменений'!B:E,4,0)," - ")</f>
        <v xml:space="preserve"> - </v>
      </c>
      <c r="K32" s="73" t="str">
        <f>IF(J32=" - ",J32,IFERROR(VLOOKUP(J32,Raw!$X$7:$Y$14,2,0),"Незначительные"))</f>
        <v xml:space="preserve"> - </v>
      </c>
      <c r="L32" s="73"/>
      <c r="M32" s="73" t="str">
        <f t="shared" si="2"/>
        <v xml:space="preserve"> - </v>
      </c>
      <c r="N32" s="73" t="str">
        <f>IF(A32&lt;&gt;"",IFERROR(VLOOKUP(I32&amp;M32&amp;K32,Raw!$R:$V,5,0),"Не определено")," - ")</f>
        <v xml:space="preserve"> - </v>
      </c>
      <c r="O32" s="7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 spans="1:25" customFormat="1" ht="14.45" x14ac:dyDescent="0.3">
      <c r="A33" s="60"/>
      <c r="B33" s="58"/>
      <c r="C33" s="59"/>
      <c r="D33" s="59"/>
      <c r="E33" s="59"/>
      <c r="F33" s="59"/>
      <c r="G33" s="60"/>
      <c r="H33" s="52" t="str">
        <f t="shared" si="0"/>
        <v/>
      </c>
      <c r="I33" s="73" t="str">
        <f>IFERROR(VLOOKUP(A33,'Внесение изменений'!$B:$C,2,0),"")</f>
        <v/>
      </c>
      <c r="J33" s="73" t="str">
        <f>IFERROR(VLOOKUP(A33,'Внесение изменений'!B:E,4,0)," - ")</f>
        <v xml:space="preserve"> - </v>
      </c>
      <c r="K33" s="73" t="str">
        <f>IF(J33=" - ",J33,IFERROR(VLOOKUP(J33,Raw!$X$7:$Y$14,2,0),"Незначительные"))</f>
        <v xml:space="preserve"> - </v>
      </c>
      <c r="L33" s="73"/>
      <c r="M33" s="73" t="str">
        <f t="shared" si="2"/>
        <v xml:space="preserve"> - </v>
      </c>
      <c r="N33" s="73" t="str">
        <f>IF(A33&lt;&gt;"",IFERROR(VLOOKUP(I33&amp;M33&amp;K33,Raw!$R:$V,5,0),"Не определено")," - ")</f>
        <v xml:space="preserve"> - </v>
      </c>
      <c r="O33" s="7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 spans="1:25" customFormat="1" ht="14.45" x14ac:dyDescent="0.3">
      <c r="A34" s="60"/>
      <c r="B34" s="58"/>
      <c r="C34" s="59"/>
      <c r="D34" s="59"/>
      <c r="E34" s="59"/>
      <c r="F34" s="59"/>
      <c r="G34" s="60"/>
      <c r="H34" s="52" t="str">
        <f t="shared" si="0"/>
        <v/>
      </c>
      <c r="I34" s="73" t="str">
        <f>IFERROR(VLOOKUP(A34,'Внесение изменений'!$B:$C,2,0),"")</f>
        <v/>
      </c>
      <c r="J34" s="73" t="str">
        <f>IFERROR(VLOOKUP(A34,'Внесение изменений'!B:E,4,0)," - ")</f>
        <v xml:space="preserve"> - </v>
      </c>
      <c r="K34" s="73" t="str">
        <f>IF(J34=" - ",J34,IFERROR(VLOOKUP(J34,Raw!$X$7:$Y$14,2,0),"Незначительные"))</f>
        <v xml:space="preserve"> - </v>
      </c>
      <c r="L34" s="73"/>
      <c r="M34" s="73" t="str">
        <f t="shared" si="2"/>
        <v xml:space="preserve"> - </v>
      </c>
      <c r="N34" s="73" t="str">
        <f>IF(A34&lt;&gt;"",IFERROR(VLOOKUP(I34&amp;M34&amp;K34,Raw!$R:$V,5,0),"Не определено")," - ")</f>
        <v xml:space="preserve"> - </v>
      </c>
      <c r="O34" s="7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 spans="1:25" customFormat="1" ht="14.45" x14ac:dyDescent="0.3">
      <c r="A35" s="60"/>
      <c r="B35" s="58"/>
      <c r="C35" s="59"/>
      <c r="D35" s="59"/>
      <c r="E35" s="59"/>
      <c r="F35" s="59"/>
      <c r="G35" s="60"/>
      <c r="H35" s="52" t="str">
        <f t="shared" si="0"/>
        <v/>
      </c>
      <c r="I35" s="73" t="str">
        <f>IFERROR(VLOOKUP(A35,'Внесение изменений'!$B:$C,2,0),"")</f>
        <v/>
      </c>
      <c r="J35" s="73" t="str">
        <f>IFERROR(VLOOKUP(A35,'Внесение изменений'!B:E,4,0)," - ")</f>
        <v xml:space="preserve"> - </v>
      </c>
      <c r="K35" s="73" t="str">
        <f>IF(J35=" - ",J35,IFERROR(VLOOKUP(J35,Raw!$X$7:$Y$14,2,0),"Незначительные"))</f>
        <v xml:space="preserve"> - </v>
      </c>
      <c r="L35" s="73"/>
      <c r="M35" s="73" t="str">
        <f t="shared" si="2"/>
        <v xml:space="preserve"> - </v>
      </c>
      <c r="N35" s="73" t="str">
        <f>IF(A35&lt;&gt;"",IFERROR(VLOOKUP(I35&amp;M35&amp;K35,Raw!$R:$V,5,0),"Не определено")," - ")</f>
        <v xml:space="preserve"> - </v>
      </c>
      <c r="O35" s="7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 spans="1:25" customFormat="1" ht="14.45" x14ac:dyDescent="0.3">
      <c r="A36" s="60"/>
      <c r="B36" s="58"/>
      <c r="C36" s="59"/>
      <c r="D36" s="59"/>
      <c r="E36" s="59"/>
      <c r="F36" s="59"/>
      <c r="G36" s="60"/>
      <c r="H36" s="52" t="str">
        <f t="shared" si="0"/>
        <v/>
      </c>
      <c r="I36" s="73" t="str">
        <f>IFERROR(VLOOKUP(A36,'Внесение изменений'!$B:$C,2,0),"")</f>
        <v/>
      </c>
      <c r="J36" s="73" t="str">
        <f>IFERROR(VLOOKUP(A36,'Внесение изменений'!B:E,4,0)," - ")</f>
        <v xml:space="preserve"> - </v>
      </c>
      <c r="K36" s="73" t="str">
        <f>IF(J36=" - ",J36,IFERROR(VLOOKUP(J36,Raw!$X$7:$Y$14,2,0),"Незначительные"))</f>
        <v xml:space="preserve"> - </v>
      </c>
      <c r="L36" s="73"/>
      <c r="M36" s="73" t="str">
        <f t="shared" si="2"/>
        <v xml:space="preserve"> - </v>
      </c>
      <c r="N36" s="73" t="str">
        <f>IF(A36&lt;&gt;"",IFERROR(VLOOKUP(I36&amp;M36&amp;K36,Raw!$R:$V,5,0),"Не определено")," - ")</f>
        <v xml:space="preserve"> - </v>
      </c>
      <c r="O36" s="7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 spans="1:25" customFormat="1" ht="14.45" x14ac:dyDescent="0.3">
      <c r="A37" s="60"/>
      <c r="B37" s="58"/>
      <c r="C37" s="59"/>
      <c r="D37" s="59"/>
      <c r="E37" s="59"/>
      <c r="F37" s="59"/>
      <c r="G37" s="60"/>
      <c r="H37" s="52" t="str">
        <f t="shared" si="0"/>
        <v/>
      </c>
      <c r="I37" s="73" t="str">
        <f>IFERROR(VLOOKUP(A37,'Внесение изменений'!$B:$C,2,0),"")</f>
        <v/>
      </c>
      <c r="J37" s="73" t="str">
        <f>IFERROR(VLOOKUP(A37,'Внесение изменений'!B:E,4,0)," - ")</f>
        <v xml:space="preserve"> - </v>
      </c>
      <c r="K37" s="73" t="str">
        <f>IF(J37=" - ",J37,IFERROR(VLOOKUP(J37,Raw!$X$7:$Y$14,2,0),"Незначительные"))</f>
        <v xml:space="preserve"> - </v>
      </c>
      <c r="L37" s="73"/>
      <c r="M37" s="73" t="str">
        <f t="shared" si="2"/>
        <v xml:space="preserve"> - </v>
      </c>
      <c r="N37" s="73" t="str">
        <f>IF(A37&lt;&gt;"",IFERROR(VLOOKUP(I37&amp;M37&amp;K37,Raw!$R:$V,5,0),"Не определено")," - ")</f>
        <v xml:space="preserve"> - </v>
      </c>
      <c r="O37" s="7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customFormat="1" ht="14.45" x14ac:dyDescent="0.3">
      <c r="A38" s="60"/>
      <c r="B38" s="58"/>
      <c r="C38" s="59"/>
      <c r="D38" s="59"/>
      <c r="E38" s="59"/>
      <c r="F38" s="59"/>
      <c r="G38" s="60"/>
      <c r="H38" s="52" t="str">
        <f t="shared" si="0"/>
        <v/>
      </c>
      <c r="I38" s="73" t="str">
        <f>IFERROR(VLOOKUP(A38,'Внесение изменений'!$B:$C,2,0),"")</f>
        <v/>
      </c>
      <c r="J38" s="73" t="str">
        <f>IFERROR(VLOOKUP(A38,'Внесение изменений'!B:E,4,0)," - ")</f>
        <v xml:space="preserve"> - </v>
      </c>
      <c r="K38" s="73" t="str">
        <f>IF(J38=" - ",J38,IFERROR(VLOOKUP(J38,Raw!$X$7:$Y$14,2,0),"Незначительные"))</f>
        <v xml:space="preserve"> - </v>
      </c>
      <c r="L38" s="73"/>
      <c r="M38" s="73" t="str">
        <f t="shared" si="2"/>
        <v xml:space="preserve"> - </v>
      </c>
      <c r="N38" s="73" t="str">
        <f>IF(A38&lt;&gt;"",IFERROR(VLOOKUP(I38&amp;M38&amp;K38,Raw!$R:$V,5,0),"Не определено")," - ")</f>
        <v xml:space="preserve"> - </v>
      </c>
      <c r="O38" s="7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 spans="1:25" customFormat="1" x14ac:dyDescent="0.25">
      <c r="A39" s="60"/>
      <c r="B39" s="58"/>
      <c r="C39" s="59"/>
      <c r="D39" s="59"/>
      <c r="E39" s="59"/>
      <c r="F39" s="59"/>
      <c r="G39" s="60"/>
      <c r="H39" s="52" t="str">
        <f t="shared" si="0"/>
        <v/>
      </c>
      <c r="I39" s="73" t="str">
        <f>IFERROR(VLOOKUP(A39,'Внесение изменений'!$B:$C,2,0),"")</f>
        <v/>
      </c>
      <c r="J39" s="73" t="str">
        <f>IFERROR(VLOOKUP(A39,'Внесение изменений'!B:E,4,0)," - ")</f>
        <v xml:space="preserve"> - </v>
      </c>
      <c r="K39" s="73" t="str">
        <f>IF(J39=" - ",J39,IFERROR(VLOOKUP(J39,Raw!$X$7:$Y$14,2,0),"Незначительные"))</f>
        <v xml:space="preserve"> - </v>
      </c>
      <c r="L39" s="73"/>
      <c r="M39" s="73" t="str">
        <f t="shared" si="2"/>
        <v xml:space="preserve"> - </v>
      </c>
      <c r="N39" s="73" t="str">
        <f>IF(A39&lt;&gt;"",IFERROR(VLOOKUP(I39&amp;M39&amp;K39,Raw!$R:$V,5,0),"Не определено")," - ")</f>
        <v xml:space="preserve"> - </v>
      </c>
      <c r="O39" s="7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 spans="1:25" customFormat="1" x14ac:dyDescent="0.25">
      <c r="A40" s="60"/>
      <c r="B40" s="58"/>
      <c r="C40" s="59"/>
      <c r="D40" s="59"/>
      <c r="E40" s="59"/>
      <c r="F40" s="59"/>
      <c r="G40" s="60"/>
      <c r="H40" s="52" t="str">
        <f t="shared" si="0"/>
        <v/>
      </c>
      <c r="I40" s="73" t="str">
        <f>IFERROR(VLOOKUP(A40,'Внесение изменений'!$B:$C,2,0),"")</f>
        <v/>
      </c>
      <c r="J40" s="73" t="str">
        <f>IFERROR(VLOOKUP(A40,'Внесение изменений'!B:E,4,0)," - ")</f>
        <v xml:space="preserve"> - </v>
      </c>
      <c r="K40" s="73" t="str">
        <f>IF(J40=" - ",J40,IFERROR(VLOOKUP(J40,Raw!$X$7:$Y$14,2,0),"Незначительные"))</f>
        <v xml:space="preserve"> - </v>
      </c>
      <c r="L40" s="73"/>
      <c r="M40" s="73" t="str">
        <f t="shared" si="2"/>
        <v xml:space="preserve"> - </v>
      </c>
      <c r="N40" s="73" t="str">
        <f>IF(A40&lt;&gt;"",IFERROR(VLOOKUP(I40&amp;M40&amp;K40,Raw!$R:$V,5,0),"Не определено")," - ")</f>
        <v xml:space="preserve"> - </v>
      </c>
      <c r="O40" s="7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 spans="1:25" customFormat="1" x14ac:dyDescent="0.25">
      <c r="A41" s="60"/>
      <c r="B41" s="58"/>
      <c r="C41" s="59"/>
      <c r="D41" s="59"/>
      <c r="E41" s="59"/>
      <c r="F41" s="59"/>
      <c r="G41" s="60"/>
      <c r="H41" s="52" t="str">
        <f t="shared" si="0"/>
        <v/>
      </c>
      <c r="I41" s="73" t="str">
        <f>IFERROR(VLOOKUP(A41,'Внесение изменений'!$B:$C,2,0),"")</f>
        <v/>
      </c>
      <c r="J41" s="73" t="str">
        <f>IFERROR(VLOOKUP(A41,'Внесение изменений'!B:E,4,0)," - ")</f>
        <v xml:space="preserve"> - </v>
      </c>
      <c r="K41" s="73" t="str">
        <f>IF(J41=" - ",J41,IFERROR(VLOOKUP(J41,Raw!$X$7:$Y$14,2,0),"Незначительные"))</f>
        <v xml:space="preserve"> - </v>
      </c>
      <c r="L41" s="73"/>
      <c r="M41" s="73" t="str">
        <f t="shared" si="2"/>
        <v xml:space="preserve"> - </v>
      </c>
      <c r="N41" s="73" t="str">
        <f>IF(A41&lt;&gt;"",IFERROR(VLOOKUP(I41&amp;M41&amp;K41,Raw!$R:$V,5,0),"Не определено")," - ")</f>
        <v xml:space="preserve"> - </v>
      </c>
      <c r="O41" s="7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 spans="1:25" customFormat="1" x14ac:dyDescent="0.25">
      <c r="A42" s="60"/>
      <c r="B42" s="58"/>
      <c r="C42" s="59"/>
      <c r="D42" s="59"/>
      <c r="E42" s="59"/>
      <c r="F42" s="59"/>
      <c r="G42" s="60"/>
      <c r="H42" s="52" t="str">
        <f t="shared" si="0"/>
        <v/>
      </c>
      <c r="I42" s="73" t="str">
        <f>IFERROR(VLOOKUP(A42,'Внесение изменений'!$B:$C,2,0),"")</f>
        <v/>
      </c>
      <c r="J42" s="73" t="str">
        <f>IFERROR(VLOOKUP(A42,'Внесение изменений'!B:E,4,0)," - ")</f>
        <v xml:space="preserve"> - </v>
      </c>
      <c r="K42" s="73" t="str">
        <f>IF(J42=" - ",J42,IFERROR(VLOOKUP(J42,Raw!$X$7:$Y$14,2,0),"Незначительные"))</f>
        <v xml:space="preserve"> - </v>
      </c>
      <c r="L42" s="73"/>
      <c r="M42" s="73" t="str">
        <f t="shared" si="2"/>
        <v xml:space="preserve"> - </v>
      </c>
      <c r="N42" s="73" t="str">
        <f>IF(A42&lt;&gt;"",IFERROR(VLOOKUP(I42&amp;M42&amp;K42,Raw!$R:$V,5,0),"Не определено")," - ")</f>
        <v xml:space="preserve"> - </v>
      </c>
      <c r="O42" s="7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spans="1:25" customFormat="1" x14ac:dyDescent="0.25">
      <c r="A43" s="60"/>
      <c r="B43" s="58"/>
      <c r="C43" s="59"/>
      <c r="D43" s="59"/>
      <c r="E43" s="59"/>
      <c r="F43" s="59"/>
      <c r="G43" s="60"/>
      <c r="H43" s="52" t="str">
        <f t="shared" si="0"/>
        <v/>
      </c>
      <c r="I43" s="73" t="str">
        <f>IFERROR(VLOOKUP(A43,'Внесение изменений'!$B:$C,2,0),"")</f>
        <v/>
      </c>
      <c r="J43" s="73" t="str">
        <f>IFERROR(VLOOKUP(A43,'Внесение изменений'!B:E,4,0)," - ")</f>
        <v xml:space="preserve"> - </v>
      </c>
      <c r="K43" s="73" t="str">
        <f>IF(J43=" - ",J43,IFERROR(VLOOKUP(J43,Raw!$X$7:$Y$14,2,0),"Незначительные"))</f>
        <v xml:space="preserve"> - </v>
      </c>
      <c r="L43" s="73"/>
      <c r="M43" s="73" t="str">
        <f t="shared" si="2"/>
        <v xml:space="preserve"> - </v>
      </c>
      <c r="N43" s="73" t="str">
        <f>IF(A43&lt;&gt;"",IFERROR(VLOOKUP(I43&amp;M43&amp;K43,Raw!$R:$V,5,0),"Не определено")," - ")</f>
        <v xml:space="preserve"> - </v>
      </c>
      <c r="O43" s="7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spans="1:25" customFormat="1" x14ac:dyDescent="0.25">
      <c r="A44" s="60"/>
      <c r="B44" s="58"/>
      <c r="C44" s="59"/>
      <c r="D44" s="59"/>
      <c r="E44" s="59"/>
      <c r="F44" s="59"/>
      <c r="G44" s="60"/>
      <c r="H44" s="52" t="str">
        <f t="shared" si="0"/>
        <v/>
      </c>
      <c r="I44" s="73" t="str">
        <f>IFERROR(VLOOKUP(A44,'Внесение изменений'!$B:$C,2,0),"")</f>
        <v/>
      </c>
      <c r="J44" s="73" t="str">
        <f>IFERROR(VLOOKUP(A44,'Внесение изменений'!B:E,4,0)," - ")</f>
        <v xml:space="preserve"> - </v>
      </c>
      <c r="K44" s="73" t="str">
        <f>IF(J44=" - ",J44,IFERROR(VLOOKUP(J44,Raw!$X$7:$Y$14,2,0),"Незначительные"))</f>
        <v xml:space="preserve"> - </v>
      </c>
      <c r="L44" s="73"/>
      <c r="M44" s="73" t="str">
        <f t="shared" si="2"/>
        <v xml:space="preserve"> - </v>
      </c>
      <c r="N44" s="73" t="str">
        <f>IF(A44&lt;&gt;"",IFERROR(VLOOKUP(I44&amp;M44&amp;K44,Raw!$R:$V,5,0),"Не определено")," - ")</f>
        <v xml:space="preserve"> - </v>
      </c>
      <c r="O44" s="7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spans="1:25" customFormat="1" x14ac:dyDescent="0.25">
      <c r="A45" s="60"/>
      <c r="B45" s="58"/>
      <c r="C45" s="59"/>
      <c r="D45" s="59"/>
      <c r="E45" s="59"/>
      <c r="F45" s="59"/>
      <c r="G45" s="60"/>
      <c r="H45" s="52" t="str">
        <f t="shared" si="0"/>
        <v/>
      </c>
      <c r="I45" s="73" t="str">
        <f>IFERROR(VLOOKUP(A45,'Внесение изменений'!$B:$C,2,0),"")</f>
        <v/>
      </c>
      <c r="J45" s="73" t="str">
        <f>IFERROR(VLOOKUP(A45,'Внесение изменений'!B:E,4,0)," - ")</f>
        <v xml:space="preserve"> - </v>
      </c>
      <c r="K45" s="73" t="str">
        <f>IF(J45=" - ",J45,IFERROR(VLOOKUP(J45,Raw!$X$7:$Y$14,2,0),"Незначительные"))</f>
        <v xml:space="preserve"> - </v>
      </c>
      <c r="L45" s="73"/>
      <c r="M45" s="73" t="str">
        <f t="shared" si="2"/>
        <v xml:space="preserve"> - </v>
      </c>
      <c r="N45" s="73" t="str">
        <f>IF(A45&lt;&gt;"",IFERROR(VLOOKUP(I45&amp;M45&amp;K45,Raw!$R:$V,5,0),"Не определено")," - ")</f>
        <v xml:space="preserve"> - </v>
      </c>
      <c r="O45" s="7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spans="1:25" customFormat="1" x14ac:dyDescent="0.25">
      <c r="A46" s="60"/>
      <c r="B46" s="58"/>
      <c r="C46" s="59"/>
      <c r="D46" s="59"/>
      <c r="E46" s="59"/>
      <c r="F46" s="59"/>
      <c r="G46" s="60"/>
      <c r="H46" s="52" t="str">
        <f t="shared" si="0"/>
        <v/>
      </c>
      <c r="I46" s="73" t="str">
        <f>IFERROR(VLOOKUP(A46,'Внесение изменений'!$B:$C,2,0),"")</f>
        <v/>
      </c>
      <c r="J46" s="73" t="str">
        <f>IFERROR(VLOOKUP(A46,'Внесение изменений'!B:E,4,0)," - ")</f>
        <v xml:space="preserve"> - </v>
      </c>
      <c r="K46" s="73" t="str">
        <f>IF(J46=" - ",J46,IFERROR(VLOOKUP(J46,Raw!$X$7:$Y$14,2,0),"Незначительные"))</f>
        <v xml:space="preserve"> - </v>
      </c>
      <c r="L46" s="73"/>
      <c r="M46" s="73" t="str">
        <f t="shared" si="2"/>
        <v xml:space="preserve"> - </v>
      </c>
      <c r="N46" s="73" t="str">
        <f>IF(A46&lt;&gt;"",IFERROR(VLOOKUP(I46&amp;M46&amp;K46,Raw!$R:$V,5,0),"Не определено")," - ")</f>
        <v xml:space="preserve"> - </v>
      </c>
      <c r="O46" s="7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spans="1:25" customFormat="1" x14ac:dyDescent="0.25">
      <c r="A47" s="60"/>
      <c r="B47" s="58"/>
      <c r="C47" s="59"/>
      <c r="D47" s="59"/>
      <c r="E47" s="59"/>
      <c r="F47" s="59"/>
      <c r="G47" s="60"/>
      <c r="H47" s="52" t="str">
        <f t="shared" si="0"/>
        <v/>
      </c>
      <c r="I47" s="73" t="str">
        <f>IFERROR(VLOOKUP(A47,'Внесение изменений'!$B:$C,2,0),"")</f>
        <v/>
      </c>
      <c r="J47" s="73" t="str">
        <f>IFERROR(VLOOKUP(A47,'Внесение изменений'!B:E,4,0)," - ")</f>
        <v xml:space="preserve"> - </v>
      </c>
      <c r="K47" s="73" t="str">
        <f>IF(J47=" - ",J47,IFERROR(VLOOKUP(J47,Raw!$X$7:$Y$14,2,0),"Незначительные"))</f>
        <v xml:space="preserve"> - </v>
      </c>
      <c r="L47" s="73"/>
      <c r="M47" s="73" t="str">
        <f t="shared" si="2"/>
        <v xml:space="preserve"> - </v>
      </c>
      <c r="N47" s="73" t="str">
        <f>IF(A47&lt;&gt;"",IFERROR(VLOOKUP(I47&amp;M47&amp;K47,Raw!$R:$V,5,0),"Не определено")," - ")</f>
        <v xml:space="preserve"> - </v>
      </c>
      <c r="O47" s="7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spans="1:25" customFormat="1" x14ac:dyDescent="0.25">
      <c r="A48" s="60"/>
      <c r="B48" s="58"/>
      <c r="C48" s="59"/>
      <c r="D48" s="59"/>
      <c r="E48" s="59"/>
      <c r="F48" s="59"/>
      <c r="G48" s="60"/>
      <c r="H48" s="52" t="str">
        <f t="shared" si="0"/>
        <v/>
      </c>
      <c r="I48" s="73" t="str">
        <f>IFERROR(VLOOKUP(A48,'Внесение изменений'!$B:$C,2,0),"")</f>
        <v/>
      </c>
      <c r="J48" s="73" t="str">
        <f>IFERROR(VLOOKUP(A48,'Внесение изменений'!B:E,4,0)," - ")</f>
        <v xml:space="preserve"> - </v>
      </c>
      <c r="K48" s="73" t="str">
        <f>IF(J48=" - ",J48,IFERROR(VLOOKUP(J48,Raw!$X$7:$Y$14,2,0),"Незначительные"))</f>
        <v xml:space="preserve"> - </v>
      </c>
      <c r="L48" s="73"/>
      <c r="M48" s="73" t="str">
        <f t="shared" si="2"/>
        <v xml:space="preserve"> - </v>
      </c>
      <c r="N48" s="73" t="str">
        <f>IF(A48&lt;&gt;"",IFERROR(VLOOKUP(I48&amp;M48&amp;K48,Raw!$R:$V,5,0),"Не определено")," - ")</f>
        <v xml:space="preserve"> - </v>
      </c>
      <c r="O48" s="7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 spans="1:25" customFormat="1" x14ac:dyDescent="0.25">
      <c r="A49" s="60"/>
      <c r="B49" s="58"/>
      <c r="C49" s="59"/>
      <c r="D49" s="59"/>
      <c r="E49" s="59"/>
      <c r="F49" s="59"/>
      <c r="G49" s="60"/>
      <c r="H49" s="52" t="str">
        <f t="shared" si="0"/>
        <v/>
      </c>
      <c r="I49" s="73" t="str">
        <f>IFERROR(VLOOKUP(A49,'Внесение изменений'!$B:$C,2,0),"")</f>
        <v/>
      </c>
      <c r="J49" s="73" t="str">
        <f>IFERROR(VLOOKUP(A49,'Внесение изменений'!B:E,4,0)," - ")</f>
        <v xml:space="preserve"> - </v>
      </c>
      <c r="K49" s="73" t="str">
        <f>IF(J49=" - ",J49,IFERROR(VLOOKUP(J49,Raw!$X$7:$Y$14,2,0),"Незначительные"))</f>
        <v xml:space="preserve"> - </v>
      </c>
      <c r="L49" s="73"/>
      <c r="M49" s="73" t="str">
        <f t="shared" si="2"/>
        <v xml:space="preserve"> - </v>
      </c>
      <c r="N49" s="73" t="str">
        <f>IF(A49&lt;&gt;"",IFERROR(VLOOKUP(I49&amp;M49&amp;K49,Raw!$R:$V,5,0),"Не определено")," - ")</f>
        <v xml:space="preserve"> - </v>
      </c>
      <c r="O49" s="7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 customFormat="1" x14ac:dyDescent="0.25">
      <c r="A50" s="60"/>
      <c r="B50" s="58"/>
      <c r="C50" s="59"/>
      <c r="D50" s="59"/>
      <c r="E50" s="59"/>
      <c r="F50" s="59"/>
      <c r="G50" s="60"/>
      <c r="H50" s="52" t="str">
        <f t="shared" si="0"/>
        <v/>
      </c>
      <c r="I50" s="73" t="str">
        <f>IFERROR(VLOOKUP(A50,'Внесение изменений'!$B:$C,2,0),"")</f>
        <v/>
      </c>
      <c r="J50" s="73" t="str">
        <f>IFERROR(VLOOKUP(A50,'Внесение изменений'!B:E,4,0)," - ")</f>
        <v xml:space="preserve"> - </v>
      </c>
      <c r="K50" s="73" t="str">
        <f>IF(J50=" - ",J50,IFERROR(VLOOKUP(J50,Raw!$X$7:$Y$14,2,0),"Незначительные"))</f>
        <v xml:space="preserve"> - </v>
      </c>
      <c r="L50" s="73"/>
      <c r="M50" s="73" t="str">
        <f t="shared" si="2"/>
        <v xml:space="preserve"> - </v>
      </c>
      <c r="N50" s="73" t="str">
        <f>IF(A50&lt;&gt;"",IFERROR(VLOOKUP(I50&amp;M50&amp;K50,Raw!$R:$V,5,0),"Не определено")," - ")</f>
        <v xml:space="preserve"> - </v>
      </c>
      <c r="O50" s="7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 customFormat="1" x14ac:dyDescent="0.25">
      <c r="A51" s="60"/>
      <c r="B51" s="58"/>
      <c r="C51" s="59"/>
      <c r="D51" s="59"/>
      <c r="E51" s="59"/>
      <c r="F51" s="59"/>
      <c r="G51" s="60"/>
      <c r="H51" s="52" t="str">
        <f t="shared" si="0"/>
        <v/>
      </c>
      <c r="I51" s="73" t="str">
        <f>IFERROR(VLOOKUP(A51,'Внесение изменений'!$B:$C,2,0),"")</f>
        <v/>
      </c>
      <c r="J51" s="73" t="str">
        <f>IFERROR(VLOOKUP(A51,'Внесение изменений'!B:E,4,0)," - ")</f>
        <v xml:space="preserve"> - </v>
      </c>
      <c r="K51" s="73" t="str">
        <f>IF(J51=" - ",J51,IFERROR(VLOOKUP(J51,Raw!$X$7:$Y$14,2,0),"Незначительные"))</f>
        <v xml:space="preserve"> - </v>
      </c>
      <c r="L51" s="73"/>
      <c r="M51" s="73" t="str">
        <f t="shared" si="2"/>
        <v xml:space="preserve"> - </v>
      </c>
      <c r="N51" s="73" t="str">
        <f>IF(A51&lt;&gt;"",IFERROR(VLOOKUP(I51&amp;M51&amp;K51,Raw!$R:$V,5,0),"Не определено")," - ")</f>
        <v xml:space="preserve"> - </v>
      </c>
      <c r="O51" s="7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 customFormat="1" x14ac:dyDescent="0.25">
      <c r="A52" s="60"/>
      <c r="B52" s="58"/>
      <c r="C52" s="59"/>
      <c r="D52" s="59"/>
      <c r="E52" s="59"/>
      <c r="F52" s="59"/>
      <c r="G52" s="60"/>
      <c r="H52" s="52" t="str">
        <f t="shared" si="0"/>
        <v/>
      </c>
      <c r="I52" s="73" t="str">
        <f>IFERROR(VLOOKUP(A52,'Внесение изменений'!$B:$C,2,0),"")</f>
        <v/>
      </c>
      <c r="J52" s="73" t="str">
        <f>IFERROR(VLOOKUP(A52,'Внесение изменений'!B:E,4,0)," - ")</f>
        <v xml:space="preserve"> - </v>
      </c>
      <c r="K52" s="73" t="str">
        <f>IF(J52=" - ",J52,IFERROR(VLOOKUP(J52,Raw!$X$7:$Y$14,2,0),"Незначительные"))</f>
        <v xml:space="preserve"> - </v>
      </c>
      <c r="L52" s="73"/>
      <c r="M52" s="73" t="str">
        <f t="shared" si="2"/>
        <v xml:space="preserve"> - </v>
      </c>
      <c r="N52" s="73" t="str">
        <f>IF(A52&lt;&gt;"",IFERROR(VLOOKUP(I52&amp;M52&amp;K52,Raw!$R:$V,5,0),"Не определено")," - ")</f>
        <v xml:space="preserve"> - </v>
      </c>
      <c r="O52" s="7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 spans="1:25" customFormat="1" x14ac:dyDescent="0.25">
      <c r="A53" s="60"/>
      <c r="B53" s="58"/>
      <c r="C53" s="59"/>
      <c r="D53" s="59"/>
      <c r="E53" s="59"/>
      <c r="F53" s="59"/>
      <c r="G53" s="60"/>
      <c r="H53" s="52" t="str">
        <f t="shared" si="0"/>
        <v/>
      </c>
      <c r="I53" s="73" t="str">
        <f>IFERROR(VLOOKUP(A53,'Внесение изменений'!$B:$C,2,0),"")</f>
        <v/>
      </c>
      <c r="J53" s="73" t="str">
        <f>IFERROR(VLOOKUP(A53,'Внесение изменений'!B:E,4,0)," - ")</f>
        <v xml:space="preserve"> - </v>
      </c>
      <c r="K53" s="73" t="str">
        <f>IF(J53=" - ",J53,IFERROR(VLOOKUP(J53,Raw!$X$7:$Y$14,2,0),"Незначительные"))</f>
        <v xml:space="preserve"> - </v>
      </c>
      <c r="L53" s="73"/>
      <c r="M53" s="73" t="str">
        <f t="shared" si="2"/>
        <v xml:space="preserve"> - </v>
      </c>
      <c r="N53" s="73" t="str">
        <f>IF(A53&lt;&gt;"",IFERROR(VLOOKUP(I53&amp;M53&amp;K53,Raw!$R:$V,5,0),"Не определено")," - ")</f>
        <v xml:space="preserve"> - </v>
      </c>
      <c r="O53" s="7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 spans="1:25" customFormat="1" x14ac:dyDescent="0.25">
      <c r="A54" s="60"/>
      <c r="B54" s="58"/>
      <c r="C54" s="59"/>
      <c r="D54" s="59"/>
      <c r="E54" s="59"/>
      <c r="F54" s="59"/>
      <c r="G54" s="60"/>
      <c r="H54" s="52" t="str">
        <f t="shared" si="0"/>
        <v/>
      </c>
      <c r="I54" s="73" t="str">
        <f>IFERROR(VLOOKUP(A54,'Внесение изменений'!$B:$C,2,0),"")</f>
        <v/>
      </c>
      <c r="J54" s="73" t="str">
        <f>IFERROR(VLOOKUP(A54,'Внесение изменений'!B:E,4,0)," - ")</f>
        <v xml:space="preserve"> - </v>
      </c>
      <c r="K54" s="73" t="str">
        <f>IF(J54=" - ",J54,IFERROR(VLOOKUP(J54,Raw!$X$7:$Y$14,2,0),"Незначительные"))</f>
        <v xml:space="preserve"> - </v>
      </c>
      <c r="L54" s="73"/>
      <c r="M54" s="73" t="str">
        <f t="shared" si="2"/>
        <v xml:space="preserve"> - </v>
      </c>
      <c r="N54" s="73" t="str">
        <f>IF(A54&lt;&gt;"",IFERROR(VLOOKUP(I54&amp;M54&amp;K54,Raw!$R:$V,5,0),"Не определено")," - ")</f>
        <v xml:space="preserve"> - </v>
      </c>
      <c r="O54" s="7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 spans="1:25" customFormat="1" x14ac:dyDescent="0.25">
      <c r="A55" s="60"/>
      <c r="B55" s="58"/>
      <c r="C55" s="59"/>
      <c r="D55" s="59"/>
      <c r="E55" s="59"/>
      <c r="F55" s="59"/>
      <c r="G55" s="60"/>
      <c r="H55" s="52" t="str">
        <f t="shared" si="0"/>
        <v/>
      </c>
      <c r="I55" s="73" t="str">
        <f>IFERROR(VLOOKUP(A55,'Внесение изменений'!$B:$C,2,0),"")</f>
        <v/>
      </c>
      <c r="J55" s="73" t="str">
        <f>IFERROR(VLOOKUP(A55,'Внесение изменений'!B:E,4,0)," - ")</f>
        <v xml:space="preserve"> - </v>
      </c>
      <c r="K55" s="73" t="str">
        <f>IF(J55=" - ",J55,IFERROR(VLOOKUP(J55,Raw!$X$7:$Y$14,2,0),"Незначительные"))</f>
        <v xml:space="preserve"> - </v>
      </c>
      <c r="L55" s="73"/>
      <c r="M55" s="73" t="str">
        <f t="shared" si="2"/>
        <v xml:space="preserve"> - </v>
      </c>
      <c r="N55" s="73" t="str">
        <f>IF(A55&lt;&gt;"",IFERROR(VLOOKUP(I55&amp;M55&amp;K55,Raw!$R:$V,5,0),"Не определено")," - ")</f>
        <v xml:space="preserve"> - </v>
      </c>
      <c r="O55" s="7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 customFormat="1" x14ac:dyDescent="0.25">
      <c r="A56" s="60"/>
      <c r="B56" s="58"/>
      <c r="C56" s="59"/>
      <c r="D56" s="59"/>
      <c r="E56" s="59"/>
      <c r="F56" s="59"/>
      <c r="G56" s="60"/>
      <c r="H56" s="52" t="str">
        <f t="shared" si="0"/>
        <v/>
      </c>
      <c r="I56" s="73" t="str">
        <f>IFERROR(VLOOKUP(A56,'Внесение изменений'!$B:$C,2,0),"")</f>
        <v/>
      </c>
      <c r="J56" s="73" t="str">
        <f>IFERROR(VLOOKUP(A56,'Внесение изменений'!B:E,4,0)," - ")</f>
        <v xml:space="preserve"> - </v>
      </c>
      <c r="K56" s="73" t="str">
        <f>IF(J56=" - ",J56,IFERROR(VLOOKUP(J56,Raw!$X$7:$Y$14,2,0),"Незначительные"))</f>
        <v xml:space="preserve"> - </v>
      </c>
      <c r="L56" s="73"/>
      <c r="M56" s="73" t="str">
        <f t="shared" si="2"/>
        <v xml:space="preserve"> - </v>
      </c>
      <c r="N56" s="73" t="str">
        <f>IF(A56&lt;&gt;"",IFERROR(VLOOKUP(I56&amp;M56&amp;K56,Raw!$R:$V,5,0),"Не определено")," - ")</f>
        <v xml:space="preserve"> - </v>
      </c>
      <c r="O56" s="7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25" customFormat="1" x14ac:dyDescent="0.25">
      <c r="A57" s="60"/>
      <c r="B57" s="58"/>
      <c r="C57" s="59"/>
      <c r="D57" s="59"/>
      <c r="E57" s="59"/>
      <c r="F57" s="59"/>
      <c r="G57" s="60"/>
      <c r="H57" s="52" t="str">
        <f t="shared" si="0"/>
        <v/>
      </c>
      <c r="I57" s="73" t="str">
        <f>IFERROR(VLOOKUP(A57,'Внесение изменений'!$B:$C,2,0),"")</f>
        <v/>
      </c>
      <c r="J57" s="73" t="str">
        <f>IFERROR(VLOOKUP(A57,'Внесение изменений'!B:E,4,0)," - ")</f>
        <v xml:space="preserve"> - </v>
      </c>
      <c r="K57" s="73" t="str">
        <f>IF(J57=" - ",J57,IFERROR(VLOOKUP(J57,Raw!$X$7:$Y$14,2,0),"Незначительные"))</f>
        <v xml:space="preserve"> - </v>
      </c>
      <c r="L57" s="73"/>
      <c r="M57" s="73" t="str">
        <f t="shared" si="2"/>
        <v xml:space="preserve"> - </v>
      </c>
      <c r="N57" s="73" t="str">
        <f>IF(A57&lt;&gt;"",IFERROR(VLOOKUP(I57&amp;M57&amp;K57,Raw!$R:$V,5,0),"Не определено")," - ")</f>
        <v xml:space="preserve"> - </v>
      </c>
      <c r="O57" s="7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 spans="1:25" customFormat="1" x14ac:dyDescent="0.25">
      <c r="A58" s="60"/>
      <c r="B58" s="58"/>
      <c r="C58" s="59"/>
      <c r="D58" s="59"/>
      <c r="E58" s="59"/>
      <c r="F58" s="59"/>
      <c r="G58" s="60"/>
      <c r="H58" s="52" t="str">
        <f t="shared" si="0"/>
        <v/>
      </c>
      <c r="I58" s="73" t="str">
        <f>IFERROR(VLOOKUP(A58,'Внесение изменений'!$B:$C,2,0),"")</f>
        <v/>
      </c>
      <c r="J58" s="73" t="str">
        <f>IFERROR(VLOOKUP(A58,'Внесение изменений'!B:E,4,0)," - ")</f>
        <v xml:space="preserve"> - </v>
      </c>
      <c r="K58" s="73" t="str">
        <f>IF(J58=" - ",J58,IFERROR(VLOOKUP(J58,Raw!$X$7:$Y$14,2,0),"Незначительные"))</f>
        <v xml:space="preserve"> - </v>
      </c>
      <c r="L58" s="73"/>
      <c r="M58" s="73" t="str">
        <f t="shared" si="2"/>
        <v xml:space="preserve"> - </v>
      </c>
      <c r="N58" s="73" t="str">
        <f>IF(A58&lt;&gt;"",IFERROR(VLOOKUP(I58&amp;M58&amp;K58,Raw!$R:$V,5,0),"Не определено")," - ")</f>
        <v xml:space="preserve"> - </v>
      </c>
      <c r="O58" s="7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 spans="1:25" customFormat="1" x14ac:dyDescent="0.25">
      <c r="A59" s="60"/>
      <c r="B59" s="58"/>
      <c r="C59" s="59"/>
      <c r="D59" s="59"/>
      <c r="E59" s="59"/>
      <c r="F59" s="59"/>
      <c r="G59" s="60"/>
      <c r="H59" s="52" t="str">
        <f t="shared" si="0"/>
        <v/>
      </c>
      <c r="I59" s="73" t="str">
        <f>IFERROR(VLOOKUP(A59,'Внесение изменений'!$B:$C,2,0),"")</f>
        <v/>
      </c>
      <c r="J59" s="73" t="str">
        <f>IFERROR(VLOOKUP(A59,'Внесение изменений'!B:E,4,0)," - ")</f>
        <v xml:space="preserve"> - </v>
      </c>
      <c r="K59" s="73" t="str">
        <f>IF(J59=" - ",J59,IFERROR(VLOOKUP(J59,Raw!$X$7:$Y$14,2,0),"Незначительные"))</f>
        <v xml:space="preserve"> - </v>
      </c>
      <c r="L59" s="73"/>
      <c r="M59" s="73" t="str">
        <f t="shared" si="2"/>
        <v xml:space="preserve"> - </v>
      </c>
      <c r="N59" s="73" t="str">
        <f>IF(A59&lt;&gt;"",IFERROR(VLOOKUP(I59&amp;M59&amp;K59,Raw!$R:$V,5,0),"Не определено")," - ")</f>
        <v xml:space="preserve"> - </v>
      </c>
      <c r="O59" s="7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 spans="1:25" customFormat="1" x14ac:dyDescent="0.25">
      <c r="A60" s="60"/>
      <c r="B60" s="58"/>
      <c r="C60" s="59"/>
      <c r="D60" s="59"/>
      <c r="E60" s="59"/>
      <c r="F60" s="59"/>
      <c r="G60" s="60"/>
      <c r="H60" s="52" t="str">
        <f t="shared" si="0"/>
        <v/>
      </c>
      <c r="I60" s="73" t="str">
        <f>IFERROR(VLOOKUP(A60,'Внесение изменений'!$B:$C,2,0),"")</f>
        <v/>
      </c>
      <c r="J60" s="73" t="str">
        <f>IFERROR(VLOOKUP(A60,'Внесение изменений'!B:E,4,0)," - ")</f>
        <v xml:space="preserve"> - </v>
      </c>
      <c r="K60" s="73" t="str">
        <f>IF(J60=" - ",J60,IFERROR(VLOOKUP(J60,Raw!$X$7:$Y$14,2,0),"Незначительные"))</f>
        <v xml:space="preserve"> - </v>
      </c>
      <c r="L60" s="73"/>
      <c r="M60" s="73" t="str">
        <f t="shared" si="2"/>
        <v xml:space="preserve"> - </v>
      </c>
      <c r="N60" s="73" t="str">
        <f>IF(A60&lt;&gt;"",IFERROR(VLOOKUP(I60&amp;M60&amp;K60,Raw!$R:$V,5,0),"Не определено")," - ")</f>
        <v xml:space="preserve"> - </v>
      </c>
      <c r="O60" s="7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 spans="1:25" customFormat="1" x14ac:dyDescent="0.25">
      <c r="A61" s="60"/>
      <c r="B61" s="58"/>
      <c r="C61" s="59"/>
      <c r="D61" s="59"/>
      <c r="E61" s="59"/>
      <c r="F61" s="59"/>
      <c r="G61" s="60"/>
      <c r="H61" s="52" t="str">
        <f t="shared" si="0"/>
        <v/>
      </c>
      <c r="I61" s="73" t="str">
        <f>IFERROR(VLOOKUP(A61,'Внесение изменений'!$B:$C,2,0),"")</f>
        <v/>
      </c>
      <c r="J61" s="73" t="str">
        <f>IFERROR(VLOOKUP(A61,'Внесение изменений'!B:E,4,0)," - ")</f>
        <v xml:space="preserve"> - </v>
      </c>
      <c r="K61" s="73" t="str">
        <f>IF(J61=" - ",J61,IFERROR(VLOOKUP(J61,Raw!$X$7:$Y$14,2,0),"Незначительные"))</f>
        <v xml:space="preserve"> - </v>
      </c>
      <c r="L61" s="73"/>
      <c r="M61" s="73" t="str">
        <f t="shared" si="2"/>
        <v xml:space="preserve"> - </v>
      </c>
      <c r="N61" s="73" t="str">
        <f>IF(A61&lt;&gt;"",IFERROR(VLOOKUP(I61&amp;M61&amp;K61,Raw!$R:$V,5,0),"Не определено")," - ")</f>
        <v xml:space="preserve"> - </v>
      </c>
      <c r="O61" s="7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spans="1:25" customFormat="1" x14ac:dyDescent="0.25">
      <c r="A62" s="60"/>
      <c r="B62" s="58"/>
      <c r="C62" s="59"/>
      <c r="D62" s="59"/>
      <c r="E62" s="59"/>
      <c r="F62" s="59"/>
      <c r="G62" s="60"/>
      <c r="H62" s="52" t="str">
        <f t="shared" si="0"/>
        <v/>
      </c>
      <c r="I62" s="73" t="str">
        <f>IFERROR(VLOOKUP(A62,'Внесение изменений'!$B:$C,2,0),"")</f>
        <v/>
      </c>
      <c r="J62" s="73" t="str">
        <f>IFERROR(VLOOKUP(A62,'Внесение изменений'!B:E,4,0)," - ")</f>
        <v xml:space="preserve"> - </v>
      </c>
      <c r="K62" s="73" t="str">
        <f>IF(J62=" - ",J62,IFERROR(VLOOKUP(J62,Raw!$X$7:$Y$14,2,0),"Незначительные"))</f>
        <v xml:space="preserve"> - </v>
      </c>
      <c r="L62" s="73"/>
      <c r="M62" s="73" t="str">
        <f t="shared" si="2"/>
        <v xml:space="preserve"> - </v>
      </c>
      <c r="N62" s="73" t="str">
        <f>IF(A62&lt;&gt;"",IFERROR(VLOOKUP(I62&amp;M62&amp;K62,Raw!$R:$V,5,0),"Не определено")," - ")</f>
        <v xml:space="preserve"> - </v>
      </c>
      <c r="O62" s="7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 customFormat="1" x14ac:dyDescent="0.25">
      <c r="A63" s="60"/>
      <c r="B63" s="58"/>
      <c r="C63" s="59"/>
      <c r="D63" s="59"/>
      <c r="E63" s="59"/>
      <c r="F63" s="59"/>
      <c r="G63" s="60"/>
      <c r="H63" s="52" t="str">
        <f t="shared" si="0"/>
        <v/>
      </c>
      <c r="I63" s="73" t="str">
        <f>IFERROR(VLOOKUP(A63,'Внесение изменений'!$B:$C,2,0),"")</f>
        <v/>
      </c>
      <c r="J63" s="73" t="str">
        <f>IFERROR(VLOOKUP(A63,'Внесение изменений'!B:E,4,0)," - ")</f>
        <v xml:space="preserve"> - </v>
      </c>
      <c r="K63" s="73" t="str">
        <f>IF(J63=" - ",J63,IFERROR(VLOOKUP(J63,Raw!$X$7:$Y$14,2,0),"Незначительные"))</f>
        <v xml:space="preserve"> - </v>
      </c>
      <c r="L63" s="73"/>
      <c r="M63" s="73" t="str">
        <f t="shared" si="2"/>
        <v xml:space="preserve"> - </v>
      </c>
      <c r="N63" s="73" t="str">
        <f>IF(A63&lt;&gt;"",IFERROR(VLOOKUP(I63&amp;M63&amp;K63,Raw!$R:$V,5,0),"Не определено")," - ")</f>
        <v xml:space="preserve"> - </v>
      </c>
      <c r="O63" s="7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 spans="1:25" customFormat="1" x14ac:dyDescent="0.25">
      <c r="A64" s="60"/>
      <c r="B64" s="58"/>
      <c r="C64" s="59"/>
      <c r="D64" s="59"/>
      <c r="E64" s="59"/>
      <c r="F64" s="59"/>
      <c r="G64" s="60"/>
      <c r="H64" s="52" t="str">
        <f t="shared" si="0"/>
        <v/>
      </c>
      <c r="I64" s="73" t="str">
        <f>IFERROR(VLOOKUP(A64,'Внесение изменений'!$B:$C,2,0),"")</f>
        <v/>
      </c>
      <c r="J64" s="73" t="str">
        <f>IFERROR(VLOOKUP(A64,'Внесение изменений'!B:E,4,0)," - ")</f>
        <v xml:space="preserve"> - </v>
      </c>
      <c r="K64" s="73" t="str">
        <f>IF(J64=" - ",J64,IFERROR(VLOOKUP(J64,Raw!$X$7:$Y$14,2,0),"Незначительные"))</f>
        <v xml:space="preserve"> - </v>
      </c>
      <c r="L64" s="73"/>
      <c r="M64" s="73" t="str">
        <f t="shared" si="2"/>
        <v xml:space="preserve"> - </v>
      </c>
      <c r="N64" s="73" t="str">
        <f>IF(A64&lt;&gt;"",IFERROR(VLOOKUP(I64&amp;M64&amp;K64,Raw!$R:$V,5,0),"Не определено")," - ")</f>
        <v xml:space="preserve"> - </v>
      </c>
      <c r="O64" s="7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 spans="1:25" customFormat="1" x14ac:dyDescent="0.25">
      <c r="A65" s="60"/>
      <c r="B65" s="58"/>
      <c r="C65" s="59"/>
      <c r="D65" s="59"/>
      <c r="E65" s="59"/>
      <c r="F65" s="59"/>
      <c r="G65" s="60"/>
      <c r="H65" s="52" t="str">
        <f t="shared" si="0"/>
        <v/>
      </c>
      <c r="I65" s="73" t="str">
        <f>IFERROR(VLOOKUP(A65,'Внесение изменений'!$B:$C,2,0),"")</f>
        <v/>
      </c>
      <c r="J65" s="73" t="str">
        <f>IFERROR(VLOOKUP(A65,'Внесение изменений'!B:E,4,0)," - ")</f>
        <v xml:space="preserve"> - </v>
      </c>
      <c r="K65" s="73" t="str">
        <f>IF(J65=" - ",J65,IFERROR(VLOOKUP(J65,Raw!$X$7:$Y$14,2,0),"Незначительные"))</f>
        <v xml:space="preserve"> - </v>
      </c>
      <c r="L65" s="73"/>
      <c r="M65" s="73" t="str">
        <f t="shared" si="2"/>
        <v xml:space="preserve"> - </v>
      </c>
      <c r="N65" s="73" t="str">
        <f>IF(A65&lt;&gt;"",IFERROR(VLOOKUP(I65&amp;M65&amp;K65,Raw!$R:$V,5,0),"Не определено")," - ")</f>
        <v xml:space="preserve"> - </v>
      </c>
      <c r="O65" s="7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 spans="1:25" customFormat="1" x14ac:dyDescent="0.25">
      <c r="A66" s="60"/>
      <c r="B66" s="58"/>
      <c r="C66" s="59"/>
      <c r="D66" s="59"/>
      <c r="E66" s="59"/>
      <c r="F66" s="59"/>
      <c r="G66" s="60"/>
      <c r="H66" s="52" t="str">
        <f t="shared" ref="H66:H129" si="3">IF(B66=" нет КМ "," Нет км ",IF(C66=$Q$2,"Эмитирован, ","")&amp;IF(D66=$Q$2,"В обороте, ","")&amp;IF(E66=$Q$2,"Списан,","")&amp;IF(F66=$Q$2,"Выбыл из оборота",""))</f>
        <v/>
      </c>
      <c r="I66" s="73" t="str">
        <f>IFERROR(VLOOKUP(A66,'Внесение изменений'!$B:$C,2,0),"")</f>
        <v/>
      </c>
      <c r="J66" s="73" t="str">
        <f>IFERROR(VLOOKUP(A66,'Внесение изменений'!B:E,4,0)," - ")</f>
        <v xml:space="preserve"> - </v>
      </c>
      <c r="K66" s="73" t="str">
        <f>IF(J66=" - ",J66,IFERROR(VLOOKUP(J66,Raw!$X$7:$Y$14,2,0),"Незначительные"))</f>
        <v xml:space="preserve"> - </v>
      </c>
      <c r="L66" s="73"/>
      <c r="M66" s="73" t="str">
        <f t="shared" si="2"/>
        <v xml:space="preserve"> - </v>
      </c>
      <c r="N66" s="73" t="str">
        <f>IF(A66&lt;&gt;"",IFERROR(VLOOKUP(I66&amp;M66&amp;K66,Raw!$R:$V,5,0),"Не определено")," - ")</f>
        <v xml:space="preserve"> - </v>
      </c>
      <c r="O66" s="7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 spans="1:25" customFormat="1" x14ac:dyDescent="0.25">
      <c r="A67" s="60"/>
      <c r="B67" s="58"/>
      <c r="C67" s="59"/>
      <c r="D67" s="59"/>
      <c r="E67" s="59"/>
      <c r="F67" s="59"/>
      <c r="G67" s="60"/>
      <c r="H67" s="52" t="str">
        <f t="shared" si="3"/>
        <v/>
      </c>
      <c r="I67" s="73" t="str">
        <f>IFERROR(VLOOKUP(A67,'Внесение изменений'!$B:$C,2,0),"")</f>
        <v/>
      </c>
      <c r="J67" s="73" t="str">
        <f>IFERROR(VLOOKUP(A67,'Внесение изменений'!B:E,4,0)," - ")</f>
        <v xml:space="preserve"> - </v>
      </c>
      <c r="K67" s="73" t="str">
        <f>IF(J67=" - ",J67,IFERROR(VLOOKUP(J67,Raw!$X$7:$Y$14,2,0),"Незначительные"))</f>
        <v xml:space="preserve"> - </v>
      </c>
      <c r="L67" s="73"/>
      <c r="M67" s="73" t="str">
        <f t="shared" ref="M67:M130" si="4">IF(F67=$Q$2,"Выбыл из оборота",IF(D67=$Q$2,"Ввод в оборот",IF(C67=$Q$2,"Эмитирован",IF(B67=" Нет КМ ","Нет КМ",IF(B67=" Net KM ","Нет КМ"," - ")))))</f>
        <v xml:space="preserve"> - </v>
      </c>
      <c r="N67" s="73" t="str">
        <f>IF(A67&lt;&gt;"",IFERROR(VLOOKUP(I67&amp;M67&amp;K67,Raw!$R:$V,5,0),"Не определено")," - ")</f>
        <v xml:space="preserve"> - </v>
      </c>
      <c r="O67" s="7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 spans="1:25" customFormat="1" x14ac:dyDescent="0.25">
      <c r="A68" s="60"/>
      <c r="B68" s="58"/>
      <c r="C68" s="59"/>
      <c r="D68" s="59"/>
      <c r="E68" s="59"/>
      <c r="F68" s="59"/>
      <c r="G68" s="60"/>
      <c r="H68" s="52" t="str">
        <f t="shared" si="3"/>
        <v/>
      </c>
      <c r="I68" s="73" t="str">
        <f>IFERROR(VLOOKUP(A68,'Внесение изменений'!$B:$C,2,0),"")</f>
        <v/>
      </c>
      <c r="J68" s="73" t="str">
        <f>IFERROR(VLOOKUP(A68,'Внесение изменений'!B:E,4,0)," - ")</f>
        <v xml:space="preserve"> - </v>
      </c>
      <c r="K68" s="73" t="str">
        <f>IF(J68=" - ",J68,IFERROR(VLOOKUP(J68,Raw!$X$7:$Y$14,2,0),"Незначительные"))</f>
        <v xml:space="preserve"> - </v>
      </c>
      <c r="L68" s="73"/>
      <c r="M68" s="73" t="str">
        <f t="shared" si="4"/>
        <v xml:space="preserve"> - </v>
      </c>
      <c r="N68" s="73" t="str">
        <f>IF(A68&lt;&gt;"",IFERROR(VLOOKUP(I68&amp;M68&amp;K68,Raw!$R:$V,5,0),"Не определено")," - ")</f>
        <v xml:space="preserve"> - </v>
      </c>
      <c r="O68" s="7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 spans="1:25" customFormat="1" x14ac:dyDescent="0.25">
      <c r="A69" s="60"/>
      <c r="B69" s="58"/>
      <c r="C69" s="59"/>
      <c r="D69" s="59"/>
      <c r="E69" s="59"/>
      <c r="F69" s="59"/>
      <c r="G69" s="60"/>
      <c r="H69" s="52" t="str">
        <f t="shared" si="3"/>
        <v/>
      </c>
      <c r="I69" s="73" t="str">
        <f>IFERROR(VLOOKUP(A69,'Внесение изменений'!$B:$C,2,0),"")</f>
        <v/>
      </c>
      <c r="J69" s="73" t="str">
        <f>IFERROR(VLOOKUP(A69,'Внесение изменений'!B:E,4,0)," - ")</f>
        <v xml:space="preserve"> - </v>
      </c>
      <c r="K69" s="73" t="str">
        <f>IF(J69=" - ",J69,IFERROR(VLOOKUP(J69,Raw!$X$7:$Y$14,2,0),"Незначительные"))</f>
        <v xml:space="preserve"> - </v>
      </c>
      <c r="L69" s="73"/>
      <c r="M69" s="73" t="str">
        <f t="shared" si="4"/>
        <v xml:space="preserve"> - </v>
      </c>
      <c r="N69" s="73" t="str">
        <f>IF(A69&lt;&gt;"",IFERROR(VLOOKUP(I69&amp;M69&amp;K69,Raw!$R:$V,5,0),"Не определено")," - ")</f>
        <v xml:space="preserve"> - </v>
      </c>
      <c r="O69" s="7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 spans="1:25" customFormat="1" x14ac:dyDescent="0.25">
      <c r="A70" s="60"/>
      <c r="B70" s="58"/>
      <c r="C70" s="59"/>
      <c r="D70" s="59"/>
      <c r="E70" s="59"/>
      <c r="F70" s="59"/>
      <c r="G70" s="60"/>
      <c r="H70" s="52" t="str">
        <f t="shared" si="3"/>
        <v/>
      </c>
      <c r="I70" s="73" t="str">
        <f>IFERROR(VLOOKUP(A70,'Внесение изменений'!$B:$C,2,0),"")</f>
        <v/>
      </c>
      <c r="J70" s="73" t="str">
        <f>IFERROR(VLOOKUP(A70,'Внесение изменений'!B:E,4,0)," - ")</f>
        <v xml:space="preserve"> - </v>
      </c>
      <c r="K70" s="73" t="str">
        <f>IF(J70=" - ",J70,IFERROR(VLOOKUP(J70,Raw!$X$7:$Y$14,2,0),"Незначительные"))</f>
        <v xml:space="preserve"> - </v>
      </c>
      <c r="L70" s="73"/>
      <c r="M70" s="73" t="str">
        <f t="shared" si="4"/>
        <v xml:space="preserve"> - </v>
      </c>
      <c r="N70" s="73" t="str">
        <f>IF(A70&lt;&gt;"",IFERROR(VLOOKUP(I70&amp;M70&amp;K70,Raw!$R:$V,5,0),"Не определено")," - ")</f>
        <v xml:space="preserve"> - </v>
      </c>
      <c r="O70" s="7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 spans="1:25" customFormat="1" x14ac:dyDescent="0.25">
      <c r="A71" s="60"/>
      <c r="B71" s="58"/>
      <c r="C71" s="59"/>
      <c r="D71" s="59"/>
      <c r="E71" s="59"/>
      <c r="F71" s="59"/>
      <c r="G71" s="60"/>
      <c r="H71" s="52" t="str">
        <f t="shared" si="3"/>
        <v/>
      </c>
      <c r="I71" s="73" t="str">
        <f>IFERROR(VLOOKUP(A71,'Внесение изменений'!$B:$C,2,0),"")</f>
        <v/>
      </c>
      <c r="J71" s="73" t="str">
        <f>IFERROR(VLOOKUP(A71,'Внесение изменений'!B:E,4,0)," - ")</f>
        <v xml:space="preserve"> - </v>
      </c>
      <c r="K71" s="73" t="str">
        <f>IF(J71=" - ",J71,IFERROR(VLOOKUP(J71,Raw!$X$7:$Y$14,2,0),"Незначительные"))</f>
        <v xml:space="preserve"> - </v>
      </c>
      <c r="L71" s="73"/>
      <c r="M71" s="73" t="str">
        <f t="shared" si="4"/>
        <v xml:space="preserve"> - </v>
      </c>
      <c r="N71" s="73" t="str">
        <f>IF(A71&lt;&gt;"",IFERROR(VLOOKUP(I71&amp;M71&amp;K71,Raw!$R:$V,5,0),"Не определено")," - ")</f>
        <v xml:space="preserve"> - </v>
      </c>
      <c r="O71" s="7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customFormat="1" x14ac:dyDescent="0.25">
      <c r="A72" s="60"/>
      <c r="B72" s="58"/>
      <c r="C72" s="59"/>
      <c r="D72" s="59"/>
      <c r="E72" s="59"/>
      <c r="F72" s="59"/>
      <c r="G72" s="60"/>
      <c r="H72" s="52" t="str">
        <f t="shared" si="3"/>
        <v/>
      </c>
      <c r="I72" s="73" t="str">
        <f>IFERROR(VLOOKUP(A72,'Внесение изменений'!$B:$C,2,0),"")</f>
        <v/>
      </c>
      <c r="J72" s="73" t="str">
        <f>IFERROR(VLOOKUP(A72,'Внесение изменений'!B:E,4,0)," - ")</f>
        <v xml:space="preserve"> - </v>
      </c>
      <c r="K72" s="73" t="str">
        <f>IF(J72=" - ",J72,IFERROR(VLOOKUP(J72,Raw!$X$7:$Y$14,2,0),"Незначительные"))</f>
        <v xml:space="preserve"> - </v>
      </c>
      <c r="L72" s="73"/>
      <c r="M72" s="73" t="str">
        <f t="shared" si="4"/>
        <v xml:space="preserve"> - </v>
      </c>
      <c r="N72" s="73" t="str">
        <f>IF(A72&lt;&gt;"",IFERROR(VLOOKUP(I72&amp;M72&amp;K72,Raw!$R:$V,5,0),"Не определено")," - ")</f>
        <v xml:space="preserve"> - </v>
      </c>
      <c r="O72" s="7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 spans="1:25" customFormat="1" x14ac:dyDescent="0.25">
      <c r="A73" s="60"/>
      <c r="B73" s="58"/>
      <c r="C73" s="59"/>
      <c r="D73" s="59"/>
      <c r="E73" s="59"/>
      <c r="F73" s="59"/>
      <c r="G73" s="60"/>
      <c r="H73" s="52" t="str">
        <f t="shared" si="3"/>
        <v/>
      </c>
      <c r="I73" s="73" t="str">
        <f>IFERROR(VLOOKUP(A73,'Внесение изменений'!$B:$C,2,0),"")</f>
        <v/>
      </c>
      <c r="J73" s="73" t="str">
        <f>IFERROR(VLOOKUP(A73,'Внесение изменений'!B:E,4,0)," - ")</f>
        <v xml:space="preserve"> - </v>
      </c>
      <c r="K73" s="73" t="str">
        <f>IF(J73=" - ",J73,IFERROR(VLOOKUP(J73,Raw!$X$7:$Y$14,2,0),"Незначительные"))</f>
        <v xml:space="preserve"> - </v>
      </c>
      <c r="L73" s="73"/>
      <c r="M73" s="73" t="str">
        <f t="shared" si="4"/>
        <v xml:space="preserve"> - </v>
      </c>
      <c r="N73" s="73" t="str">
        <f>IF(A73&lt;&gt;"",IFERROR(VLOOKUP(I73&amp;M73&amp;K73,Raw!$R:$V,5,0),"Не определено")," - ")</f>
        <v xml:space="preserve"> - </v>
      </c>
      <c r="O73" s="7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 spans="1:25" customFormat="1" x14ac:dyDescent="0.25">
      <c r="A74" s="60"/>
      <c r="B74" s="58"/>
      <c r="C74" s="59"/>
      <c r="D74" s="59"/>
      <c r="E74" s="59"/>
      <c r="F74" s="59"/>
      <c r="G74" s="60"/>
      <c r="H74" s="52" t="str">
        <f t="shared" si="3"/>
        <v/>
      </c>
      <c r="I74" s="73" t="str">
        <f>IFERROR(VLOOKUP(A74,'Внесение изменений'!$B:$C,2,0),"")</f>
        <v/>
      </c>
      <c r="J74" s="73" t="str">
        <f>IFERROR(VLOOKUP(A74,'Внесение изменений'!B:E,4,0)," - ")</f>
        <v xml:space="preserve"> - </v>
      </c>
      <c r="K74" s="73" t="str">
        <f>IF(J74=" - ",J74,IFERROR(VLOOKUP(J74,Raw!$X$7:$Y$14,2,0),"Незначительные"))</f>
        <v xml:space="preserve"> - </v>
      </c>
      <c r="L74" s="73"/>
      <c r="M74" s="73" t="str">
        <f t="shared" si="4"/>
        <v xml:space="preserve"> - </v>
      </c>
      <c r="N74" s="73" t="str">
        <f>IF(A74&lt;&gt;"",IFERROR(VLOOKUP(I74&amp;M74&amp;K74,Raw!$R:$V,5,0),"Не определено")," - ")</f>
        <v xml:space="preserve"> - </v>
      </c>
      <c r="O74" s="7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 spans="1:25" customFormat="1" x14ac:dyDescent="0.25">
      <c r="A75" s="60"/>
      <c r="B75" s="58"/>
      <c r="C75" s="59"/>
      <c r="D75" s="59"/>
      <c r="E75" s="59"/>
      <c r="F75" s="59"/>
      <c r="G75" s="60"/>
      <c r="H75" s="52" t="str">
        <f t="shared" si="3"/>
        <v/>
      </c>
      <c r="I75" s="73" t="str">
        <f>IFERROR(VLOOKUP(A75,'Внесение изменений'!$B:$C,2,0),"")</f>
        <v/>
      </c>
      <c r="J75" s="73" t="str">
        <f>IFERROR(VLOOKUP(A75,'Внесение изменений'!B:E,4,0)," - ")</f>
        <v xml:space="preserve"> - </v>
      </c>
      <c r="K75" s="73" t="str">
        <f>IF(J75=" - ",J75,IFERROR(VLOOKUP(J75,Raw!$X$7:$Y$14,2,0),"Незначительные"))</f>
        <v xml:space="preserve"> - </v>
      </c>
      <c r="L75" s="73"/>
      <c r="M75" s="73" t="str">
        <f t="shared" si="4"/>
        <v xml:space="preserve"> - </v>
      </c>
      <c r="N75" s="73" t="str">
        <f>IF(A75&lt;&gt;"",IFERROR(VLOOKUP(I75&amp;M75&amp;K75,Raw!$R:$V,5,0),"Не определено")," - ")</f>
        <v xml:space="preserve"> - </v>
      </c>
      <c r="O75" s="7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 spans="1:25" customFormat="1" x14ac:dyDescent="0.25">
      <c r="A76" s="60"/>
      <c r="B76" s="58"/>
      <c r="C76" s="59"/>
      <c r="D76" s="59"/>
      <c r="E76" s="59"/>
      <c r="F76" s="59"/>
      <c r="G76" s="60"/>
      <c r="H76" s="52" t="str">
        <f t="shared" si="3"/>
        <v/>
      </c>
      <c r="I76" s="73" t="str">
        <f>IFERROR(VLOOKUP(A76,'Внесение изменений'!$B:$C,2,0),"")</f>
        <v/>
      </c>
      <c r="J76" s="73" t="str">
        <f>IFERROR(VLOOKUP(A76,'Внесение изменений'!B:E,4,0)," - ")</f>
        <v xml:space="preserve"> - </v>
      </c>
      <c r="K76" s="73" t="str">
        <f>IF(J76=" - ",J76,IFERROR(VLOOKUP(J76,Raw!$X$7:$Y$14,2,0),"Незначительные"))</f>
        <v xml:space="preserve"> - </v>
      </c>
      <c r="L76" s="73"/>
      <c r="M76" s="73" t="str">
        <f t="shared" si="4"/>
        <v xml:space="preserve"> - </v>
      </c>
      <c r="N76" s="73" t="str">
        <f>IF(A76&lt;&gt;"",IFERROR(VLOOKUP(I76&amp;M76&amp;K76,Raw!$R:$V,5,0),"Не определено")," - ")</f>
        <v xml:space="preserve"> - </v>
      </c>
      <c r="O76" s="7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 spans="1:25" customFormat="1" x14ac:dyDescent="0.25">
      <c r="A77" s="60"/>
      <c r="B77" s="58"/>
      <c r="C77" s="59"/>
      <c r="D77" s="59"/>
      <c r="E77" s="59"/>
      <c r="F77" s="59"/>
      <c r="G77" s="60"/>
      <c r="H77" s="52" t="str">
        <f t="shared" si="3"/>
        <v/>
      </c>
      <c r="I77" s="73" t="str">
        <f>IFERROR(VLOOKUP(A77,'Внесение изменений'!$B:$C,2,0),"")</f>
        <v/>
      </c>
      <c r="J77" s="73" t="str">
        <f>IFERROR(VLOOKUP(A77,'Внесение изменений'!B:E,4,0)," - ")</f>
        <v xml:space="preserve"> - </v>
      </c>
      <c r="K77" s="73" t="str">
        <f>IF(J77=" - ",J77,IFERROR(VLOOKUP(J77,Raw!$X$7:$Y$14,2,0),"Незначительные"))</f>
        <v xml:space="preserve"> - </v>
      </c>
      <c r="L77" s="73"/>
      <c r="M77" s="73" t="str">
        <f t="shared" si="4"/>
        <v xml:space="preserve"> - </v>
      </c>
      <c r="N77" s="73" t="str">
        <f>IF(A77&lt;&gt;"",IFERROR(VLOOKUP(I77&amp;M77&amp;K77,Raw!$R:$V,5,0),"Не определено")," - ")</f>
        <v xml:space="preserve"> - </v>
      </c>
      <c r="O77" s="7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 spans="1:25" customFormat="1" x14ac:dyDescent="0.25">
      <c r="A78" s="60"/>
      <c r="B78" s="58"/>
      <c r="C78" s="59"/>
      <c r="D78" s="59"/>
      <c r="E78" s="59"/>
      <c r="F78" s="59"/>
      <c r="G78" s="60"/>
      <c r="H78" s="52" t="str">
        <f t="shared" si="3"/>
        <v/>
      </c>
      <c r="I78" s="73" t="str">
        <f>IFERROR(VLOOKUP(A78,'Внесение изменений'!$B:$C,2,0),"")</f>
        <v/>
      </c>
      <c r="J78" s="73" t="str">
        <f>IFERROR(VLOOKUP(A78,'Внесение изменений'!B:E,4,0)," - ")</f>
        <v xml:space="preserve"> - </v>
      </c>
      <c r="K78" s="73" t="str">
        <f>IF(J78=" - ",J78,IFERROR(VLOOKUP(J78,Raw!$X$7:$Y$14,2,0),"Незначительные"))</f>
        <v xml:space="preserve"> - </v>
      </c>
      <c r="L78" s="73"/>
      <c r="M78" s="73" t="str">
        <f t="shared" si="4"/>
        <v xml:space="preserve"> - </v>
      </c>
      <c r="N78" s="73" t="str">
        <f>IF(A78&lt;&gt;"",IFERROR(VLOOKUP(I78&amp;M78&amp;K78,Raw!$R:$V,5,0),"Не определено")," - ")</f>
        <v xml:space="preserve"> - </v>
      </c>
      <c r="O78" s="7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 spans="1:25" customFormat="1" x14ac:dyDescent="0.25">
      <c r="A79" s="60"/>
      <c r="B79" s="58"/>
      <c r="C79" s="59"/>
      <c r="D79" s="59"/>
      <c r="E79" s="59"/>
      <c r="F79" s="59"/>
      <c r="G79" s="60"/>
      <c r="H79" s="52" t="str">
        <f t="shared" si="3"/>
        <v/>
      </c>
      <c r="I79" s="73" t="str">
        <f>IFERROR(VLOOKUP(A79,'Внесение изменений'!$B:$C,2,0),"")</f>
        <v/>
      </c>
      <c r="J79" s="73" t="str">
        <f>IFERROR(VLOOKUP(A79,'Внесение изменений'!B:E,4,0)," - ")</f>
        <v xml:space="preserve"> - </v>
      </c>
      <c r="K79" s="73" t="str">
        <f>IF(J79=" - ",J79,IFERROR(VLOOKUP(J79,Raw!$X$7:$Y$14,2,0),"Незначительные"))</f>
        <v xml:space="preserve"> - </v>
      </c>
      <c r="L79" s="73"/>
      <c r="M79" s="73" t="str">
        <f t="shared" si="4"/>
        <v xml:space="preserve"> - </v>
      </c>
      <c r="N79" s="73" t="str">
        <f>IF(A79&lt;&gt;"",IFERROR(VLOOKUP(I79&amp;M79&amp;K79,Raw!$R:$V,5,0),"Не определено")," - ")</f>
        <v xml:space="preserve"> - </v>
      </c>
      <c r="O79" s="7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 spans="1:25" customFormat="1" x14ac:dyDescent="0.25">
      <c r="A80" s="60"/>
      <c r="B80" s="58"/>
      <c r="C80" s="59"/>
      <c r="D80" s="59"/>
      <c r="E80" s="59"/>
      <c r="F80" s="59"/>
      <c r="G80" s="60"/>
      <c r="H80" s="52" t="str">
        <f t="shared" si="3"/>
        <v/>
      </c>
      <c r="I80" s="73" t="str">
        <f>IFERROR(VLOOKUP(A80,'Внесение изменений'!$B:$C,2,0),"")</f>
        <v/>
      </c>
      <c r="J80" s="73" t="str">
        <f>IFERROR(VLOOKUP(A80,'Внесение изменений'!B:E,4,0)," - ")</f>
        <v xml:space="preserve"> - </v>
      </c>
      <c r="K80" s="73" t="str">
        <f>IF(J80=" - ",J80,IFERROR(VLOOKUP(J80,Raw!$X$7:$Y$14,2,0),"Незначительные"))</f>
        <v xml:space="preserve"> - </v>
      </c>
      <c r="L80" s="73"/>
      <c r="M80" s="73" t="str">
        <f t="shared" si="4"/>
        <v xml:space="preserve"> - </v>
      </c>
      <c r="N80" s="73" t="str">
        <f>IF(A80&lt;&gt;"",IFERROR(VLOOKUP(I80&amp;M80&amp;K80,Raw!$R:$V,5,0),"Не определено")," - ")</f>
        <v xml:space="preserve"> - </v>
      </c>
      <c r="O80" s="7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 spans="1:25" customFormat="1" x14ac:dyDescent="0.25">
      <c r="A81" s="60"/>
      <c r="B81" s="58"/>
      <c r="C81" s="59"/>
      <c r="D81" s="59"/>
      <c r="E81" s="59"/>
      <c r="F81" s="59"/>
      <c r="G81" s="60"/>
      <c r="H81" s="52" t="str">
        <f t="shared" si="3"/>
        <v/>
      </c>
      <c r="I81" s="73" t="str">
        <f>IFERROR(VLOOKUP(A81,'Внесение изменений'!$B:$C,2,0),"")</f>
        <v/>
      </c>
      <c r="J81" s="73" t="str">
        <f>IFERROR(VLOOKUP(A81,'Внесение изменений'!B:E,4,0)," - ")</f>
        <v xml:space="preserve"> - </v>
      </c>
      <c r="K81" s="73" t="str">
        <f>IF(J81=" - ",J81,IFERROR(VLOOKUP(J81,Raw!$X$7:$Y$14,2,0),"Незначительные"))</f>
        <v xml:space="preserve"> - </v>
      </c>
      <c r="L81" s="73"/>
      <c r="M81" s="73" t="str">
        <f t="shared" si="4"/>
        <v xml:space="preserve"> - </v>
      </c>
      <c r="N81" s="73" t="str">
        <f>IF(A81&lt;&gt;"",IFERROR(VLOOKUP(I81&amp;M81&amp;K81,Raw!$R:$V,5,0),"Не определено")," - ")</f>
        <v xml:space="preserve"> - </v>
      </c>
      <c r="O81" s="7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spans="1:25" customFormat="1" x14ac:dyDescent="0.25">
      <c r="A82" s="60"/>
      <c r="B82" s="58"/>
      <c r="C82" s="59"/>
      <c r="D82" s="59"/>
      <c r="E82" s="59"/>
      <c r="F82" s="59"/>
      <c r="G82" s="60"/>
      <c r="H82" s="52" t="str">
        <f t="shared" si="3"/>
        <v/>
      </c>
      <c r="I82" s="73" t="str">
        <f>IFERROR(VLOOKUP(A82,'Внесение изменений'!$B:$C,2,0),"")</f>
        <v/>
      </c>
      <c r="J82" s="73" t="str">
        <f>IFERROR(VLOOKUP(A82,'Внесение изменений'!B:E,4,0)," - ")</f>
        <v xml:space="preserve"> - </v>
      </c>
      <c r="K82" s="73" t="str">
        <f>IF(J82=" - ",J82,IFERROR(VLOOKUP(J82,Raw!$X$7:$Y$14,2,0),"Незначительные"))</f>
        <v xml:space="preserve"> - </v>
      </c>
      <c r="L82" s="73"/>
      <c r="M82" s="73" t="str">
        <f t="shared" si="4"/>
        <v xml:space="preserve"> - </v>
      </c>
      <c r="N82" s="73" t="str">
        <f>IF(A82&lt;&gt;"",IFERROR(VLOOKUP(I82&amp;M82&amp;K82,Raw!$R:$V,5,0),"Не определено")," - ")</f>
        <v xml:space="preserve"> - </v>
      </c>
      <c r="O82" s="7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 spans="1:25" customFormat="1" x14ac:dyDescent="0.25">
      <c r="A83" s="60"/>
      <c r="B83" s="58"/>
      <c r="C83" s="59"/>
      <c r="D83" s="59"/>
      <c r="E83" s="59"/>
      <c r="F83" s="59"/>
      <c r="G83" s="60"/>
      <c r="H83" s="52" t="str">
        <f t="shared" si="3"/>
        <v/>
      </c>
      <c r="I83" s="73" t="str">
        <f>IFERROR(VLOOKUP(A83,'Внесение изменений'!$B:$C,2,0),"")</f>
        <v/>
      </c>
      <c r="J83" s="73" t="str">
        <f>IFERROR(VLOOKUP(A83,'Внесение изменений'!B:E,4,0)," - ")</f>
        <v xml:space="preserve"> - </v>
      </c>
      <c r="K83" s="73" t="str">
        <f>IF(J83=" - ",J83,IFERROR(VLOOKUP(J83,Raw!$X$7:$Y$14,2,0),"Незначительные"))</f>
        <v xml:space="preserve"> - </v>
      </c>
      <c r="L83" s="73"/>
      <c r="M83" s="73" t="str">
        <f t="shared" si="4"/>
        <v xml:space="preserve"> - </v>
      </c>
      <c r="N83" s="73" t="str">
        <f>IF(A83&lt;&gt;"",IFERROR(VLOOKUP(I83&amp;M83&amp;K83,Raw!$R:$V,5,0),"Не определено")," - ")</f>
        <v xml:space="preserve"> - </v>
      </c>
      <c r="O83" s="7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 spans="1:25" customFormat="1" x14ac:dyDescent="0.25">
      <c r="A84" s="60"/>
      <c r="B84" s="58"/>
      <c r="C84" s="59"/>
      <c r="D84" s="59"/>
      <c r="E84" s="59"/>
      <c r="F84" s="59"/>
      <c r="G84" s="60"/>
      <c r="H84" s="52" t="str">
        <f t="shared" si="3"/>
        <v/>
      </c>
      <c r="I84" s="73" t="str">
        <f>IFERROR(VLOOKUP(A84,'Внесение изменений'!$B:$C,2,0),"")</f>
        <v/>
      </c>
      <c r="J84" s="73" t="str">
        <f>IFERROR(VLOOKUP(A84,'Внесение изменений'!B:E,4,0)," - ")</f>
        <v xml:space="preserve"> - </v>
      </c>
      <c r="K84" s="73" t="str">
        <f>IF(J84=" - ",J84,IFERROR(VLOOKUP(J84,Raw!$X$7:$Y$14,2,0),"Незначительные"))</f>
        <v xml:space="preserve"> - </v>
      </c>
      <c r="L84" s="73"/>
      <c r="M84" s="73" t="str">
        <f t="shared" si="4"/>
        <v xml:space="preserve"> - </v>
      </c>
      <c r="N84" s="73" t="str">
        <f>IF(A84&lt;&gt;"",IFERROR(VLOOKUP(I84&amp;M84&amp;K84,Raw!$R:$V,5,0),"Не определено")," - ")</f>
        <v xml:space="preserve"> - </v>
      </c>
      <c r="O84" s="7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customFormat="1" x14ac:dyDescent="0.25">
      <c r="A85" s="60"/>
      <c r="B85" s="58"/>
      <c r="C85" s="59"/>
      <c r="D85" s="59"/>
      <c r="E85" s="59"/>
      <c r="F85" s="59"/>
      <c r="G85" s="60"/>
      <c r="H85" s="52" t="str">
        <f t="shared" si="3"/>
        <v/>
      </c>
      <c r="I85" s="73" t="str">
        <f>IFERROR(VLOOKUP(A85,'Внесение изменений'!$B:$C,2,0),"")</f>
        <v/>
      </c>
      <c r="J85" s="73" t="str">
        <f>IFERROR(VLOOKUP(A85,'Внесение изменений'!B:E,4,0)," - ")</f>
        <v xml:space="preserve"> - </v>
      </c>
      <c r="K85" s="73" t="str">
        <f>IF(J85=" - ",J85,IFERROR(VLOOKUP(J85,Raw!$X$7:$Y$14,2,0),"Незначительные"))</f>
        <v xml:space="preserve"> - </v>
      </c>
      <c r="L85" s="73"/>
      <c r="M85" s="73" t="str">
        <f t="shared" si="4"/>
        <v xml:space="preserve"> - </v>
      </c>
      <c r="N85" s="73" t="str">
        <f>IF(A85&lt;&gt;"",IFERROR(VLOOKUP(I85&amp;M85&amp;K85,Raw!$R:$V,5,0),"Не определено")," - ")</f>
        <v xml:space="preserve"> - </v>
      </c>
      <c r="O85" s="7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 spans="1:25" customFormat="1" x14ac:dyDescent="0.25">
      <c r="A86" s="60"/>
      <c r="B86" s="58"/>
      <c r="C86" s="59"/>
      <c r="D86" s="59"/>
      <c r="E86" s="59"/>
      <c r="F86" s="59"/>
      <c r="G86" s="60"/>
      <c r="H86" s="52" t="str">
        <f t="shared" si="3"/>
        <v/>
      </c>
      <c r="I86" s="73" t="str">
        <f>IFERROR(VLOOKUP(A86,'Внесение изменений'!$B:$C,2,0),"")</f>
        <v/>
      </c>
      <c r="J86" s="73" t="str">
        <f>IFERROR(VLOOKUP(A86,'Внесение изменений'!B:E,4,0)," - ")</f>
        <v xml:space="preserve"> - </v>
      </c>
      <c r="K86" s="73" t="str">
        <f>IF(J86=" - ",J86,IFERROR(VLOOKUP(J86,Raw!$X$7:$Y$14,2,0),"Незначительные"))</f>
        <v xml:space="preserve"> - </v>
      </c>
      <c r="L86" s="73"/>
      <c r="M86" s="73" t="str">
        <f t="shared" si="4"/>
        <v xml:space="preserve"> - </v>
      </c>
      <c r="N86" s="73" t="str">
        <f>IF(A86&lt;&gt;"",IFERROR(VLOOKUP(I86&amp;M86&amp;K86,Raw!$R:$V,5,0),"Не определено")," - ")</f>
        <v xml:space="preserve"> - </v>
      </c>
      <c r="O86" s="7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 spans="1:25" customFormat="1" x14ac:dyDescent="0.25">
      <c r="A87" s="60"/>
      <c r="B87" s="58"/>
      <c r="C87" s="59"/>
      <c r="D87" s="59"/>
      <c r="E87" s="59"/>
      <c r="F87" s="59"/>
      <c r="G87" s="60"/>
      <c r="H87" s="52" t="str">
        <f t="shared" si="3"/>
        <v/>
      </c>
      <c r="I87" s="73" t="str">
        <f>IFERROR(VLOOKUP(A87,'Внесение изменений'!$B:$C,2,0),"")</f>
        <v/>
      </c>
      <c r="J87" s="73" t="str">
        <f>IFERROR(VLOOKUP(A87,'Внесение изменений'!B:E,4,0)," - ")</f>
        <v xml:space="preserve"> - </v>
      </c>
      <c r="K87" s="73" t="str">
        <f>IF(J87=" - ",J87,IFERROR(VLOOKUP(J87,Raw!$X$7:$Y$14,2,0),"Незначительные"))</f>
        <v xml:space="preserve"> - </v>
      </c>
      <c r="L87" s="73"/>
      <c r="M87" s="73" t="str">
        <f t="shared" si="4"/>
        <v xml:space="preserve"> - </v>
      </c>
      <c r="N87" s="73" t="str">
        <f>IF(A87&lt;&gt;"",IFERROR(VLOOKUP(I87&amp;M87&amp;K87,Raw!$R:$V,5,0),"Не определено")," - ")</f>
        <v xml:space="preserve"> - </v>
      </c>
      <c r="O87" s="7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 spans="1:25" customFormat="1" x14ac:dyDescent="0.25">
      <c r="A88" s="60"/>
      <c r="B88" s="58"/>
      <c r="C88" s="59"/>
      <c r="D88" s="59"/>
      <c r="E88" s="59"/>
      <c r="F88" s="59"/>
      <c r="G88" s="60"/>
      <c r="H88" s="52" t="str">
        <f t="shared" si="3"/>
        <v/>
      </c>
      <c r="I88" s="73" t="str">
        <f>IFERROR(VLOOKUP(A88,'Внесение изменений'!$B:$C,2,0),"")</f>
        <v/>
      </c>
      <c r="J88" s="73" t="str">
        <f>IFERROR(VLOOKUP(A88,'Внесение изменений'!B:E,4,0)," - ")</f>
        <v xml:space="preserve"> - </v>
      </c>
      <c r="K88" s="73" t="str">
        <f>IF(J88=" - ",J88,IFERROR(VLOOKUP(J88,Raw!$X$7:$Y$14,2,0),"Незначительные"))</f>
        <v xml:space="preserve"> - </v>
      </c>
      <c r="L88" s="73"/>
      <c r="M88" s="73" t="str">
        <f t="shared" si="4"/>
        <v xml:space="preserve"> - </v>
      </c>
      <c r="N88" s="73" t="str">
        <f>IF(A88&lt;&gt;"",IFERROR(VLOOKUP(I88&amp;M88&amp;K88,Raw!$R:$V,5,0),"Не определено")," - ")</f>
        <v xml:space="preserve"> - </v>
      </c>
      <c r="O88" s="7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 spans="1:25" customFormat="1" x14ac:dyDescent="0.25">
      <c r="A89" s="60"/>
      <c r="B89" s="58"/>
      <c r="C89" s="59"/>
      <c r="D89" s="59"/>
      <c r="E89" s="59"/>
      <c r="F89" s="59"/>
      <c r="G89" s="60"/>
      <c r="H89" s="52" t="str">
        <f t="shared" si="3"/>
        <v/>
      </c>
      <c r="I89" s="73" t="str">
        <f>IFERROR(VLOOKUP(A89,'Внесение изменений'!$B:$C,2,0),"")</f>
        <v/>
      </c>
      <c r="J89" s="73" t="str">
        <f>IFERROR(VLOOKUP(A89,'Внесение изменений'!B:E,4,0)," - ")</f>
        <v xml:space="preserve"> - </v>
      </c>
      <c r="K89" s="73" t="str">
        <f>IF(J89=" - ",J89,IFERROR(VLOOKUP(J89,Raw!$X$7:$Y$14,2,0),"Незначительные"))</f>
        <v xml:space="preserve"> - </v>
      </c>
      <c r="L89" s="73"/>
      <c r="M89" s="73" t="str">
        <f t="shared" si="4"/>
        <v xml:space="preserve"> - </v>
      </c>
      <c r="N89" s="73" t="str">
        <f>IF(A89&lt;&gt;"",IFERROR(VLOOKUP(I89&amp;M89&amp;K89,Raw!$R:$V,5,0),"Не определено")," - ")</f>
        <v xml:space="preserve"> - </v>
      </c>
      <c r="O89" s="7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 spans="1:25" customFormat="1" x14ac:dyDescent="0.25">
      <c r="A90" s="60"/>
      <c r="B90" s="58"/>
      <c r="C90" s="59"/>
      <c r="D90" s="59"/>
      <c r="E90" s="59"/>
      <c r="F90" s="59"/>
      <c r="G90" s="60"/>
      <c r="H90" s="52" t="str">
        <f t="shared" si="3"/>
        <v/>
      </c>
      <c r="I90" s="73" t="str">
        <f>IFERROR(VLOOKUP(A90,'Внесение изменений'!$B:$C,2,0),"")</f>
        <v/>
      </c>
      <c r="J90" s="73" t="str">
        <f>IFERROR(VLOOKUP(A90,'Внесение изменений'!B:E,4,0)," - ")</f>
        <v xml:space="preserve"> - </v>
      </c>
      <c r="K90" s="73" t="str">
        <f>IF(J90=" - ",J90,IFERROR(VLOOKUP(J90,Raw!$X$7:$Y$14,2,0),"Незначительные"))</f>
        <v xml:space="preserve"> - </v>
      </c>
      <c r="L90" s="73"/>
      <c r="M90" s="73" t="str">
        <f t="shared" si="4"/>
        <v xml:space="preserve"> - </v>
      </c>
      <c r="N90" s="73" t="str">
        <f>IF(A90&lt;&gt;"",IFERROR(VLOOKUP(I90&amp;M90&amp;K90,Raw!$R:$V,5,0),"Не определено")," - ")</f>
        <v xml:space="preserve"> - </v>
      </c>
      <c r="O90" s="7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 spans="1:25" customFormat="1" x14ac:dyDescent="0.25">
      <c r="A91" s="60"/>
      <c r="B91" s="58"/>
      <c r="C91" s="59"/>
      <c r="D91" s="59"/>
      <c r="E91" s="59"/>
      <c r="F91" s="59"/>
      <c r="G91" s="60"/>
      <c r="H91" s="52" t="str">
        <f t="shared" si="3"/>
        <v/>
      </c>
      <c r="I91" s="73" t="str">
        <f>IFERROR(VLOOKUP(A91,'Внесение изменений'!$B:$C,2,0),"")</f>
        <v/>
      </c>
      <c r="J91" s="73" t="str">
        <f>IFERROR(VLOOKUP(A91,'Внесение изменений'!B:E,4,0)," - ")</f>
        <v xml:space="preserve"> - </v>
      </c>
      <c r="K91" s="73" t="str">
        <f>IF(J91=" - ",J91,IFERROR(VLOOKUP(J91,Raw!$X$7:$Y$14,2,0),"Незначительные"))</f>
        <v xml:space="preserve"> - </v>
      </c>
      <c r="L91" s="73"/>
      <c r="M91" s="73" t="str">
        <f t="shared" si="4"/>
        <v xml:space="preserve"> - </v>
      </c>
      <c r="N91" s="73" t="str">
        <f>IF(A91&lt;&gt;"",IFERROR(VLOOKUP(I91&amp;M91&amp;K91,Raw!$R:$V,5,0),"Не определено")," - ")</f>
        <v xml:space="preserve"> - </v>
      </c>
      <c r="O91" s="7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 spans="1:25" customFormat="1" x14ac:dyDescent="0.25">
      <c r="A92" s="60"/>
      <c r="B92" s="58"/>
      <c r="C92" s="59"/>
      <c r="D92" s="59"/>
      <c r="E92" s="59"/>
      <c r="F92" s="59"/>
      <c r="G92" s="60"/>
      <c r="H92" s="52" t="str">
        <f t="shared" si="3"/>
        <v/>
      </c>
      <c r="I92" s="73" t="str">
        <f>IFERROR(VLOOKUP(A92,'Внесение изменений'!$B:$C,2,0),"")</f>
        <v/>
      </c>
      <c r="J92" s="73" t="str">
        <f>IFERROR(VLOOKUP(A92,'Внесение изменений'!B:E,4,0)," - ")</f>
        <v xml:space="preserve"> - </v>
      </c>
      <c r="K92" s="73" t="str">
        <f>IF(J92=" - ",J92,IFERROR(VLOOKUP(J92,Raw!$X$7:$Y$14,2,0),"Незначительные"))</f>
        <v xml:space="preserve"> - </v>
      </c>
      <c r="L92" s="73"/>
      <c r="M92" s="73" t="str">
        <f t="shared" si="4"/>
        <v xml:space="preserve"> - </v>
      </c>
      <c r="N92" s="73" t="str">
        <f>IF(A92&lt;&gt;"",IFERROR(VLOOKUP(I92&amp;M92&amp;K92,Raw!$R:$V,5,0),"Не определено")," - ")</f>
        <v xml:space="preserve"> - </v>
      </c>
      <c r="O92" s="7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 spans="1:25" customFormat="1" x14ac:dyDescent="0.25">
      <c r="A93" s="60"/>
      <c r="B93" s="58"/>
      <c r="C93" s="59"/>
      <c r="D93" s="59"/>
      <c r="E93" s="59"/>
      <c r="F93" s="59"/>
      <c r="G93" s="60"/>
      <c r="H93" s="52" t="str">
        <f t="shared" si="3"/>
        <v/>
      </c>
      <c r="I93" s="73" t="str">
        <f>IFERROR(VLOOKUP(A93,'Внесение изменений'!$B:$C,2,0),"")</f>
        <v/>
      </c>
      <c r="J93" s="73" t="str">
        <f>IFERROR(VLOOKUP(A93,'Внесение изменений'!B:E,4,0)," - ")</f>
        <v xml:space="preserve"> - </v>
      </c>
      <c r="K93" s="73" t="str">
        <f>IF(J93=" - ",J93,IFERROR(VLOOKUP(J93,Raw!$X$7:$Y$14,2,0),"Незначительные"))</f>
        <v xml:space="preserve"> - </v>
      </c>
      <c r="L93" s="73"/>
      <c r="M93" s="73" t="str">
        <f t="shared" si="4"/>
        <v xml:space="preserve"> - </v>
      </c>
      <c r="N93" s="73" t="str">
        <f>IF(A93&lt;&gt;"",IFERROR(VLOOKUP(I93&amp;M93&amp;K93,Raw!$R:$V,5,0),"Не определено")," - ")</f>
        <v xml:space="preserve"> - </v>
      </c>
      <c r="O93" s="7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customFormat="1" x14ac:dyDescent="0.25">
      <c r="A94" s="60"/>
      <c r="B94" s="58"/>
      <c r="C94" s="59"/>
      <c r="D94" s="59"/>
      <c r="E94" s="59"/>
      <c r="F94" s="59"/>
      <c r="G94" s="60"/>
      <c r="H94" s="52" t="str">
        <f t="shared" si="3"/>
        <v/>
      </c>
      <c r="I94" s="73" t="str">
        <f>IFERROR(VLOOKUP(A94,'Внесение изменений'!$B:$C,2,0),"")</f>
        <v/>
      </c>
      <c r="J94" s="73" t="str">
        <f>IFERROR(VLOOKUP(A94,'Внесение изменений'!B:E,4,0)," - ")</f>
        <v xml:space="preserve"> - </v>
      </c>
      <c r="K94" s="73" t="str">
        <f>IF(J94=" - ",J94,IFERROR(VLOOKUP(J94,Raw!$X$7:$Y$14,2,0),"Незначительные"))</f>
        <v xml:space="preserve"> - </v>
      </c>
      <c r="L94" s="73"/>
      <c r="M94" s="73" t="str">
        <f t="shared" si="4"/>
        <v xml:space="preserve"> - </v>
      </c>
      <c r="N94" s="73" t="str">
        <f>IF(A94&lt;&gt;"",IFERROR(VLOOKUP(I94&amp;M94&amp;K94,Raw!$R:$V,5,0),"Не определено")," - ")</f>
        <v xml:space="preserve"> - </v>
      </c>
      <c r="O94" s="7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customFormat="1" x14ac:dyDescent="0.25">
      <c r="A95" s="60"/>
      <c r="B95" s="58"/>
      <c r="C95" s="59"/>
      <c r="D95" s="59"/>
      <c r="E95" s="59"/>
      <c r="F95" s="59"/>
      <c r="G95" s="60"/>
      <c r="H95" s="52" t="str">
        <f t="shared" si="3"/>
        <v/>
      </c>
      <c r="I95" s="73" t="str">
        <f>IFERROR(VLOOKUP(A95,'Внесение изменений'!$B:$C,2,0),"")</f>
        <v/>
      </c>
      <c r="J95" s="73" t="str">
        <f>IFERROR(VLOOKUP(A95,'Внесение изменений'!B:E,4,0)," - ")</f>
        <v xml:space="preserve"> - </v>
      </c>
      <c r="K95" s="73" t="str">
        <f>IF(J95=" - ",J95,IFERROR(VLOOKUP(J95,Raw!$X$7:$Y$14,2,0),"Незначительные"))</f>
        <v xml:space="preserve"> - </v>
      </c>
      <c r="L95" s="73"/>
      <c r="M95" s="73" t="str">
        <f t="shared" si="4"/>
        <v xml:space="preserve"> - </v>
      </c>
      <c r="N95" s="73" t="str">
        <f>IF(A95&lt;&gt;"",IFERROR(VLOOKUP(I95&amp;M95&amp;K95,Raw!$R:$V,5,0),"Не определено")," - ")</f>
        <v xml:space="preserve"> - </v>
      </c>
      <c r="O95" s="7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customFormat="1" x14ac:dyDescent="0.25">
      <c r="A96" s="60"/>
      <c r="B96" s="58"/>
      <c r="C96" s="59"/>
      <c r="D96" s="59"/>
      <c r="E96" s="59"/>
      <c r="F96" s="59"/>
      <c r="G96" s="60"/>
      <c r="H96" s="52" t="str">
        <f t="shared" si="3"/>
        <v/>
      </c>
      <c r="I96" s="73" t="str">
        <f>IFERROR(VLOOKUP(A96,'Внесение изменений'!$B:$C,2,0),"")</f>
        <v/>
      </c>
      <c r="J96" s="73" t="str">
        <f>IFERROR(VLOOKUP(A96,'Внесение изменений'!B:E,4,0)," - ")</f>
        <v xml:space="preserve"> - </v>
      </c>
      <c r="K96" s="73" t="str">
        <f>IF(J96=" - ",J96,IFERROR(VLOOKUP(J96,Raw!$X$7:$Y$14,2,0),"Незначительные"))</f>
        <v xml:space="preserve"> - </v>
      </c>
      <c r="L96" s="73"/>
      <c r="M96" s="73" t="str">
        <f t="shared" si="4"/>
        <v xml:space="preserve"> - </v>
      </c>
      <c r="N96" s="73" t="str">
        <f>IF(A96&lt;&gt;"",IFERROR(VLOOKUP(I96&amp;M96&amp;K96,Raw!$R:$V,5,0),"Не определено")," - ")</f>
        <v xml:space="preserve"> - </v>
      </c>
      <c r="O96" s="7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customFormat="1" x14ac:dyDescent="0.25">
      <c r="A97" s="60"/>
      <c r="B97" s="58"/>
      <c r="C97" s="59"/>
      <c r="D97" s="59"/>
      <c r="E97" s="59"/>
      <c r="F97" s="59"/>
      <c r="G97" s="60"/>
      <c r="H97" s="52" t="str">
        <f t="shared" si="3"/>
        <v/>
      </c>
      <c r="I97" s="73" t="str">
        <f>IFERROR(VLOOKUP(A97,'Внесение изменений'!$B:$C,2,0),"")</f>
        <v/>
      </c>
      <c r="J97" s="73" t="str">
        <f>IFERROR(VLOOKUP(A97,'Внесение изменений'!B:E,4,0)," - ")</f>
        <v xml:space="preserve"> - </v>
      </c>
      <c r="K97" s="73" t="str">
        <f>IF(J97=" - ",J97,IFERROR(VLOOKUP(J97,Raw!$X$7:$Y$14,2,0),"Незначительные"))</f>
        <v xml:space="preserve"> - </v>
      </c>
      <c r="L97" s="73"/>
      <c r="M97" s="73" t="str">
        <f t="shared" si="4"/>
        <v xml:space="preserve"> - </v>
      </c>
      <c r="N97" s="73" t="str">
        <f>IF(A97&lt;&gt;"",IFERROR(VLOOKUP(I97&amp;M97&amp;K97,Raw!$R:$V,5,0),"Не определено")," - ")</f>
        <v xml:space="preserve"> - </v>
      </c>
      <c r="O97" s="7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customFormat="1" x14ac:dyDescent="0.25">
      <c r="A98" s="60"/>
      <c r="B98" s="58"/>
      <c r="C98" s="59"/>
      <c r="D98" s="59"/>
      <c r="E98" s="59"/>
      <c r="F98" s="59"/>
      <c r="G98" s="60"/>
      <c r="H98" s="52" t="str">
        <f t="shared" si="3"/>
        <v/>
      </c>
      <c r="I98" s="73" t="str">
        <f>IFERROR(VLOOKUP(A98,'Внесение изменений'!$B:$C,2,0),"")</f>
        <v/>
      </c>
      <c r="J98" s="73" t="str">
        <f>IFERROR(VLOOKUP(A98,'Внесение изменений'!B:E,4,0)," - ")</f>
        <v xml:space="preserve"> - </v>
      </c>
      <c r="K98" s="73" t="str">
        <f>IF(J98=" - ",J98,IFERROR(VLOOKUP(J98,Raw!$X$7:$Y$14,2,0),"Незначительные"))</f>
        <v xml:space="preserve"> - </v>
      </c>
      <c r="L98" s="73"/>
      <c r="M98" s="73" t="str">
        <f t="shared" si="4"/>
        <v xml:space="preserve"> - </v>
      </c>
      <c r="N98" s="73" t="str">
        <f>IF(A98&lt;&gt;"",IFERROR(VLOOKUP(I98&amp;M98&amp;K98,Raw!$R:$V,5,0),"Не определено")," - ")</f>
        <v xml:space="preserve"> - </v>
      </c>
      <c r="O98" s="7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customFormat="1" x14ac:dyDescent="0.25">
      <c r="A99" s="60"/>
      <c r="B99" s="58"/>
      <c r="C99" s="59"/>
      <c r="D99" s="59"/>
      <c r="E99" s="59"/>
      <c r="F99" s="59"/>
      <c r="G99" s="60"/>
      <c r="H99" s="52" t="str">
        <f t="shared" si="3"/>
        <v/>
      </c>
      <c r="I99" s="73" t="str">
        <f>IFERROR(VLOOKUP(A99,'Внесение изменений'!$B:$C,2,0),"")</f>
        <v/>
      </c>
      <c r="J99" s="73" t="str">
        <f>IFERROR(VLOOKUP(A99,'Внесение изменений'!B:E,4,0)," - ")</f>
        <v xml:space="preserve"> - </v>
      </c>
      <c r="K99" s="73" t="str">
        <f>IF(J99=" - ",J99,IFERROR(VLOOKUP(J99,Raw!$X$7:$Y$14,2,0),"Незначительные"))</f>
        <v xml:space="preserve"> - </v>
      </c>
      <c r="L99" s="73"/>
      <c r="M99" s="73" t="str">
        <f t="shared" si="4"/>
        <v xml:space="preserve"> - </v>
      </c>
      <c r="N99" s="73" t="str">
        <f>IF(A99&lt;&gt;"",IFERROR(VLOOKUP(I99&amp;M99&amp;K99,Raw!$R:$V,5,0),"Не определено")," - ")</f>
        <v xml:space="preserve"> - </v>
      </c>
      <c r="O99" s="7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customFormat="1" x14ac:dyDescent="0.25">
      <c r="A100" s="60"/>
      <c r="B100" s="58"/>
      <c r="C100" s="59"/>
      <c r="D100" s="59"/>
      <c r="E100" s="59"/>
      <c r="F100" s="59"/>
      <c r="G100" s="60"/>
      <c r="H100" s="52" t="str">
        <f t="shared" si="3"/>
        <v/>
      </c>
      <c r="I100" s="73" t="str">
        <f>IFERROR(VLOOKUP(A100,'Внесение изменений'!$B:$C,2,0),"")</f>
        <v/>
      </c>
      <c r="J100" s="73" t="str">
        <f>IFERROR(VLOOKUP(A100,'Внесение изменений'!B:E,4,0)," - ")</f>
        <v xml:space="preserve"> - </v>
      </c>
      <c r="K100" s="73" t="str">
        <f>IF(J100=" - ",J100,IFERROR(VLOOKUP(J100,Raw!$X$7:$Y$14,2,0),"Незначительные"))</f>
        <v xml:space="preserve"> - </v>
      </c>
      <c r="L100" s="73"/>
      <c r="M100" s="73" t="str">
        <f t="shared" si="4"/>
        <v xml:space="preserve"> - </v>
      </c>
      <c r="N100" s="73" t="str">
        <f>IF(A100&lt;&gt;"",IFERROR(VLOOKUP(I100&amp;M100&amp;K100,Raw!$R:$V,5,0),"Не определено")," - ")</f>
        <v xml:space="preserve"> - </v>
      </c>
      <c r="O100" s="7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customFormat="1" x14ac:dyDescent="0.25">
      <c r="A101" s="60"/>
      <c r="B101" s="58"/>
      <c r="C101" s="59"/>
      <c r="D101" s="59"/>
      <c r="E101" s="59"/>
      <c r="F101" s="59"/>
      <c r="G101" s="60"/>
      <c r="H101" s="52" t="str">
        <f t="shared" si="3"/>
        <v/>
      </c>
      <c r="I101" s="73" t="str">
        <f>IFERROR(VLOOKUP(A101,'Внесение изменений'!$B:$C,2,0),"")</f>
        <v/>
      </c>
      <c r="J101" s="73" t="str">
        <f>IFERROR(VLOOKUP(A101,'Внесение изменений'!B:E,4,0)," - ")</f>
        <v xml:space="preserve"> - </v>
      </c>
      <c r="K101" s="73" t="str">
        <f>IF(J101=" - ",J101,IFERROR(VLOOKUP(J101,Raw!$X$7:$Y$14,2,0),"Незначительные"))</f>
        <v xml:space="preserve"> - </v>
      </c>
      <c r="L101" s="73"/>
      <c r="M101" s="73" t="str">
        <f t="shared" si="4"/>
        <v xml:space="preserve"> - </v>
      </c>
      <c r="N101" s="73" t="str">
        <f>IF(A101&lt;&gt;"",IFERROR(VLOOKUP(I101&amp;M101&amp;K101,Raw!$R:$V,5,0),"Не определено")," - ")</f>
        <v xml:space="preserve"> - </v>
      </c>
      <c r="O101" s="7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customFormat="1" x14ac:dyDescent="0.25">
      <c r="A102" s="60"/>
      <c r="B102" s="58"/>
      <c r="C102" s="59"/>
      <c r="D102" s="59"/>
      <c r="E102" s="59"/>
      <c r="F102" s="59"/>
      <c r="G102" s="60"/>
      <c r="H102" s="52" t="str">
        <f t="shared" si="3"/>
        <v/>
      </c>
      <c r="I102" s="73" t="str">
        <f>IFERROR(VLOOKUP(A102,'Внесение изменений'!$B:$C,2,0),"")</f>
        <v/>
      </c>
      <c r="J102" s="73" t="str">
        <f>IFERROR(VLOOKUP(A102,'Внесение изменений'!B:E,4,0)," - ")</f>
        <v xml:space="preserve"> - </v>
      </c>
      <c r="K102" s="73" t="str">
        <f>IF(J102=" - ",J102,IFERROR(VLOOKUP(J102,Raw!$X$7:$Y$14,2,0),"Незначительные"))</f>
        <v xml:space="preserve"> - </v>
      </c>
      <c r="L102" s="73"/>
      <c r="M102" s="73" t="str">
        <f t="shared" si="4"/>
        <v xml:space="preserve"> - </v>
      </c>
      <c r="N102" s="73" t="str">
        <f>IF(A102&lt;&gt;"",IFERROR(VLOOKUP(I102&amp;M102&amp;K102,Raw!$R:$V,5,0),"Не определено")," - ")</f>
        <v xml:space="preserve"> - </v>
      </c>
      <c r="O102" s="7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customFormat="1" x14ac:dyDescent="0.25">
      <c r="A103" s="60"/>
      <c r="B103" s="58"/>
      <c r="C103" s="59"/>
      <c r="D103" s="59"/>
      <c r="E103" s="59"/>
      <c r="F103" s="59"/>
      <c r="G103" s="60"/>
      <c r="H103" s="52" t="str">
        <f t="shared" si="3"/>
        <v/>
      </c>
      <c r="I103" s="73" t="str">
        <f>IFERROR(VLOOKUP(A103,'Внесение изменений'!$B:$C,2,0),"")</f>
        <v/>
      </c>
      <c r="J103" s="73" t="str">
        <f>IFERROR(VLOOKUP(A103,'Внесение изменений'!B:E,4,0)," - ")</f>
        <v xml:space="preserve"> - </v>
      </c>
      <c r="K103" s="73" t="str">
        <f>IF(J103=" - ",J103,IFERROR(VLOOKUP(J103,Raw!$X$7:$Y$14,2,0),"Незначительные"))</f>
        <v xml:space="preserve"> - </v>
      </c>
      <c r="L103" s="73"/>
      <c r="M103" s="73" t="str">
        <f t="shared" si="4"/>
        <v xml:space="preserve"> - </v>
      </c>
      <c r="N103" s="73" t="str">
        <f>IF(A103&lt;&gt;"",IFERROR(VLOOKUP(I103&amp;M103&amp;K103,Raw!$R:$V,5,0),"Не определено")," - ")</f>
        <v xml:space="preserve"> - </v>
      </c>
      <c r="O103" s="7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customFormat="1" x14ac:dyDescent="0.25">
      <c r="A104" s="60"/>
      <c r="B104" s="58"/>
      <c r="C104" s="59"/>
      <c r="D104" s="59"/>
      <c r="E104" s="59"/>
      <c r="F104" s="59"/>
      <c r="G104" s="60"/>
      <c r="H104" s="52" t="str">
        <f t="shared" si="3"/>
        <v/>
      </c>
      <c r="I104" s="73" t="str">
        <f>IFERROR(VLOOKUP(A104,'Внесение изменений'!$B:$C,2,0),"")</f>
        <v/>
      </c>
      <c r="J104" s="73" t="str">
        <f>IFERROR(VLOOKUP(A104,'Внесение изменений'!B:E,4,0)," - ")</f>
        <v xml:space="preserve"> - </v>
      </c>
      <c r="K104" s="73" t="str">
        <f>IF(J104=" - ",J104,IFERROR(VLOOKUP(J104,Raw!$X$7:$Y$14,2,0),"Незначительные"))</f>
        <v xml:space="preserve"> - </v>
      </c>
      <c r="L104" s="73"/>
      <c r="M104" s="73" t="str">
        <f t="shared" si="4"/>
        <v xml:space="preserve"> - </v>
      </c>
      <c r="N104" s="73" t="str">
        <f>IF(A104&lt;&gt;"",IFERROR(VLOOKUP(I104&amp;M104&amp;K104,Raw!$R:$V,5,0),"Не определено")," - ")</f>
        <v xml:space="preserve"> - </v>
      </c>
      <c r="O104" s="7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customFormat="1" x14ac:dyDescent="0.25">
      <c r="A105" s="60"/>
      <c r="B105" s="58"/>
      <c r="C105" s="59"/>
      <c r="D105" s="59"/>
      <c r="E105" s="59"/>
      <c r="F105" s="59"/>
      <c r="G105" s="60"/>
      <c r="H105" s="52" t="str">
        <f t="shared" si="3"/>
        <v/>
      </c>
      <c r="I105" s="73" t="str">
        <f>IFERROR(VLOOKUP(A105,'Внесение изменений'!$B:$C,2,0),"")</f>
        <v/>
      </c>
      <c r="J105" s="73" t="str">
        <f>IFERROR(VLOOKUP(A105,'Внесение изменений'!B:E,4,0)," - ")</f>
        <v xml:space="preserve"> - </v>
      </c>
      <c r="K105" s="73" t="str">
        <f>IF(J105=" - ",J105,IFERROR(VLOOKUP(J105,Raw!$X$7:$Y$14,2,0),"Незначительные"))</f>
        <v xml:space="preserve"> - </v>
      </c>
      <c r="L105" s="73"/>
      <c r="M105" s="73" t="str">
        <f t="shared" si="4"/>
        <v xml:space="preserve"> - </v>
      </c>
      <c r="N105" s="73" t="str">
        <f>IF(A105&lt;&gt;"",IFERROR(VLOOKUP(I105&amp;M105&amp;K105,Raw!$R:$V,5,0),"Не определено")," - ")</f>
        <v xml:space="preserve"> - </v>
      </c>
      <c r="O105" s="7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customFormat="1" x14ac:dyDescent="0.25">
      <c r="A106" s="60"/>
      <c r="B106" s="58"/>
      <c r="C106" s="59"/>
      <c r="D106" s="59"/>
      <c r="E106" s="59"/>
      <c r="F106" s="59"/>
      <c r="G106" s="60"/>
      <c r="H106" s="52" t="str">
        <f t="shared" si="3"/>
        <v/>
      </c>
      <c r="I106" s="73" t="str">
        <f>IFERROR(VLOOKUP(A106,'Внесение изменений'!$B:$C,2,0),"")</f>
        <v/>
      </c>
      <c r="J106" s="73" t="str">
        <f>IFERROR(VLOOKUP(A106,'Внесение изменений'!B:E,4,0)," - ")</f>
        <v xml:space="preserve"> - </v>
      </c>
      <c r="K106" s="73" t="str">
        <f>IF(J106=" - ",J106,IFERROR(VLOOKUP(J106,Raw!$X$7:$Y$14,2,0),"Незначительные"))</f>
        <v xml:space="preserve"> - </v>
      </c>
      <c r="L106" s="73"/>
      <c r="M106" s="73" t="str">
        <f t="shared" si="4"/>
        <v xml:space="preserve"> - </v>
      </c>
      <c r="N106" s="73" t="str">
        <f>IF(A106&lt;&gt;"",IFERROR(VLOOKUP(I106&amp;M106&amp;K106,Raw!$R:$V,5,0),"Не определено")," - ")</f>
        <v xml:space="preserve"> - </v>
      </c>
      <c r="O106" s="7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customFormat="1" x14ac:dyDescent="0.25">
      <c r="A107" s="60"/>
      <c r="B107" s="58"/>
      <c r="C107" s="59"/>
      <c r="D107" s="59"/>
      <c r="E107" s="59"/>
      <c r="F107" s="59"/>
      <c r="G107" s="60"/>
      <c r="H107" s="52" t="str">
        <f t="shared" si="3"/>
        <v/>
      </c>
      <c r="I107" s="73" t="str">
        <f>IFERROR(VLOOKUP(A107,'Внесение изменений'!$B:$C,2,0),"")</f>
        <v/>
      </c>
      <c r="J107" s="73" t="str">
        <f>IFERROR(VLOOKUP(A107,'Внесение изменений'!B:E,4,0)," - ")</f>
        <v xml:space="preserve"> - </v>
      </c>
      <c r="K107" s="73" t="str">
        <f>IF(J107=" - ",J107,IFERROR(VLOOKUP(J107,Raw!$X$7:$Y$14,2,0),"Незначительные"))</f>
        <v xml:space="preserve"> - </v>
      </c>
      <c r="L107" s="73"/>
      <c r="M107" s="73" t="str">
        <f t="shared" si="4"/>
        <v xml:space="preserve"> - </v>
      </c>
      <c r="N107" s="73" t="str">
        <f>IF(A107&lt;&gt;"",IFERROR(VLOOKUP(I107&amp;M107&amp;K107,Raw!$R:$V,5,0),"Не определено")," - ")</f>
        <v xml:space="preserve"> - </v>
      </c>
      <c r="O107" s="7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customFormat="1" x14ac:dyDescent="0.25">
      <c r="A108" s="60"/>
      <c r="B108" s="58"/>
      <c r="C108" s="59"/>
      <c r="D108" s="59"/>
      <c r="E108" s="59"/>
      <c r="F108" s="59"/>
      <c r="G108" s="60"/>
      <c r="H108" s="52" t="str">
        <f t="shared" si="3"/>
        <v/>
      </c>
      <c r="I108" s="73" t="str">
        <f>IFERROR(VLOOKUP(A108,'Внесение изменений'!$B:$C,2,0),"")</f>
        <v/>
      </c>
      <c r="J108" s="73" t="str">
        <f>IFERROR(VLOOKUP(A108,'Внесение изменений'!B:E,4,0)," - ")</f>
        <v xml:space="preserve"> - </v>
      </c>
      <c r="K108" s="73" t="str">
        <f>IF(J108=" - ",J108,IFERROR(VLOOKUP(J108,Raw!$X$7:$Y$14,2,0),"Незначительные"))</f>
        <v xml:space="preserve"> - </v>
      </c>
      <c r="L108" s="73"/>
      <c r="M108" s="73" t="str">
        <f t="shared" si="4"/>
        <v xml:space="preserve"> - </v>
      </c>
      <c r="N108" s="73" t="str">
        <f>IF(A108&lt;&gt;"",IFERROR(VLOOKUP(I108&amp;M108&amp;K108,Raw!$R:$V,5,0),"Не определено")," - ")</f>
        <v xml:space="preserve"> - </v>
      </c>
      <c r="O108" s="7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customFormat="1" x14ac:dyDescent="0.25">
      <c r="A109" s="60"/>
      <c r="B109" s="58"/>
      <c r="C109" s="59"/>
      <c r="D109" s="59"/>
      <c r="E109" s="59"/>
      <c r="F109" s="59"/>
      <c r="G109" s="60"/>
      <c r="H109" s="52" t="str">
        <f t="shared" si="3"/>
        <v/>
      </c>
      <c r="I109" s="73" t="str">
        <f>IFERROR(VLOOKUP(A109,'Внесение изменений'!$B:$C,2,0),"")</f>
        <v/>
      </c>
      <c r="J109" s="73" t="str">
        <f>IFERROR(VLOOKUP(A109,'Внесение изменений'!B:E,4,0)," - ")</f>
        <v xml:space="preserve"> - </v>
      </c>
      <c r="K109" s="73" t="str">
        <f>IF(J109=" - ",J109,IFERROR(VLOOKUP(J109,Raw!$X$7:$Y$14,2,0),"Незначительные"))</f>
        <v xml:space="preserve"> - </v>
      </c>
      <c r="L109" s="73"/>
      <c r="M109" s="73" t="str">
        <f t="shared" si="4"/>
        <v xml:space="preserve"> - </v>
      </c>
      <c r="N109" s="73" t="str">
        <f>IF(A109&lt;&gt;"",IFERROR(VLOOKUP(I109&amp;M109&amp;K109,Raw!$R:$V,5,0),"Не определено")," - ")</f>
        <v xml:space="preserve"> - </v>
      </c>
      <c r="O109" s="7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customFormat="1" x14ac:dyDescent="0.25">
      <c r="A110" s="60"/>
      <c r="B110" s="58"/>
      <c r="C110" s="59"/>
      <c r="D110" s="59"/>
      <c r="E110" s="59"/>
      <c r="F110" s="59"/>
      <c r="G110" s="60"/>
      <c r="H110" s="52" t="str">
        <f t="shared" si="3"/>
        <v/>
      </c>
      <c r="I110" s="73" t="str">
        <f>IFERROR(VLOOKUP(A110,'Внесение изменений'!$B:$C,2,0),"")</f>
        <v/>
      </c>
      <c r="J110" s="73" t="str">
        <f>IFERROR(VLOOKUP(A110,'Внесение изменений'!B:E,4,0)," - ")</f>
        <v xml:space="preserve"> - </v>
      </c>
      <c r="K110" s="73" t="str">
        <f>IF(J110=" - ",J110,IFERROR(VLOOKUP(J110,Raw!$X$7:$Y$14,2,0),"Незначительные"))</f>
        <v xml:space="preserve"> - </v>
      </c>
      <c r="L110" s="73"/>
      <c r="M110" s="73" t="str">
        <f t="shared" si="4"/>
        <v xml:space="preserve"> - </v>
      </c>
      <c r="N110" s="73" t="str">
        <f>IF(A110&lt;&gt;"",IFERROR(VLOOKUP(I110&amp;M110&amp;K110,Raw!$R:$V,5,0),"Не определено")," - ")</f>
        <v xml:space="preserve"> - </v>
      </c>
      <c r="O110" s="7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customFormat="1" x14ac:dyDescent="0.25">
      <c r="A111" s="60"/>
      <c r="B111" s="58"/>
      <c r="C111" s="59"/>
      <c r="D111" s="59"/>
      <c r="E111" s="59"/>
      <c r="F111" s="59"/>
      <c r="G111" s="60"/>
      <c r="H111" s="52" t="str">
        <f t="shared" si="3"/>
        <v/>
      </c>
      <c r="I111" s="73" t="str">
        <f>IFERROR(VLOOKUP(A111,'Внесение изменений'!$B:$C,2,0),"")</f>
        <v/>
      </c>
      <c r="J111" s="73" t="str">
        <f>IFERROR(VLOOKUP(A111,'Внесение изменений'!B:E,4,0)," - ")</f>
        <v xml:space="preserve"> - </v>
      </c>
      <c r="K111" s="73" t="str">
        <f>IF(J111=" - ",J111,IFERROR(VLOOKUP(J111,Raw!$X$7:$Y$14,2,0),"Незначительные"))</f>
        <v xml:space="preserve"> - </v>
      </c>
      <c r="L111" s="73"/>
      <c r="M111" s="73" t="str">
        <f t="shared" si="4"/>
        <v xml:space="preserve"> - </v>
      </c>
      <c r="N111" s="73" t="str">
        <f>IF(A111&lt;&gt;"",IFERROR(VLOOKUP(I111&amp;M111&amp;K111,Raw!$R:$V,5,0),"Не определено")," - ")</f>
        <v xml:space="preserve"> - </v>
      </c>
      <c r="O111" s="7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customFormat="1" x14ac:dyDescent="0.25">
      <c r="A112" s="60"/>
      <c r="B112" s="58"/>
      <c r="C112" s="59"/>
      <c r="D112" s="59"/>
      <c r="E112" s="59"/>
      <c r="F112" s="59"/>
      <c r="G112" s="60"/>
      <c r="H112" s="52" t="str">
        <f t="shared" si="3"/>
        <v/>
      </c>
      <c r="I112" s="73" t="str">
        <f>IFERROR(VLOOKUP(A112,'Внесение изменений'!$B:$C,2,0),"")</f>
        <v/>
      </c>
      <c r="J112" s="73" t="str">
        <f>IFERROR(VLOOKUP(A112,'Внесение изменений'!B:E,4,0)," - ")</f>
        <v xml:space="preserve"> - </v>
      </c>
      <c r="K112" s="73" t="str">
        <f>IF(J112=" - ",J112,IFERROR(VLOOKUP(J112,Raw!$X$7:$Y$14,2,0),"Незначительные"))</f>
        <v xml:space="preserve"> - </v>
      </c>
      <c r="L112" s="73"/>
      <c r="M112" s="73" t="str">
        <f t="shared" si="4"/>
        <v xml:space="preserve"> - </v>
      </c>
      <c r="N112" s="73" t="str">
        <f>IF(A112&lt;&gt;"",IFERROR(VLOOKUP(I112&amp;M112&amp;K112,Raw!$R:$V,5,0),"Не определено")," - ")</f>
        <v xml:space="preserve"> - </v>
      </c>
      <c r="O112" s="7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customFormat="1" x14ac:dyDescent="0.25">
      <c r="A113" s="60"/>
      <c r="B113" s="58"/>
      <c r="C113" s="59"/>
      <c r="D113" s="59"/>
      <c r="E113" s="59"/>
      <c r="F113" s="59"/>
      <c r="G113" s="60"/>
      <c r="H113" s="52" t="str">
        <f t="shared" si="3"/>
        <v/>
      </c>
      <c r="I113" s="73" t="str">
        <f>IFERROR(VLOOKUP(A113,'Внесение изменений'!$B:$C,2,0),"")</f>
        <v/>
      </c>
      <c r="J113" s="73" t="str">
        <f>IFERROR(VLOOKUP(A113,'Внесение изменений'!B:E,4,0)," - ")</f>
        <v xml:space="preserve"> - </v>
      </c>
      <c r="K113" s="73" t="str">
        <f>IF(J113=" - ",J113,IFERROR(VLOOKUP(J113,Raw!$X$7:$Y$14,2,0),"Незначительные"))</f>
        <v xml:space="preserve"> - </v>
      </c>
      <c r="L113" s="73"/>
      <c r="M113" s="73" t="str">
        <f t="shared" si="4"/>
        <v xml:space="preserve"> - </v>
      </c>
      <c r="N113" s="73" t="str">
        <f>IF(A113&lt;&gt;"",IFERROR(VLOOKUP(I113&amp;M113&amp;K113,Raw!$R:$V,5,0),"Не определено")," - ")</f>
        <v xml:space="preserve"> - </v>
      </c>
      <c r="O113" s="7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customFormat="1" x14ac:dyDescent="0.25">
      <c r="A114" s="60"/>
      <c r="B114" s="58"/>
      <c r="C114" s="59"/>
      <c r="D114" s="59"/>
      <c r="E114" s="59"/>
      <c r="F114" s="59"/>
      <c r="G114" s="60"/>
      <c r="H114" s="52" t="str">
        <f t="shared" si="3"/>
        <v/>
      </c>
      <c r="I114" s="73" t="str">
        <f>IFERROR(VLOOKUP(A114,'Внесение изменений'!$B:$C,2,0),"")</f>
        <v/>
      </c>
      <c r="J114" s="73" t="str">
        <f>IFERROR(VLOOKUP(A114,'Внесение изменений'!B:E,4,0)," - ")</f>
        <v xml:space="preserve"> - </v>
      </c>
      <c r="K114" s="73" t="str">
        <f>IF(J114=" - ",J114,IFERROR(VLOOKUP(J114,Raw!$X$7:$Y$14,2,0),"Незначительные"))</f>
        <v xml:space="preserve"> - </v>
      </c>
      <c r="L114" s="73"/>
      <c r="M114" s="73" t="str">
        <f t="shared" si="4"/>
        <v xml:space="preserve"> - </v>
      </c>
      <c r="N114" s="73" t="str">
        <f>IF(A114&lt;&gt;"",IFERROR(VLOOKUP(I114&amp;M114&amp;K114,Raw!$R:$V,5,0),"Не определено")," - ")</f>
        <v xml:space="preserve"> - </v>
      </c>
      <c r="O114" s="7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customFormat="1" x14ac:dyDescent="0.25">
      <c r="A115" s="60"/>
      <c r="B115" s="58"/>
      <c r="C115" s="59"/>
      <c r="D115" s="59"/>
      <c r="E115" s="59"/>
      <c r="F115" s="59"/>
      <c r="G115" s="60"/>
      <c r="H115" s="52" t="str">
        <f t="shared" si="3"/>
        <v/>
      </c>
      <c r="I115" s="73" t="str">
        <f>IFERROR(VLOOKUP(A115,'Внесение изменений'!$B:$C,2,0),"")</f>
        <v/>
      </c>
      <c r="J115" s="73" t="str">
        <f>IFERROR(VLOOKUP(A115,'Внесение изменений'!B:E,4,0)," - ")</f>
        <v xml:space="preserve"> - </v>
      </c>
      <c r="K115" s="73" t="str">
        <f>IF(J115=" - ",J115,IFERROR(VLOOKUP(J115,Raw!$X$7:$Y$14,2,0),"Незначительные"))</f>
        <v xml:space="preserve"> - </v>
      </c>
      <c r="L115" s="73"/>
      <c r="M115" s="73" t="str">
        <f t="shared" si="4"/>
        <v xml:space="preserve"> - </v>
      </c>
      <c r="N115" s="73" t="str">
        <f>IF(A115&lt;&gt;"",IFERROR(VLOOKUP(I115&amp;M115&amp;K115,Raw!$R:$V,5,0),"Не определено")," - ")</f>
        <v xml:space="preserve"> - </v>
      </c>
      <c r="O115" s="7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customFormat="1" x14ac:dyDescent="0.25">
      <c r="A116" s="60"/>
      <c r="B116" s="58"/>
      <c r="C116" s="59"/>
      <c r="D116" s="59"/>
      <c r="E116" s="59"/>
      <c r="F116" s="59"/>
      <c r="G116" s="60"/>
      <c r="H116" s="52" t="str">
        <f t="shared" si="3"/>
        <v/>
      </c>
      <c r="I116" s="73" t="str">
        <f>IFERROR(VLOOKUP(A116,'Внесение изменений'!$B:$C,2,0),"")</f>
        <v/>
      </c>
      <c r="J116" s="73" t="str">
        <f>IFERROR(VLOOKUP(A116,'Внесение изменений'!B:E,4,0)," - ")</f>
        <v xml:space="preserve"> - </v>
      </c>
      <c r="K116" s="73" t="str">
        <f>IF(J116=" - ",J116,IFERROR(VLOOKUP(J116,Raw!$X$7:$Y$14,2,0),"Незначительные"))</f>
        <v xml:space="preserve"> - </v>
      </c>
      <c r="L116" s="73"/>
      <c r="M116" s="73" t="str">
        <f t="shared" si="4"/>
        <v xml:space="preserve"> - </v>
      </c>
      <c r="N116" s="73" t="str">
        <f>IF(A116&lt;&gt;"",IFERROR(VLOOKUP(I116&amp;M116&amp;K116,Raw!$R:$V,5,0),"Не определено")," - ")</f>
        <v xml:space="preserve"> - </v>
      </c>
      <c r="O116" s="7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customFormat="1" x14ac:dyDescent="0.25">
      <c r="A117" s="60"/>
      <c r="B117" s="58"/>
      <c r="C117" s="59"/>
      <c r="D117" s="59"/>
      <c r="E117" s="59"/>
      <c r="F117" s="59"/>
      <c r="G117" s="60"/>
      <c r="H117" s="52" t="str">
        <f t="shared" si="3"/>
        <v/>
      </c>
      <c r="I117" s="73" t="str">
        <f>IFERROR(VLOOKUP(A117,'Внесение изменений'!$B:$C,2,0),"")</f>
        <v/>
      </c>
      <c r="J117" s="73" t="str">
        <f>IFERROR(VLOOKUP(A117,'Внесение изменений'!B:E,4,0)," - ")</f>
        <v xml:space="preserve"> - </v>
      </c>
      <c r="K117" s="73" t="str">
        <f>IF(J117=" - ",J117,IFERROR(VLOOKUP(J117,Raw!$X$7:$Y$14,2,0),"Незначительные"))</f>
        <v xml:space="preserve"> - </v>
      </c>
      <c r="L117" s="73"/>
      <c r="M117" s="73" t="str">
        <f t="shared" si="4"/>
        <v xml:space="preserve"> - </v>
      </c>
      <c r="N117" s="73" t="str">
        <f>IF(A117&lt;&gt;"",IFERROR(VLOOKUP(I117&amp;M117&amp;K117,Raw!$R:$V,5,0),"Не определено")," - ")</f>
        <v xml:space="preserve"> - </v>
      </c>
      <c r="O117" s="7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customFormat="1" x14ac:dyDescent="0.25">
      <c r="A118" s="60"/>
      <c r="B118" s="58"/>
      <c r="C118" s="59"/>
      <c r="D118" s="59"/>
      <c r="E118" s="59"/>
      <c r="F118" s="59"/>
      <c r="G118" s="60"/>
      <c r="H118" s="52" t="str">
        <f t="shared" si="3"/>
        <v/>
      </c>
      <c r="I118" s="73" t="str">
        <f>IFERROR(VLOOKUP(A118,'Внесение изменений'!$B:$C,2,0),"")</f>
        <v/>
      </c>
      <c r="J118" s="73" t="str">
        <f>IFERROR(VLOOKUP(A118,'Внесение изменений'!B:E,4,0)," - ")</f>
        <v xml:space="preserve"> - </v>
      </c>
      <c r="K118" s="73" t="str">
        <f>IF(J118=" - ",J118,IFERROR(VLOOKUP(J118,Raw!$X$7:$Y$14,2,0),"Незначительные"))</f>
        <v xml:space="preserve"> - </v>
      </c>
      <c r="L118" s="73"/>
      <c r="M118" s="73" t="str">
        <f t="shared" si="4"/>
        <v xml:space="preserve"> - </v>
      </c>
      <c r="N118" s="73" t="str">
        <f>IF(A118&lt;&gt;"",IFERROR(VLOOKUP(I118&amp;M118&amp;K118,Raw!$R:$V,5,0),"Не определено")," - ")</f>
        <v xml:space="preserve"> - </v>
      </c>
      <c r="O118" s="7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customFormat="1" x14ac:dyDescent="0.25">
      <c r="A119" s="60"/>
      <c r="B119" s="58"/>
      <c r="C119" s="59"/>
      <c r="D119" s="59"/>
      <c r="E119" s="59"/>
      <c r="F119" s="59"/>
      <c r="G119" s="60"/>
      <c r="H119" s="52" t="str">
        <f t="shared" si="3"/>
        <v/>
      </c>
      <c r="I119" s="73" t="str">
        <f>IFERROR(VLOOKUP(A119,'Внесение изменений'!$B:$C,2,0),"")</f>
        <v/>
      </c>
      <c r="J119" s="73" t="str">
        <f>IFERROR(VLOOKUP(A119,'Внесение изменений'!B:E,4,0)," - ")</f>
        <v xml:space="preserve"> - </v>
      </c>
      <c r="K119" s="73" t="str">
        <f>IF(J119=" - ",J119,IFERROR(VLOOKUP(J119,Raw!$X$7:$Y$14,2,0),"Незначительные"))</f>
        <v xml:space="preserve"> - </v>
      </c>
      <c r="L119" s="73"/>
      <c r="M119" s="73" t="str">
        <f t="shared" si="4"/>
        <v xml:space="preserve"> - </v>
      </c>
      <c r="N119" s="73" t="str">
        <f>IF(A119&lt;&gt;"",IFERROR(VLOOKUP(I119&amp;M119&amp;K119,Raw!$R:$V,5,0),"Не определено")," - ")</f>
        <v xml:space="preserve"> - </v>
      </c>
      <c r="O119" s="7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customFormat="1" x14ac:dyDescent="0.25">
      <c r="A120" s="60"/>
      <c r="B120" s="58"/>
      <c r="C120" s="59"/>
      <c r="D120" s="59"/>
      <c r="E120" s="59"/>
      <c r="F120" s="59"/>
      <c r="G120" s="60"/>
      <c r="H120" s="52" t="str">
        <f t="shared" si="3"/>
        <v/>
      </c>
      <c r="I120" s="73" t="str">
        <f>IFERROR(VLOOKUP(A120,'Внесение изменений'!$B:$C,2,0),"")</f>
        <v/>
      </c>
      <c r="J120" s="73" t="str">
        <f>IFERROR(VLOOKUP(A120,'Внесение изменений'!B:E,4,0)," - ")</f>
        <v xml:space="preserve"> - </v>
      </c>
      <c r="K120" s="73" t="str">
        <f>IF(J120=" - ",J120,IFERROR(VLOOKUP(J120,Raw!$X$7:$Y$14,2,0),"Незначительные"))</f>
        <v xml:space="preserve"> - </v>
      </c>
      <c r="L120" s="73"/>
      <c r="M120" s="73" t="str">
        <f t="shared" si="4"/>
        <v xml:space="preserve"> - </v>
      </c>
      <c r="N120" s="73" t="str">
        <f>IF(A120&lt;&gt;"",IFERROR(VLOOKUP(I120&amp;M120&amp;K120,Raw!$R:$V,5,0),"Не определено")," - ")</f>
        <v xml:space="preserve"> - </v>
      </c>
      <c r="O120" s="7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 spans="1:25" customFormat="1" x14ac:dyDescent="0.25">
      <c r="A121" s="60"/>
      <c r="B121" s="58"/>
      <c r="C121" s="59"/>
      <c r="D121" s="59"/>
      <c r="E121" s="59"/>
      <c r="F121" s="59"/>
      <c r="G121" s="60"/>
      <c r="H121" s="52" t="str">
        <f t="shared" si="3"/>
        <v/>
      </c>
      <c r="I121" s="73" t="str">
        <f>IFERROR(VLOOKUP(A121,'Внесение изменений'!$B:$C,2,0),"")</f>
        <v/>
      </c>
      <c r="J121" s="73" t="str">
        <f>IFERROR(VLOOKUP(A121,'Внесение изменений'!B:E,4,0)," - ")</f>
        <v xml:space="preserve"> - </v>
      </c>
      <c r="K121" s="73" t="str">
        <f>IF(J121=" - ",J121,IFERROR(VLOOKUP(J121,Raw!$X$7:$Y$14,2,0),"Незначительные"))</f>
        <v xml:space="preserve"> - </v>
      </c>
      <c r="L121" s="73"/>
      <c r="M121" s="73" t="str">
        <f t="shared" si="4"/>
        <v xml:space="preserve"> - </v>
      </c>
      <c r="N121" s="73" t="str">
        <f>IF(A121&lt;&gt;"",IFERROR(VLOOKUP(I121&amp;M121&amp;K121,Raw!$R:$V,5,0),"Не определено")," - ")</f>
        <v xml:space="preserve"> - </v>
      </c>
      <c r="O121" s="7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 spans="1:25" customFormat="1" x14ac:dyDescent="0.25">
      <c r="A122" s="60"/>
      <c r="B122" s="58"/>
      <c r="C122" s="59"/>
      <c r="D122" s="59"/>
      <c r="E122" s="59"/>
      <c r="F122" s="59"/>
      <c r="G122" s="60"/>
      <c r="H122" s="52" t="str">
        <f t="shared" si="3"/>
        <v/>
      </c>
      <c r="I122" s="73" t="str">
        <f>IFERROR(VLOOKUP(A122,'Внесение изменений'!$B:$C,2,0),"")</f>
        <v/>
      </c>
      <c r="J122" s="73" t="str">
        <f>IFERROR(VLOOKUP(A122,'Внесение изменений'!B:E,4,0)," - ")</f>
        <v xml:space="preserve"> - </v>
      </c>
      <c r="K122" s="73" t="str">
        <f>IF(J122=" - ",J122,IFERROR(VLOOKUP(J122,Raw!$X$7:$Y$14,2,0),"Незначительные"))</f>
        <v xml:space="preserve"> - </v>
      </c>
      <c r="L122" s="73"/>
      <c r="M122" s="73" t="str">
        <f t="shared" si="4"/>
        <v xml:space="preserve"> - </v>
      </c>
      <c r="N122" s="73" t="str">
        <f>IF(A122&lt;&gt;"",IFERROR(VLOOKUP(I122&amp;M122&amp;K122,Raw!$R:$V,5,0),"Не определено")," - ")</f>
        <v xml:space="preserve"> - </v>
      </c>
      <c r="O122" s="7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 spans="1:25" customFormat="1" x14ac:dyDescent="0.25">
      <c r="A123" s="60"/>
      <c r="B123" s="58"/>
      <c r="C123" s="59"/>
      <c r="D123" s="59"/>
      <c r="E123" s="59"/>
      <c r="F123" s="59"/>
      <c r="G123" s="60"/>
      <c r="H123" s="52" t="str">
        <f t="shared" si="3"/>
        <v/>
      </c>
      <c r="I123" s="73" t="str">
        <f>IFERROR(VLOOKUP(A123,'Внесение изменений'!$B:$C,2,0),"")</f>
        <v/>
      </c>
      <c r="J123" s="73" t="str">
        <f>IFERROR(VLOOKUP(A123,'Внесение изменений'!B:E,4,0)," - ")</f>
        <v xml:space="preserve"> - </v>
      </c>
      <c r="K123" s="73" t="str">
        <f>IF(J123=" - ",J123,IFERROR(VLOOKUP(J123,Raw!$X$7:$Y$14,2,0),"Незначительные"))</f>
        <v xml:space="preserve"> - </v>
      </c>
      <c r="L123" s="73"/>
      <c r="M123" s="73" t="str">
        <f t="shared" si="4"/>
        <v xml:space="preserve"> - </v>
      </c>
      <c r="N123" s="73" t="str">
        <f>IF(A123&lt;&gt;"",IFERROR(VLOOKUP(I123&amp;M123&amp;K123,Raw!$R:$V,5,0),"Не определено")," - ")</f>
        <v xml:space="preserve"> - </v>
      </c>
      <c r="O123" s="7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 spans="1:25" customFormat="1" x14ac:dyDescent="0.25">
      <c r="A124" s="60"/>
      <c r="B124" s="58"/>
      <c r="C124" s="59"/>
      <c r="D124" s="59"/>
      <c r="E124" s="59"/>
      <c r="F124" s="59"/>
      <c r="G124" s="60"/>
      <c r="H124" s="52" t="str">
        <f t="shared" si="3"/>
        <v/>
      </c>
      <c r="I124" s="73" t="str">
        <f>IFERROR(VLOOKUP(A124,'Внесение изменений'!$B:$C,2,0),"")</f>
        <v/>
      </c>
      <c r="J124" s="73" t="str">
        <f>IFERROR(VLOOKUP(A124,'Внесение изменений'!B:E,4,0)," - ")</f>
        <v xml:space="preserve"> - </v>
      </c>
      <c r="K124" s="73" t="str">
        <f>IF(J124=" - ",J124,IFERROR(VLOOKUP(J124,Raw!$X$7:$Y$14,2,0),"Незначительные"))</f>
        <v xml:space="preserve"> - </v>
      </c>
      <c r="L124" s="73"/>
      <c r="M124" s="73" t="str">
        <f t="shared" si="4"/>
        <v xml:space="preserve"> - </v>
      </c>
      <c r="N124" s="73" t="str">
        <f>IF(A124&lt;&gt;"",IFERROR(VLOOKUP(I124&amp;M124&amp;K124,Raw!$R:$V,5,0),"Не определено")," - ")</f>
        <v xml:space="preserve"> - </v>
      </c>
      <c r="O124" s="7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 spans="1:25" customFormat="1" x14ac:dyDescent="0.25">
      <c r="A125" s="60"/>
      <c r="B125" s="58"/>
      <c r="C125" s="59"/>
      <c r="D125" s="59"/>
      <c r="E125" s="59"/>
      <c r="F125" s="59"/>
      <c r="G125" s="60"/>
      <c r="H125" s="52" t="str">
        <f t="shared" si="3"/>
        <v/>
      </c>
      <c r="I125" s="73" t="str">
        <f>IFERROR(VLOOKUP(A125,'Внесение изменений'!$B:$C,2,0),"")</f>
        <v/>
      </c>
      <c r="J125" s="73" t="str">
        <f>IFERROR(VLOOKUP(A125,'Внесение изменений'!B:E,4,0)," - ")</f>
        <v xml:space="preserve"> - </v>
      </c>
      <c r="K125" s="73" t="str">
        <f>IF(J125=" - ",J125,IFERROR(VLOOKUP(J125,Raw!$X$7:$Y$14,2,0),"Незначительные"))</f>
        <v xml:space="preserve"> - </v>
      </c>
      <c r="L125" s="73"/>
      <c r="M125" s="73" t="str">
        <f t="shared" si="4"/>
        <v xml:space="preserve"> - </v>
      </c>
      <c r="N125" s="73" t="str">
        <f>IF(A125&lt;&gt;"",IFERROR(VLOOKUP(I125&amp;M125&amp;K125,Raw!$R:$V,5,0),"Не определено")," - ")</f>
        <v xml:space="preserve"> - </v>
      </c>
      <c r="O125" s="7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 spans="1:25" customFormat="1" x14ac:dyDescent="0.25">
      <c r="A126" s="60"/>
      <c r="B126" s="58"/>
      <c r="C126" s="59"/>
      <c r="D126" s="59"/>
      <c r="E126" s="59"/>
      <c r="F126" s="59"/>
      <c r="G126" s="60"/>
      <c r="H126" s="52" t="str">
        <f t="shared" si="3"/>
        <v/>
      </c>
      <c r="I126" s="73" t="str">
        <f>IFERROR(VLOOKUP(A126,'Внесение изменений'!$B:$C,2,0),"")</f>
        <v/>
      </c>
      <c r="J126" s="73" t="str">
        <f>IFERROR(VLOOKUP(A126,'Внесение изменений'!B:E,4,0)," - ")</f>
        <v xml:space="preserve"> - </v>
      </c>
      <c r="K126" s="73" t="str">
        <f>IF(J126=" - ",J126,IFERROR(VLOOKUP(J126,Raw!$X$7:$Y$14,2,0),"Незначительные"))</f>
        <v xml:space="preserve"> - </v>
      </c>
      <c r="L126" s="73"/>
      <c r="M126" s="73" t="str">
        <f t="shared" si="4"/>
        <v xml:space="preserve"> - </v>
      </c>
      <c r="N126" s="73" t="str">
        <f>IF(A126&lt;&gt;"",IFERROR(VLOOKUP(I126&amp;M126&amp;K126,Raw!$R:$V,5,0),"Не определено")," - ")</f>
        <v xml:space="preserve"> - </v>
      </c>
      <c r="O126" s="7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 spans="1:25" customFormat="1" x14ac:dyDescent="0.25">
      <c r="A127" s="60"/>
      <c r="B127" s="58"/>
      <c r="C127" s="59"/>
      <c r="D127" s="59"/>
      <c r="E127" s="59"/>
      <c r="F127" s="59"/>
      <c r="G127" s="60"/>
      <c r="H127" s="52" t="str">
        <f t="shared" si="3"/>
        <v/>
      </c>
      <c r="I127" s="73" t="str">
        <f>IFERROR(VLOOKUP(A127,'Внесение изменений'!$B:$C,2,0),"")</f>
        <v/>
      </c>
      <c r="J127" s="73" t="str">
        <f>IFERROR(VLOOKUP(A127,'Внесение изменений'!B:E,4,0)," - ")</f>
        <v xml:space="preserve"> - </v>
      </c>
      <c r="K127" s="73" t="str">
        <f>IF(J127=" - ",J127,IFERROR(VLOOKUP(J127,Raw!$X$7:$Y$14,2,0),"Незначительные"))</f>
        <v xml:space="preserve"> - </v>
      </c>
      <c r="L127" s="73"/>
      <c r="M127" s="73" t="str">
        <f t="shared" si="4"/>
        <v xml:space="preserve"> - </v>
      </c>
      <c r="N127" s="73" t="str">
        <f>IF(A127&lt;&gt;"",IFERROR(VLOOKUP(I127&amp;M127&amp;K127,Raw!$R:$V,5,0),"Не определено")," - ")</f>
        <v xml:space="preserve"> - </v>
      </c>
      <c r="O127" s="7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 spans="1:25" customFormat="1" x14ac:dyDescent="0.25">
      <c r="A128" s="60"/>
      <c r="B128" s="58"/>
      <c r="C128" s="59"/>
      <c r="D128" s="59"/>
      <c r="E128" s="59"/>
      <c r="F128" s="59"/>
      <c r="G128" s="60"/>
      <c r="H128" s="52" t="str">
        <f t="shared" si="3"/>
        <v/>
      </c>
      <c r="I128" s="73" t="str">
        <f>IFERROR(VLOOKUP(A128,'Внесение изменений'!$B:$C,2,0),"")</f>
        <v/>
      </c>
      <c r="J128" s="73" t="str">
        <f>IFERROR(VLOOKUP(A128,'Внесение изменений'!B:E,4,0)," - ")</f>
        <v xml:space="preserve"> - </v>
      </c>
      <c r="K128" s="73" t="str">
        <f>IF(J128=" - ",J128,IFERROR(VLOOKUP(J128,Raw!$X$7:$Y$14,2,0),"Незначительные"))</f>
        <v xml:space="preserve"> - </v>
      </c>
      <c r="L128" s="73"/>
      <c r="M128" s="73" t="str">
        <f t="shared" si="4"/>
        <v xml:space="preserve"> - </v>
      </c>
      <c r="N128" s="73" t="str">
        <f>IF(A128&lt;&gt;"",IFERROR(VLOOKUP(I128&amp;M128&amp;K128,Raw!$R:$V,5,0),"Не определено")," - ")</f>
        <v xml:space="preserve"> - </v>
      </c>
      <c r="O128" s="7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 spans="1:25" customFormat="1" x14ac:dyDescent="0.25">
      <c r="A129" s="60"/>
      <c r="B129" s="58"/>
      <c r="C129" s="59"/>
      <c r="D129" s="59"/>
      <c r="E129" s="59"/>
      <c r="F129" s="59"/>
      <c r="G129" s="60"/>
      <c r="H129" s="52" t="str">
        <f t="shared" si="3"/>
        <v/>
      </c>
      <c r="I129" s="73" t="str">
        <f>IFERROR(VLOOKUP(A129,'Внесение изменений'!$B:$C,2,0),"")</f>
        <v/>
      </c>
      <c r="J129" s="73" t="str">
        <f>IFERROR(VLOOKUP(A129,'Внесение изменений'!B:E,4,0)," - ")</f>
        <v xml:space="preserve"> - </v>
      </c>
      <c r="K129" s="73" t="str">
        <f>IF(J129=" - ",J129,IFERROR(VLOOKUP(J129,Raw!$X$7:$Y$14,2,0),"Незначительные"))</f>
        <v xml:space="preserve"> - </v>
      </c>
      <c r="L129" s="73"/>
      <c r="M129" s="73" t="str">
        <f t="shared" si="4"/>
        <v xml:space="preserve"> - </v>
      </c>
      <c r="N129" s="73" t="str">
        <f>IF(A129&lt;&gt;"",IFERROR(VLOOKUP(I129&amp;M129&amp;K129,Raw!$R:$V,5,0),"Не определено")," - ")</f>
        <v xml:space="preserve"> - </v>
      </c>
      <c r="O129" s="7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 spans="1:25" customFormat="1" x14ac:dyDescent="0.25">
      <c r="A130" s="60"/>
      <c r="B130" s="58"/>
      <c r="C130" s="59"/>
      <c r="D130" s="59"/>
      <c r="E130" s="59"/>
      <c r="F130" s="59"/>
      <c r="G130" s="60"/>
      <c r="H130" s="52" t="str">
        <f t="shared" ref="H130:H193" si="5">IF(B130=" нет КМ "," Нет км ",IF(C130=$Q$2,"Эмитирован, ","")&amp;IF(D130=$Q$2,"В обороте, ","")&amp;IF(E130=$Q$2,"Списан,","")&amp;IF(F130=$Q$2,"Выбыл из оборота",""))</f>
        <v/>
      </c>
      <c r="I130" s="73" t="str">
        <f>IFERROR(VLOOKUP(A130,'Внесение изменений'!$B:$C,2,0),"")</f>
        <v/>
      </c>
      <c r="J130" s="73" t="str">
        <f>IFERROR(VLOOKUP(A130,'Внесение изменений'!B:E,4,0)," - ")</f>
        <v xml:space="preserve"> - </v>
      </c>
      <c r="K130" s="73" t="str">
        <f>IF(J130=" - ",J130,IFERROR(VLOOKUP(J130,Raw!$X$7:$Y$14,2,0),"Незначительные"))</f>
        <v xml:space="preserve"> - </v>
      </c>
      <c r="L130" s="73"/>
      <c r="M130" s="73" t="str">
        <f t="shared" si="4"/>
        <v xml:space="preserve"> - </v>
      </c>
      <c r="N130" s="73" t="str">
        <f>IF(A130&lt;&gt;"",IFERROR(VLOOKUP(I130&amp;M130&amp;K130,Raw!$R:$V,5,0),"Не определено")," - ")</f>
        <v xml:space="preserve"> - </v>
      </c>
      <c r="O130" s="7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 spans="1:25" customFormat="1" x14ac:dyDescent="0.25">
      <c r="A131" s="60"/>
      <c r="B131" s="58"/>
      <c r="C131" s="59"/>
      <c r="D131" s="59"/>
      <c r="E131" s="59"/>
      <c r="F131" s="59"/>
      <c r="G131" s="60"/>
      <c r="H131" s="52" t="str">
        <f t="shared" si="5"/>
        <v/>
      </c>
      <c r="I131" s="73" t="str">
        <f>IFERROR(VLOOKUP(A131,'Внесение изменений'!$B:$C,2,0),"")</f>
        <v/>
      </c>
      <c r="J131" s="73" t="str">
        <f>IFERROR(VLOOKUP(A131,'Внесение изменений'!B:E,4,0)," - ")</f>
        <v xml:space="preserve"> - </v>
      </c>
      <c r="K131" s="73" t="str">
        <f>IF(J131=" - ",J131,IFERROR(VLOOKUP(J131,Raw!$X$7:$Y$14,2,0),"Незначительные"))</f>
        <v xml:space="preserve"> - </v>
      </c>
      <c r="L131" s="73"/>
      <c r="M131" s="73" t="str">
        <f t="shared" ref="M131:M194" si="6">IF(F131=$Q$2,"Выбыл из оборота",IF(D131=$Q$2,"Ввод в оборот",IF(C131=$Q$2,"Эмитирован",IF(B131=" Нет КМ ","Нет КМ",IF(B131=" Net KM ","Нет КМ"," - ")))))</f>
        <v xml:space="preserve"> - </v>
      </c>
      <c r="N131" s="73" t="str">
        <f>IF(A131&lt;&gt;"",IFERROR(VLOOKUP(I131&amp;M131&amp;K131,Raw!$R:$V,5,0),"Не определено")," - ")</f>
        <v xml:space="preserve"> - </v>
      </c>
      <c r="O131" s="7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 spans="1:25" customFormat="1" x14ac:dyDescent="0.25">
      <c r="A132" s="60"/>
      <c r="B132" s="58"/>
      <c r="C132" s="59"/>
      <c r="D132" s="59"/>
      <c r="E132" s="59"/>
      <c r="F132" s="59"/>
      <c r="G132" s="60"/>
      <c r="H132" s="52" t="str">
        <f t="shared" si="5"/>
        <v/>
      </c>
      <c r="I132" s="73" t="str">
        <f>IFERROR(VLOOKUP(A132,'Внесение изменений'!$B:$C,2,0),"")</f>
        <v/>
      </c>
      <c r="J132" s="73" t="str">
        <f>IFERROR(VLOOKUP(A132,'Внесение изменений'!B:E,4,0)," - ")</f>
        <v xml:space="preserve"> - </v>
      </c>
      <c r="K132" s="73" t="str">
        <f>IF(J132=" - ",J132,IFERROR(VLOOKUP(J132,Raw!$X$7:$Y$14,2,0),"Незначительные"))</f>
        <v xml:space="preserve"> - </v>
      </c>
      <c r="L132" s="73"/>
      <c r="M132" s="73" t="str">
        <f t="shared" si="6"/>
        <v xml:space="preserve"> - </v>
      </c>
      <c r="N132" s="73" t="str">
        <f>IF(A132&lt;&gt;"",IFERROR(VLOOKUP(I132&amp;M132&amp;K132,Raw!$R:$V,5,0),"Не определено")," - ")</f>
        <v xml:space="preserve"> - </v>
      </c>
      <c r="O132" s="7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customFormat="1" x14ac:dyDescent="0.25">
      <c r="A133" s="60"/>
      <c r="B133" s="58"/>
      <c r="C133" s="59"/>
      <c r="D133" s="59"/>
      <c r="E133" s="59"/>
      <c r="F133" s="59"/>
      <c r="G133" s="60"/>
      <c r="H133" s="52" t="str">
        <f t="shared" si="5"/>
        <v/>
      </c>
      <c r="I133" s="73" t="str">
        <f>IFERROR(VLOOKUP(A133,'Внесение изменений'!$B:$C,2,0),"")</f>
        <v/>
      </c>
      <c r="J133" s="73" t="str">
        <f>IFERROR(VLOOKUP(A133,'Внесение изменений'!B:E,4,0)," - ")</f>
        <v xml:space="preserve"> - </v>
      </c>
      <c r="K133" s="73" t="str">
        <f>IF(J133=" - ",J133,IFERROR(VLOOKUP(J133,Raw!$X$7:$Y$14,2,0),"Незначительные"))</f>
        <v xml:space="preserve"> - </v>
      </c>
      <c r="L133" s="73"/>
      <c r="M133" s="73" t="str">
        <f t="shared" si="6"/>
        <v xml:space="preserve"> - </v>
      </c>
      <c r="N133" s="73" t="str">
        <f>IF(A133&lt;&gt;"",IFERROR(VLOOKUP(I133&amp;M133&amp;K133,Raw!$R:$V,5,0),"Не определено")," - ")</f>
        <v xml:space="preserve"> - </v>
      </c>
      <c r="O133" s="7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customFormat="1" x14ac:dyDescent="0.25">
      <c r="A134" s="60"/>
      <c r="B134" s="58"/>
      <c r="C134" s="59"/>
      <c r="D134" s="59"/>
      <c r="E134" s="59"/>
      <c r="F134" s="59"/>
      <c r="G134" s="60"/>
      <c r="H134" s="52" t="str">
        <f t="shared" si="5"/>
        <v/>
      </c>
      <c r="I134" s="73" t="str">
        <f>IFERROR(VLOOKUP(A134,'Внесение изменений'!$B:$C,2,0),"")</f>
        <v/>
      </c>
      <c r="J134" s="73" t="str">
        <f>IFERROR(VLOOKUP(A134,'Внесение изменений'!B:E,4,0)," - ")</f>
        <v xml:space="preserve"> - </v>
      </c>
      <c r="K134" s="73" t="str">
        <f>IF(J134=" - ",J134,IFERROR(VLOOKUP(J134,Raw!$X$7:$Y$14,2,0),"Незначительные"))</f>
        <v xml:space="preserve"> - </v>
      </c>
      <c r="L134" s="73"/>
      <c r="M134" s="73" t="str">
        <f t="shared" si="6"/>
        <v xml:space="preserve"> - </v>
      </c>
      <c r="N134" s="73" t="str">
        <f>IF(A134&lt;&gt;"",IFERROR(VLOOKUP(I134&amp;M134&amp;K134,Raw!$R:$V,5,0),"Не определено")," - ")</f>
        <v xml:space="preserve"> - </v>
      </c>
      <c r="O134" s="7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 spans="1:25" customFormat="1" x14ac:dyDescent="0.25">
      <c r="A135" s="60"/>
      <c r="B135" s="58"/>
      <c r="C135" s="59"/>
      <c r="D135" s="59"/>
      <c r="E135" s="59"/>
      <c r="F135" s="59"/>
      <c r="G135" s="60"/>
      <c r="H135" s="52" t="str">
        <f t="shared" si="5"/>
        <v/>
      </c>
      <c r="I135" s="73" t="str">
        <f>IFERROR(VLOOKUP(A135,'Внесение изменений'!$B:$C,2,0),"")</f>
        <v/>
      </c>
      <c r="J135" s="73" t="str">
        <f>IFERROR(VLOOKUP(A135,'Внесение изменений'!B:E,4,0)," - ")</f>
        <v xml:space="preserve"> - </v>
      </c>
      <c r="K135" s="73" t="str">
        <f>IF(J135=" - ",J135,IFERROR(VLOOKUP(J135,Raw!$X$7:$Y$14,2,0),"Незначительные"))</f>
        <v xml:space="preserve"> - </v>
      </c>
      <c r="L135" s="73"/>
      <c r="M135" s="73" t="str">
        <f t="shared" si="6"/>
        <v xml:space="preserve"> - </v>
      </c>
      <c r="N135" s="73" t="str">
        <f>IF(A135&lt;&gt;"",IFERROR(VLOOKUP(I135&amp;M135&amp;K135,Raw!$R:$V,5,0),"Не определено")," - ")</f>
        <v xml:space="preserve"> - </v>
      </c>
      <c r="O135" s="7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 spans="1:25" customFormat="1" x14ac:dyDescent="0.25">
      <c r="A136" s="60"/>
      <c r="B136" s="58"/>
      <c r="C136" s="59"/>
      <c r="D136" s="59"/>
      <c r="E136" s="59"/>
      <c r="F136" s="59"/>
      <c r="G136" s="60"/>
      <c r="H136" s="52" t="str">
        <f t="shared" si="5"/>
        <v/>
      </c>
      <c r="I136" s="73" t="str">
        <f>IFERROR(VLOOKUP(A136,'Внесение изменений'!$B:$C,2,0),"")</f>
        <v/>
      </c>
      <c r="J136" s="73" t="str">
        <f>IFERROR(VLOOKUP(A136,'Внесение изменений'!B:E,4,0)," - ")</f>
        <v xml:space="preserve"> - </v>
      </c>
      <c r="K136" s="73" t="str">
        <f>IF(J136=" - ",J136,IFERROR(VLOOKUP(J136,Raw!$X$7:$Y$14,2,0),"Незначительные"))</f>
        <v xml:space="preserve"> - </v>
      </c>
      <c r="L136" s="73"/>
      <c r="M136" s="73" t="str">
        <f t="shared" si="6"/>
        <v xml:space="preserve"> - </v>
      </c>
      <c r="N136" s="73" t="str">
        <f>IF(A136&lt;&gt;"",IFERROR(VLOOKUP(I136&amp;M136&amp;K136,Raw!$R:$V,5,0),"Не определено")," - ")</f>
        <v xml:space="preserve"> - </v>
      </c>
      <c r="O136" s="7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 spans="1:25" customFormat="1" x14ac:dyDescent="0.25">
      <c r="A137" s="60"/>
      <c r="B137" s="58"/>
      <c r="C137" s="59"/>
      <c r="D137" s="59"/>
      <c r="E137" s="59"/>
      <c r="F137" s="59"/>
      <c r="G137" s="60"/>
      <c r="H137" s="52" t="str">
        <f t="shared" si="5"/>
        <v/>
      </c>
      <c r="I137" s="73" t="str">
        <f>IFERROR(VLOOKUP(A137,'Внесение изменений'!$B:$C,2,0),"")</f>
        <v/>
      </c>
      <c r="J137" s="73" t="str">
        <f>IFERROR(VLOOKUP(A137,'Внесение изменений'!B:E,4,0)," - ")</f>
        <v xml:space="preserve"> - </v>
      </c>
      <c r="K137" s="73" t="str">
        <f>IF(J137=" - ",J137,IFERROR(VLOOKUP(J137,Raw!$X$7:$Y$14,2,0),"Незначительные"))</f>
        <v xml:space="preserve"> - </v>
      </c>
      <c r="L137" s="73"/>
      <c r="M137" s="73" t="str">
        <f t="shared" si="6"/>
        <v xml:space="preserve"> - </v>
      </c>
      <c r="N137" s="73" t="str">
        <f>IF(A137&lt;&gt;"",IFERROR(VLOOKUP(I137&amp;M137&amp;K137,Raw!$R:$V,5,0),"Не определено")," - ")</f>
        <v xml:space="preserve"> - </v>
      </c>
      <c r="O137" s="7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 spans="1:25" customFormat="1" x14ac:dyDescent="0.25">
      <c r="A138" s="60"/>
      <c r="B138" s="58"/>
      <c r="C138" s="59"/>
      <c r="D138" s="59"/>
      <c r="E138" s="59"/>
      <c r="F138" s="59"/>
      <c r="G138" s="60"/>
      <c r="H138" s="52" t="str">
        <f t="shared" si="5"/>
        <v/>
      </c>
      <c r="I138" s="73" t="str">
        <f>IFERROR(VLOOKUP(A138,'Внесение изменений'!$B:$C,2,0),"")</f>
        <v/>
      </c>
      <c r="J138" s="73" t="str">
        <f>IFERROR(VLOOKUP(A138,'Внесение изменений'!B:E,4,0)," - ")</f>
        <v xml:space="preserve"> - </v>
      </c>
      <c r="K138" s="73" t="str">
        <f>IF(J138=" - ",J138,IFERROR(VLOOKUP(J138,Raw!$X$7:$Y$14,2,0),"Незначительные"))</f>
        <v xml:space="preserve"> - </v>
      </c>
      <c r="L138" s="73"/>
      <c r="M138" s="73" t="str">
        <f t="shared" si="6"/>
        <v xml:space="preserve"> - </v>
      </c>
      <c r="N138" s="73" t="str">
        <f>IF(A138&lt;&gt;"",IFERROR(VLOOKUP(I138&amp;M138&amp;K138,Raw!$R:$V,5,0),"Не определено")," - ")</f>
        <v xml:space="preserve"> - </v>
      </c>
      <c r="O138" s="7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 spans="1:25" customFormat="1" x14ac:dyDescent="0.25">
      <c r="A139" s="60"/>
      <c r="B139" s="58"/>
      <c r="C139" s="59"/>
      <c r="D139" s="59"/>
      <c r="E139" s="59"/>
      <c r="F139" s="59"/>
      <c r="G139" s="60"/>
      <c r="H139" s="52" t="str">
        <f t="shared" si="5"/>
        <v/>
      </c>
      <c r="I139" s="73" t="str">
        <f>IFERROR(VLOOKUP(A139,'Внесение изменений'!$B:$C,2,0),"")</f>
        <v/>
      </c>
      <c r="J139" s="73" t="str">
        <f>IFERROR(VLOOKUP(A139,'Внесение изменений'!B:E,4,0)," - ")</f>
        <v xml:space="preserve"> - </v>
      </c>
      <c r="K139" s="73" t="str">
        <f>IF(J139=" - ",J139,IFERROR(VLOOKUP(J139,Raw!$X$7:$Y$14,2,0),"Незначительные"))</f>
        <v xml:space="preserve"> - </v>
      </c>
      <c r="L139" s="73"/>
      <c r="M139" s="73" t="str">
        <f t="shared" si="6"/>
        <v xml:space="preserve"> - </v>
      </c>
      <c r="N139" s="73" t="str">
        <f>IF(A139&lt;&gt;"",IFERROR(VLOOKUP(I139&amp;M139&amp;K139,Raw!$R:$V,5,0),"Не определено")," - ")</f>
        <v xml:space="preserve"> - </v>
      </c>
      <c r="O139" s="7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 spans="1:25" customFormat="1" x14ac:dyDescent="0.25">
      <c r="A140" s="60"/>
      <c r="B140" s="58"/>
      <c r="C140" s="59"/>
      <c r="D140" s="59"/>
      <c r="E140" s="59"/>
      <c r="F140" s="59"/>
      <c r="G140" s="60"/>
      <c r="H140" s="52" t="str">
        <f t="shared" si="5"/>
        <v/>
      </c>
      <c r="I140" s="73" t="str">
        <f>IFERROR(VLOOKUP(A140,'Внесение изменений'!$B:$C,2,0),"")</f>
        <v/>
      </c>
      <c r="J140" s="73" t="str">
        <f>IFERROR(VLOOKUP(A140,'Внесение изменений'!B:E,4,0)," - ")</f>
        <v xml:space="preserve"> - </v>
      </c>
      <c r="K140" s="73" t="str">
        <f>IF(J140=" - ",J140,IFERROR(VLOOKUP(J140,Raw!$X$7:$Y$14,2,0),"Незначительные"))</f>
        <v xml:space="preserve"> - </v>
      </c>
      <c r="L140" s="73"/>
      <c r="M140" s="73" t="str">
        <f t="shared" si="6"/>
        <v xml:space="preserve"> - </v>
      </c>
      <c r="N140" s="73" t="str">
        <f>IF(A140&lt;&gt;"",IFERROR(VLOOKUP(I140&amp;M140&amp;K140,Raw!$R:$V,5,0),"Не определено")," - ")</f>
        <v xml:space="preserve"> - </v>
      </c>
      <c r="O140" s="7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 spans="1:25" customFormat="1" x14ac:dyDescent="0.25">
      <c r="A141" s="60"/>
      <c r="B141" s="58"/>
      <c r="C141" s="59"/>
      <c r="D141" s="59"/>
      <c r="E141" s="59"/>
      <c r="F141" s="59"/>
      <c r="G141" s="60"/>
      <c r="H141" s="52" t="str">
        <f t="shared" si="5"/>
        <v/>
      </c>
      <c r="I141" s="73" t="str">
        <f>IFERROR(VLOOKUP(A141,'Внесение изменений'!$B:$C,2,0),"")</f>
        <v/>
      </c>
      <c r="J141" s="73" t="str">
        <f>IFERROR(VLOOKUP(A141,'Внесение изменений'!B:E,4,0)," - ")</f>
        <v xml:space="preserve"> - </v>
      </c>
      <c r="K141" s="73" t="str">
        <f>IF(J141=" - ",J141,IFERROR(VLOOKUP(J141,Raw!$X$7:$Y$14,2,0),"Незначительные"))</f>
        <v xml:space="preserve"> - </v>
      </c>
      <c r="L141" s="73"/>
      <c r="M141" s="73" t="str">
        <f t="shared" si="6"/>
        <v xml:space="preserve"> - </v>
      </c>
      <c r="N141" s="73" t="str">
        <f>IF(A141&lt;&gt;"",IFERROR(VLOOKUP(I141&amp;M141&amp;K141,Raw!$R:$V,5,0),"Не определено")," - ")</f>
        <v xml:space="preserve"> - </v>
      </c>
      <c r="O141" s="7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 spans="1:25" customFormat="1" x14ac:dyDescent="0.25">
      <c r="A142" s="60"/>
      <c r="B142" s="58"/>
      <c r="C142" s="59"/>
      <c r="D142" s="59"/>
      <c r="E142" s="59"/>
      <c r="F142" s="59"/>
      <c r="G142" s="60"/>
      <c r="H142" s="52" t="str">
        <f t="shared" si="5"/>
        <v/>
      </c>
      <c r="I142" s="73" t="str">
        <f>IFERROR(VLOOKUP(A142,'Внесение изменений'!$B:$C,2,0),"")</f>
        <v/>
      </c>
      <c r="J142" s="73" t="str">
        <f>IFERROR(VLOOKUP(A142,'Внесение изменений'!B:E,4,0)," - ")</f>
        <v xml:space="preserve"> - </v>
      </c>
      <c r="K142" s="73" t="str">
        <f>IF(J142=" - ",J142,IFERROR(VLOOKUP(J142,Raw!$X$7:$Y$14,2,0),"Незначительные"))</f>
        <v xml:space="preserve"> - </v>
      </c>
      <c r="L142" s="73"/>
      <c r="M142" s="73" t="str">
        <f t="shared" si="6"/>
        <v xml:space="preserve"> - </v>
      </c>
      <c r="N142" s="73" t="str">
        <f>IF(A142&lt;&gt;"",IFERROR(VLOOKUP(I142&amp;M142&amp;K142,Raw!$R:$V,5,0),"Не определено")," - ")</f>
        <v xml:space="preserve"> - </v>
      </c>
      <c r="O142" s="7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 spans="1:25" customFormat="1" x14ac:dyDescent="0.25">
      <c r="A143" s="60"/>
      <c r="B143" s="58"/>
      <c r="C143" s="59"/>
      <c r="D143" s="59"/>
      <c r="E143" s="59"/>
      <c r="F143" s="59"/>
      <c r="G143" s="60"/>
      <c r="H143" s="52" t="str">
        <f t="shared" si="5"/>
        <v/>
      </c>
      <c r="I143" s="73" t="str">
        <f>IFERROR(VLOOKUP(A143,'Внесение изменений'!$B:$C,2,0),"")</f>
        <v/>
      </c>
      <c r="J143" s="73" t="str">
        <f>IFERROR(VLOOKUP(A143,'Внесение изменений'!B:E,4,0)," - ")</f>
        <v xml:space="preserve"> - </v>
      </c>
      <c r="K143" s="73" t="str">
        <f>IF(J143=" - ",J143,IFERROR(VLOOKUP(J143,Raw!$X$7:$Y$14,2,0),"Незначительные"))</f>
        <v xml:space="preserve"> - </v>
      </c>
      <c r="L143" s="73"/>
      <c r="M143" s="73" t="str">
        <f t="shared" si="6"/>
        <v xml:space="preserve"> - </v>
      </c>
      <c r="N143" s="73" t="str">
        <f>IF(A143&lt;&gt;"",IFERROR(VLOOKUP(I143&amp;M143&amp;K143,Raw!$R:$V,5,0),"Не определено")," - ")</f>
        <v xml:space="preserve"> - </v>
      </c>
      <c r="O143" s="7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 spans="1:25" customFormat="1" x14ac:dyDescent="0.25">
      <c r="A144" s="60"/>
      <c r="B144" s="58"/>
      <c r="C144" s="59"/>
      <c r="D144" s="59"/>
      <c r="E144" s="59"/>
      <c r="F144" s="59"/>
      <c r="G144" s="60"/>
      <c r="H144" s="52" t="str">
        <f t="shared" si="5"/>
        <v/>
      </c>
      <c r="I144" s="73" t="str">
        <f>IFERROR(VLOOKUP(A144,'Внесение изменений'!$B:$C,2,0),"")</f>
        <v/>
      </c>
      <c r="J144" s="73" t="str">
        <f>IFERROR(VLOOKUP(A144,'Внесение изменений'!B:E,4,0)," - ")</f>
        <v xml:space="preserve"> - </v>
      </c>
      <c r="K144" s="73" t="str">
        <f>IF(J144=" - ",J144,IFERROR(VLOOKUP(J144,Raw!$X$7:$Y$14,2,0),"Незначительные"))</f>
        <v xml:space="preserve"> - </v>
      </c>
      <c r="L144" s="73"/>
      <c r="M144" s="73" t="str">
        <f t="shared" si="6"/>
        <v xml:space="preserve"> - </v>
      </c>
      <c r="N144" s="73" t="str">
        <f>IF(A144&lt;&gt;"",IFERROR(VLOOKUP(I144&amp;M144&amp;K144,Raw!$R:$V,5,0),"Не определено")," - ")</f>
        <v xml:space="preserve"> - </v>
      </c>
      <c r="O144" s="7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 spans="1:25" customFormat="1" x14ac:dyDescent="0.25">
      <c r="A145" s="60"/>
      <c r="B145" s="58"/>
      <c r="C145" s="59"/>
      <c r="D145" s="59"/>
      <c r="E145" s="59"/>
      <c r="F145" s="59"/>
      <c r="G145" s="60"/>
      <c r="H145" s="52" t="str">
        <f t="shared" si="5"/>
        <v/>
      </c>
      <c r="I145" s="73" t="str">
        <f>IFERROR(VLOOKUP(A145,'Внесение изменений'!$B:$C,2,0),"")</f>
        <v/>
      </c>
      <c r="J145" s="73" t="str">
        <f>IFERROR(VLOOKUP(A145,'Внесение изменений'!B:E,4,0)," - ")</f>
        <v xml:space="preserve"> - </v>
      </c>
      <c r="K145" s="73" t="str">
        <f>IF(J145=" - ",J145,IFERROR(VLOOKUP(J145,Raw!$X$7:$Y$14,2,0),"Незначительные"))</f>
        <v xml:space="preserve"> - </v>
      </c>
      <c r="L145" s="73"/>
      <c r="M145" s="73" t="str">
        <f t="shared" si="6"/>
        <v xml:space="preserve"> - </v>
      </c>
      <c r="N145" s="73" t="str">
        <f>IF(A145&lt;&gt;"",IFERROR(VLOOKUP(I145&amp;M145&amp;K145,Raw!$R:$V,5,0),"Не определено")," - ")</f>
        <v xml:space="preserve"> - </v>
      </c>
      <c r="O145" s="7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 spans="1:25" customFormat="1" x14ac:dyDescent="0.25">
      <c r="A146" s="60"/>
      <c r="B146" s="58"/>
      <c r="C146" s="59"/>
      <c r="D146" s="59"/>
      <c r="E146" s="59"/>
      <c r="F146" s="59"/>
      <c r="G146" s="60"/>
      <c r="H146" s="52" t="str">
        <f t="shared" si="5"/>
        <v/>
      </c>
      <c r="I146" s="73" t="str">
        <f>IFERROR(VLOOKUP(A146,'Внесение изменений'!$B:$C,2,0),"")</f>
        <v/>
      </c>
      <c r="J146" s="73" t="str">
        <f>IFERROR(VLOOKUP(A146,'Внесение изменений'!B:E,4,0)," - ")</f>
        <v xml:space="preserve"> - </v>
      </c>
      <c r="K146" s="73" t="str">
        <f>IF(J146=" - ",J146,IFERROR(VLOOKUP(J146,Raw!$X$7:$Y$14,2,0),"Незначительные"))</f>
        <v xml:space="preserve"> - </v>
      </c>
      <c r="L146" s="73"/>
      <c r="M146" s="73" t="str">
        <f t="shared" si="6"/>
        <v xml:space="preserve"> - </v>
      </c>
      <c r="N146" s="73" t="str">
        <f>IF(A146&lt;&gt;"",IFERROR(VLOOKUP(I146&amp;M146&amp;K146,Raw!$R:$V,5,0),"Не определено")," - ")</f>
        <v xml:space="preserve"> - </v>
      </c>
      <c r="O146" s="7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 spans="1:25" customFormat="1" x14ac:dyDescent="0.25">
      <c r="A147" s="60"/>
      <c r="B147" s="58"/>
      <c r="C147" s="59"/>
      <c r="D147" s="59"/>
      <c r="E147" s="59"/>
      <c r="F147" s="59"/>
      <c r="G147" s="60"/>
      <c r="H147" s="52" t="str">
        <f t="shared" si="5"/>
        <v/>
      </c>
      <c r="I147" s="73" t="str">
        <f>IFERROR(VLOOKUP(A147,'Внесение изменений'!$B:$C,2,0),"")</f>
        <v/>
      </c>
      <c r="J147" s="73" t="str">
        <f>IFERROR(VLOOKUP(A147,'Внесение изменений'!B:E,4,0)," - ")</f>
        <v xml:space="preserve"> - </v>
      </c>
      <c r="K147" s="73" t="str">
        <f>IF(J147=" - ",J147,IFERROR(VLOOKUP(J147,Raw!$X$7:$Y$14,2,0),"Незначительные"))</f>
        <v xml:space="preserve"> - </v>
      </c>
      <c r="L147" s="73"/>
      <c r="M147" s="73" t="str">
        <f t="shared" si="6"/>
        <v xml:space="preserve"> - </v>
      </c>
      <c r="N147" s="73" t="str">
        <f>IF(A147&lt;&gt;"",IFERROR(VLOOKUP(I147&amp;M147&amp;K147,Raw!$R:$V,5,0),"Не определено")," - ")</f>
        <v xml:space="preserve"> - </v>
      </c>
      <c r="O147" s="7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 spans="1:25" customFormat="1" x14ac:dyDescent="0.25">
      <c r="A148" s="60"/>
      <c r="B148" s="58"/>
      <c r="C148" s="59"/>
      <c r="D148" s="59"/>
      <c r="E148" s="59"/>
      <c r="F148" s="59"/>
      <c r="G148" s="60"/>
      <c r="H148" s="52" t="str">
        <f t="shared" si="5"/>
        <v/>
      </c>
      <c r="I148" s="73" t="str">
        <f>IFERROR(VLOOKUP(A148,'Внесение изменений'!$B:$C,2,0),"")</f>
        <v/>
      </c>
      <c r="J148" s="73" t="str">
        <f>IFERROR(VLOOKUP(A148,'Внесение изменений'!B:E,4,0)," - ")</f>
        <v xml:space="preserve"> - </v>
      </c>
      <c r="K148" s="73" t="str">
        <f>IF(J148=" - ",J148,IFERROR(VLOOKUP(J148,Raw!$X$7:$Y$14,2,0),"Незначительные"))</f>
        <v xml:space="preserve"> - </v>
      </c>
      <c r="L148" s="73"/>
      <c r="M148" s="73" t="str">
        <f t="shared" si="6"/>
        <v xml:space="preserve"> - </v>
      </c>
      <c r="N148" s="73" t="str">
        <f>IF(A148&lt;&gt;"",IFERROR(VLOOKUP(I148&amp;M148&amp;K148,Raw!$R:$V,5,0),"Не определено")," - ")</f>
        <v xml:space="preserve"> - </v>
      </c>
      <c r="O148" s="7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 spans="1:25" customFormat="1" x14ac:dyDescent="0.25">
      <c r="A149" s="60"/>
      <c r="B149" s="58"/>
      <c r="C149" s="59"/>
      <c r="D149" s="59"/>
      <c r="E149" s="59"/>
      <c r="F149" s="59"/>
      <c r="G149" s="60"/>
      <c r="H149" s="52" t="str">
        <f t="shared" si="5"/>
        <v/>
      </c>
      <c r="I149" s="73" t="str">
        <f>IFERROR(VLOOKUP(A149,'Внесение изменений'!$B:$C,2,0),"")</f>
        <v/>
      </c>
      <c r="J149" s="73" t="str">
        <f>IFERROR(VLOOKUP(A149,'Внесение изменений'!B:E,4,0)," - ")</f>
        <v xml:space="preserve"> - </v>
      </c>
      <c r="K149" s="73" t="str">
        <f>IF(J149=" - ",J149,IFERROR(VLOOKUP(J149,Raw!$X$7:$Y$14,2,0),"Незначительные"))</f>
        <v xml:space="preserve"> - </v>
      </c>
      <c r="L149" s="73"/>
      <c r="M149" s="73" t="str">
        <f t="shared" si="6"/>
        <v xml:space="preserve"> - </v>
      </c>
      <c r="N149" s="73" t="str">
        <f>IF(A149&lt;&gt;"",IFERROR(VLOOKUP(I149&amp;M149&amp;K149,Raw!$R:$V,5,0),"Не определено")," - ")</f>
        <v xml:space="preserve"> - </v>
      </c>
      <c r="O149" s="7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 spans="1:25" customFormat="1" x14ac:dyDescent="0.25">
      <c r="A150" s="60"/>
      <c r="B150" s="58"/>
      <c r="C150" s="59"/>
      <c r="D150" s="59"/>
      <c r="E150" s="59"/>
      <c r="F150" s="59"/>
      <c r="G150" s="60"/>
      <c r="H150" s="52" t="str">
        <f t="shared" si="5"/>
        <v/>
      </c>
      <c r="I150" s="73" t="str">
        <f>IFERROR(VLOOKUP(A150,'Внесение изменений'!$B:$C,2,0),"")</f>
        <v/>
      </c>
      <c r="J150" s="73" t="str">
        <f>IFERROR(VLOOKUP(A150,'Внесение изменений'!B:E,4,0)," - ")</f>
        <v xml:space="preserve"> - </v>
      </c>
      <c r="K150" s="73" t="str">
        <f>IF(J150=" - ",J150,IFERROR(VLOOKUP(J150,Raw!$X$7:$Y$14,2,0),"Незначительные"))</f>
        <v xml:space="preserve"> - </v>
      </c>
      <c r="L150" s="73"/>
      <c r="M150" s="73" t="str">
        <f t="shared" si="6"/>
        <v xml:space="preserve"> - </v>
      </c>
      <c r="N150" s="73" t="str">
        <f>IF(A150&lt;&gt;"",IFERROR(VLOOKUP(I150&amp;M150&amp;K150,Raw!$R:$V,5,0),"Не определено")," - ")</f>
        <v xml:space="preserve"> - </v>
      </c>
      <c r="O150" s="7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 spans="1:25" customFormat="1" x14ac:dyDescent="0.25">
      <c r="A151" s="60"/>
      <c r="B151" s="58"/>
      <c r="C151" s="59"/>
      <c r="D151" s="59"/>
      <c r="E151" s="59"/>
      <c r="F151" s="59"/>
      <c r="G151" s="60"/>
      <c r="H151" s="52" t="str">
        <f t="shared" si="5"/>
        <v/>
      </c>
      <c r="I151" s="73" t="str">
        <f>IFERROR(VLOOKUP(A151,'Внесение изменений'!$B:$C,2,0),"")</f>
        <v/>
      </c>
      <c r="J151" s="73" t="str">
        <f>IFERROR(VLOOKUP(A151,'Внесение изменений'!B:E,4,0)," - ")</f>
        <v xml:space="preserve"> - </v>
      </c>
      <c r="K151" s="73" t="str">
        <f>IF(J151=" - ",J151,IFERROR(VLOOKUP(J151,Raw!$X$7:$Y$14,2,0),"Незначительные"))</f>
        <v xml:space="preserve"> - </v>
      </c>
      <c r="L151" s="73"/>
      <c r="M151" s="73" t="str">
        <f t="shared" si="6"/>
        <v xml:space="preserve"> - </v>
      </c>
      <c r="N151" s="73" t="str">
        <f>IF(A151&lt;&gt;"",IFERROR(VLOOKUP(I151&amp;M151&amp;K151,Raw!$R:$V,5,0),"Не определено")," - ")</f>
        <v xml:space="preserve"> - </v>
      </c>
      <c r="O151" s="7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 spans="1:25" customFormat="1" x14ac:dyDescent="0.25">
      <c r="A152" s="60"/>
      <c r="B152" s="58"/>
      <c r="C152" s="59"/>
      <c r="D152" s="59"/>
      <c r="E152" s="59"/>
      <c r="F152" s="59"/>
      <c r="G152" s="60"/>
      <c r="H152" s="52" t="str">
        <f t="shared" si="5"/>
        <v/>
      </c>
      <c r="I152" s="73" t="str">
        <f>IFERROR(VLOOKUP(A152,'Внесение изменений'!$B:$C,2,0),"")</f>
        <v/>
      </c>
      <c r="J152" s="73" t="str">
        <f>IFERROR(VLOOKUP(A152,'Внесение изменений'!B:E,4,0)," - ")</f>
        <v xml:space="preserve"> - </v>
      </c>
      <c r="K152" s="73" t="str">
        <f>IF(J152=" - ",J152,IFERROR(VLOOKUP(J152,Raw!$X$7:$Y$14,2,0),"Незначительные"))</f>
        <v xml:space="preserve"> - </v>
      </c>
      <c r="L152" s="73"/>
      <c r="M152" s="73" t="str">
        <f t="shared" si="6"/>
        <v xml:space="preserve"> - </v>
      </c>
      <c r="N152" s="73" t="str">
        <f>IF(A152&lt;&gt;"",IFERROR(VLOOKUP(I152&amp;M152&amp;K152,Raw!$R:$V,5,0),"Не определено")," - ")</f>
        <v xml:space="preserve"> - </v>
      </c>
      <c r="O152" s="7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spans="1:25" customFormat="1" x14ac:dyDescent="0.25">
      <c r="A153" s="60"/>
      <c r="B153" s="58"/>
      <c r="C153" s="59"/>
      <c r="D153" s="59"/>
      <c r="E153" s="59"/>
      <c r="F153" s="59"/>
      <c r="G153" s="60"/>
      <c r="H153" s="52" t="str">
        <f t="shared" si="5"/>
        <v/>
      </c>
      <c r="I153" s="73" t="str">
        <f>IFERROR(VLOOKUP(A153,'Внесение изменений'!$B:$C,2,0),"")</f>
        <v/>
      </c>
      <c r="J153" s="73" t="str">
        <f>IFERROR(VLOOKUP(A153,'Внесение изменений'!B:E,4,0)," - ")</f>
        <v xml:space="preserve"> - </v>
      </c>
      <c r="K153" s="73" t="str">
        <f>IF(J153=" - ",J153,IFERROR(VLOOKUP(J153,Raw!$X$7:$Y$14,2,0),"Незначительные"))</f>
        <v xml:space="preserve"> - </v>
      </c>
      <c r="L153" s="73"/>
      <c r="M153" s="73" t="str">
        <f t="shared" si="6"/>
        <v xml:space="preserve"> - </v>
      </c>
      <c r="N153" s="73" t="str">
        <f>IF(A153&lt;&gt;"",IFERROR(VLOOKUP(I153&amp;M153&amp;K153,Raw!$R:$V,5,0),"Не определено")," - ")</f>
        <v xml:space="preserve"> - </v>
      </c>
      <c r="O153" s="7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customFormat="1" x14ac:dyDescent="0.25">
      <c r="A154" s="60"/>
      <c r="B154" s="58"/>
      <c r="C154" s="59"/>
      <c r="D154" s="59"/>
      <c r="E154" s="59"/>
      <c r="F154" s="59"/>
      <c r="G154" s="60"/>
      <c r="H154" s="52" t="str">
        <f t="shared" si="5"/>
        <v/>
      </c>
      <c r="I154" s="73" t="str">
        <f>IFERROR(VLOOKUP(A154,'Внесение изменений'!$B:$C,2,0),"")</f>
        <v/>
      </c>
      <c r="J154" s="73" t="str">
        <f>IFERROR(VLOOKUP(A154,'Внесение изменений'!B:E,4,0)," - ")</f>
        <v xml:space="preserve"> - </v>
      </c>
      <c r="K154" s="73" t="str">
        <f>IF(J154=" - ",J154,IFERROR(VLOOKUP(J154,Raw!$X$7:$Y$14,2,0),"Незначительные"))</f>
        <v xml:space="preserve"> - </v>
      </c>
      <c r="L154" s="73"/>
      <c r="M154" s="73" t="str">
        <f t="shared" si="6"/>
        <v xml:space="preserve"> - </v>
      </c>
      <c r="N154" s="73" t="str">
        <f>IF(A154&lt;&gt;"",IFERROR(VLOOKUP(I154&amp;M154&amp;K154,Raw!$R:$V,5,0),"Не определено")," - ")</f>
        <v xml:space="preserve"> - </v>
      </c>
      <c r="O154" s="7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customFormat="1" x14ac:dyDescent="0.25">
      <c r="A155" s="60"/>
      <c r="B155" s="58"/>
      <c r="C155" s="59"/>
      <c r="D155" s="59"/>
      <c r="E155" s="59"/>
      <c r="F155" s="59"/>
      <c r="G155" s="60"/>
      <c r="H155" s="52" t="str">
        <f t="shared" si="5"/>
        <v/>
      </c>
      <c r="I155" s="73" t="str">
        <f>IFERROR(VLOOKUP(A155,'Внесение изменений'!$B:$C,2,0),"")</f>
        <v/>
      </c>
      <c r="J155" s="73" t="str">
        <f>IFERROR(VLOOKUP(A155,'Внесение изменений'!B:E,4,0)," - ")</f>
        <v xml:space="preserve"> - </v>
      </c>
      <c r="K155" s="73" t="str">
        <f>IF(J155=" - ",J155,IFERROR(VLOOKUP(J155,Raw!$X$7:$Y$14,2,0),"Незначительные"))</f>
        <v xml:space="preserve"> - </v>
      </c>
      <c r="L155" s="73"/>
      <c r="M155" s="73" t="str">
        <f t="shared" si="6"/>
        <v xml:space="preserve"> - </v>
      </c>
      <c r="N155" s="73" t="str">
        <f>IF(A155&lt;&gt;"",IFERROR(VLOOKUP(I155&amp;M155&amp;K155,Raw!$R:$V,5,0),"Не определено")," - ")</f>
        <v xml:space="preserve"> - </v>
      </c>
      <c r="O155" s="7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spans="1:25" customFormat="1" x14ac:dyDescent="0.25">
      <c r="A156" s="60"/>
      <c r="B156" s="58"/>
      <c r="C156" s="59"/>
      <c r="D156" s="59"/>
      <c r="E156" s="59"/>
      <c r="F156" s="59"/>
      <c r="G156" s="60"/>
      <c r="H156" s="52" t="str">
        <f t="shared" si="5"/>
        <v/>
      </c>
      <c r="I156" s="73" t="str">
        <f>IFERROR(VLOOKUP(A156,'Внесение изменений'!$B:$C,2,0),"")</f>
        <v/>
      </c>
      <c r="J156" s="73" t="str">
        <f>IFERROR(VLOOKUP(A156,'Внесение изменений'!B:E,4,0)," - ")</f>
        <v xml:space="preserve"> - </v>
      </c>
      <c r="K156" s="73" t="str">
        <f>IF(J156=" - ",J156,IFERROR(VLOOKUP(J156,Raw!$X$7:$Y$14,2,0),"Незначительные"))</f>
        <v xml:space="preserve"> - </v>
      </c>
      <c r="L156" s="73"/>
      <c r="M156" s="73" t="str">
        <f t="shared" si="6"/>
        <v xml:space="preserve"> - </v>
      </c>
      <c r="N156" s="73" t="str">
        <f>IF(A156&lt;&gt;"",IFERROR(VLOOKUP(I156&amp;M156&amp;K156,Raw!$R:$V,5,0),"Не определено")," - ")</f>
        <v xml:space="preserve"> - </v>
      </c>
      <c r="O156" s="7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spans="1:25" customFormat="1" x14ac:dyDescent="0.25">
      <c r="A157" s="60"/>
      <c r="B157" s="58"/>
      <c r="C157" s="59"/>
      <c r="D157" s="59"/>
      <c r="E157" s="59"/>
      <c r="F157" s="59"/>
      <c r="G157" s="60"/>
      <c r="H157" s="52" t="str">
        <f t="shared" si="5"/>
        <v/>
      </c>
      <c r="I157" s="73" t="str">
        <f>IFERROR(VLOOKUP(A157,'Внесение изменений'!$B:$C,2,0),"")</f>
        <v/>
      </c>
      <c r="J157" s="73" t="str">
        <f>IFERROR(VLOOKUP(A157,'Внесение изменений'!B:E,4,0)," - ")</f>
        <v xml:space="preserve"> - </v>
      </c>
      <c r="K157" s="73" t="str">
        <f>IF(J157=" - ",J157,IFERROR(VLOOKUP(J157,Raw!$X$7:$Y$14,2,0),"Незначительные"))</f>
        <v xml:space="preserve"> - </v>
      </c>
      <c r="L157" s="73"/>
      <c r="M157" s="73" t="str">
        <f t="shared" si="6"/>
        <v xml:space="preserve"> - </v>
      </c>
      <c r="N157" s="73" t="str">
        <f>IF(A157&lt;&gt;"",IFERROR(VLOOKUP(I157&amp;M157&amp;K157,Raw!$R:$V,5,0),"Не определено")," - ")</f>
        <v xml:space="preserve"> - </v>
      </c>
      <c r="O157" s="7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spans="1:25" customFormat="1" x14ac:dyDescent="0.25">
      <c r="A158" s="60"/>
      <c r="B158" s="58"/>
      <c r="C158" s="59"/>
      <c r="D158" s="59"/>
      <c r="E158" s="59"/>
      <c r="F158" s="59"/>
      <c r="G158" s="60"/>
      <c r="H158" s="52" t="str">
        <f t="shared" si="5"/>
        <v/>
      </c>
      <c r="I158" s="73" t="str">
        <f>IFERROR(VLOOKUP(A158,'Внесение изменений'!$B:$C,2,0),"")</f>
        <v/>
      </c>
      <c r="J158" s="73" t="str">
        <f>IFERROR(VLOOKUP(A158,'Внесение изменений'!B:E,4,0)," - ")</f>
        <v xml:space="preserve"> - </v>
      </c>
      <c r="K158" s="73" t="str">
        <f>IF(J158=" - ",J158,IFERROR(VLOOKUP(J158,Raw!$X$7:$Y$14,2,0),"Незначительные"))</f>
        <v xml:space="preserve"> - </v>
      </c>
      <c r="L158" s="73"/>
      <c r="M158" s="73" t="str">
        <f t="shared" si="6"/>
        <v xml:space="preserve"> - </v>
      </c>
      <c r="N158" s="73" t="str">
        <f>IF(A158&lt;&gt;"",IFERROR(VLOOKUP(I158&amp;M158&amp;K158,Raw!$R:$V,5,0),"Не определено")," - ")</f>
        <v xml:space="preserve"> - </v>
      </c>
      <c r="O158" s="7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 spans="1:25" customFormat="1" x14ac:dyDescent="0.25">
      <c r="A159" s="60"/>
      <c r="B159" s="58"/>
      <c r="C159" s="59"/>
      <c r="D159" s="59"/>
      <c r="E159" s="59"/>
      <c r="F159" s="59"/>
      <c r="G159" s="60"/>
      <c r="H159" s="52" t="str">
        <f t="shared" si="5"/>
        <v/>
      </c>
      <c r="I159" s="73" t="str">
        <f>IFERROR(VLOOKUP(A159,'Внесение изменений'!$B:$C,2,0),"")</f>
        <v/>
      </c>
      <c r="J159" s="73" t="str">
        <f>IFERROR(VLOOKUP(A159,'Внесение изменений'!B:E,4,0)," - ")</f>
        <v xml:space="preserve"> - </v>
      </c>
      <c r="K159" s="73" t="str">
        <f>IF(J159=" - ",J159,IFERROR(VLOOKUP(J159,Raw!$X$7:$Y$14,2,0),"Незначительные"))</f>
        <v xml:space="preserve"> - </v>
      </c>
      <c r="L159" s="73"/>
      <c r="M159" s="73" t="str">
        <f t="shared" si="6"/>
        <v xml:space="preserve"> - </v>
      </c>
      <c r="N159" s="73" t="str">
        <f>IF(A159&lt;&gt;"",IFERROR(VLOOKUP(I159&amp;M159&amp;K159,Raw!$R:$V,5,0),"Не определено")," - ")</f>
        <v xml:space="preserve"> - </v>
      </c>
      <c r="O159" s="7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 spans="1:25" customFormat="1" x14ac:dyDescent="0.25">
      <c r="A160" s="60"/>
      <c r="B160" s="58"/>
      <c r="C160" s="59"/>
      <c r="D160" s="59"/>
      <c r="E160" s="59"/>
      <c r="F160" s="59"/>
      <c r="G160" s="60"/>
      <c r="H160" s="52" t="str">
        <f t="shared" si="5"/>
        <v/>
      </c>
      <c r="I160" s="73" t="str">
        <f>IFERROR(VLOOKUP(A160,'Внесение изменений'!$B:$C,2,0),"")</f>
        <v/>
      </c>
      <c r="J160" s="73" t="str">
        <f>IFERROR(VLOOKUP(A160,'Внесение изменений'!B:E,4,0)," - ")</f>
        <v xml:space="preserve"> - </v>
      </c>
      <c r="K160" s="73" t="str">
        <f>IF(J160=" - ",J160,IFERROR(VLOOKUP(J160,Raw!$X$7:$Y$14,2,0),"Незначительные"))</f>
        <v xml:space="preserve"> - </v>
      </c>
      <c r="L160" s="73"/>
      <c r="M160" s="73" t="str">
        <f t="shared" si="6"/>
        <v xml:space="preserve"> - </v>
      </c>
      <c r="N160" s="73" t="str">
        <f>IF(A160&lt;&gt;"",IFERROR(VLOOKUP(I160&amp;M160&amp;K160,Raw!$R:$V,5,0),"Не определено")," - ")</f>
        <v xml:space="preserve"> - </v>
      </c>
      <c r="O160" s="7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 spans="1:25" customFormat="1" x14ac:dyDescent="0.25">
      <c r="A161" s="60"/>
      <c r="B161" s="58"/>
      <c r="C161" s="59"/>
      <c r="D161" s="59"/>
      <c r="E161" s="59"/>
      <c r="F161" s="59"/>
      <c r="G161" s="60"/>
      <c r="H161" s="52" t="str">
        <f t="shared" si="5"/>
        <v/>
      </c>
      <c r="I161" s="73" t="str">
        <f>IFERROR(VLOOKUP(A161,'Внесение изменений'!$B:$C,2,0),"")</f>
        <v/>
      </c>
      <c r="J161" s="73" t="str">
        <f>IFERROR(VLOOKUP(A161,'Внесение изменений'!B:E,4,0)," - ")</f>
        <v xml:space="preserve"> - </v>
      </c>
      <c r="K161" s="73" t="str">
        <f>IF(J161=" - ",J161,IFERROR(VLOOKUP(J161,Raw!$X$7:$Y$14,2,0),"Незначительные"))</f>
        <v xml:space="preserve"> - </v>
      </c>
      <c r="L161" s="73"/>
      <c r="M161" s="73" t="str">
        <f t="shared" si="6"/>
        <v xml:space="preserve"> - </v>
      </c>
      <c r="N161" s="73" t="str">
        <f>IF(A161&lt;&gt;"",IFERROR(VLOOKUP(I161&amp;M161&amp;K161,Raw!$R:$V,5,0),"Не определено")," - ")</f>
        <v xml:space="preserve"> - </v>
      </c>
      <c r="O161" s="7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 spans="1:25" customFormat="1" x14ac:dyDescent="0.25">
      <c r="A162" s="60"/>
      <c r="B162" s="58"/>
      <c r="C162" s="59"/>
      <c r="D162" s="59"/>
      <c r="E162" s="59"/>
      <c r="F162" s="59"/>
      <c r="G162" s="60"/>
      <c r="H162" s="52" t="str">
        <f t="shared" si="5"/>
        <v/>
      </c>
      <c r="I162" s="73" t="str">
        <f>IFERROR(VLOOKUP(A162,'Внесение изменений'!$B:$C,2,0),"")</f>
        <v/>
      </c>
      <c r="J162" s="73" t="str">
        <f>IFERROR(VLOOKUP(A162,'Внесение изменений'!B:E,4,0)," - ")</f>
        <v xml:space="preserve"> - </v>
      </c>
      <c r="K162" s="73" t="str">
        <f>IF(J162=" - ",J162,IFERROR(VLOOKUP(J162,Raw!$X$7:$Y$14,2,0),"Незначительные"))</f>
        <v xml:space="preserve"> - </v>
      </c>
      <c r="L162" s="73"/>
      <c r="M162" s="73" t="str">
        <f t="shared" si="6"/>
        <v xml:space="preserve"> - </v>
      </c>
      <c r="N162" s="73" t="str">
        <f>IF(A162&lt;&gt;"",IFERROR(VLOOKUP(I162&amp;M162&amp;K162,Raw!$R:$V,5,0),"Не определено")," - ")</f>
        <v xml:space="preserve"> - </v>
      </c>
      <c r="O162" s="7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 spans="1:25" customFormat="1" x14ac:dyDescent="0.25">
      <c r="A163" s="60"/>
      <c r="B163" s="58"/>
      <c r="C163" s="59"/>
      <c r="D163" s="59"/>
      <c r="E163" s="59"/>
      <c r="F163" s="59"/>
      <c r="G163" s="60"/>
      <c r="H163" s="52" t="str">
        <f t="shared" si="5"/>
        <v/>
      </c>
      <c r="I163" s="73" t="str">
        <f>IFERROR(VLOOKUP(A163,'Внесение изменений'!$B:$C,2,0),"")</f>
        <v/>
      </c>
      <c r="J163" s="73" t="str">
        <f>IFERROR(VLOOKUP(A163,'Внесение изменений'!B:E,4,0)," - ")</f>
        <v xml:space="preserve"> - </v>
      </c>
      <c r="K163" s="73" t="str">
        <f>IF(J163=" - ",J163,IFERROR(VLOOKUP(J163,Raw!$X$7:$Y$14,2,0),"Незначительные"))</f>
        <v xml:space="preserve"> - </v>
      </c>
      <c r="L163" s="73"/>
      <c r="M163" s="73" t="str">
        <f t="shared" si="6"/>
        <v xml:space="preserve"> - </v>
      </c>
      <c r="N163" s="73" t="str">
        <f>IF(A163&lt;&gt;"",IFERROR(VLOOKUP(I163&amp;M163&amp;K163,Raw!$R:$V,5,0),"Не определено")," - ")</f>
        <v xml:space="preserve"> - </v>
      </c>
      <c r="O163" s="7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 spans="1:25" customFormat="1" x14ac:dyDescent="0.25">
      <c r="A164" s="60"/>
      <c r="B164" s="58"/>
      <c r="C164" s="59"/>
      <c r="D164" s="59"/>
      <c r="E164" s="59"/>
      <c r="F164" s="59"/>
      <c r="G164" s="60"/>
      <c r="H164" s="52" t="str">
        <f t="shared" si="5"/>
        <v/>
      </c>
      <c r="I164" s="73" t="str">
        <f>IFERROR(VLOOKUP(A164,'Внесение изменений'!$B:$C,2,0),"")</f>
        <v/>
      </c>
      <c r="J164" s="73" t="str">
        <f>IFERROR(VLOOKUP(A164,'Внесение изменений'!B:E,4,0)," - ")</f>
        <v xml:space="preserve"> - </v>
      </c>
      <c r="K164" s="73" t="str">
        <f>IF(J164=" - ",J164,IFERROR(VLOOKUP(J164,Raw!$X$7:$Y$14,2,0),"Незначительные"))</f>
        <v xml:space="preserve"> - </v>
      </c>
      <c r="L164" s="73"/>
      <c r="M164" s="73" t="str">
        <f t="shared" si="6"/>
        <v xml:space="preserve"> - </v>
      </c>
      <c r="N164" s="73" t="str">
        <f>IF(A164&lt;&gt;"",IFERROR(VLOOKUP(I164&amp;M164&amp;K164,Raw!$R:$V,5,0),"Не определено")," - ")</f>
        <v xml:space="preserve"> - </v>
      </c>
      <c r="O164" s="7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customFormat="1" x14ac:dyDescent="0.25">
      <c r="A165" s="60"/>
      <c r="B165" s="58"/>
      <c r="C165" s="59"/>
      <c r="D165" s="59"/>
      <c r="E165" s="59"/>
      <c r="F165" s="59"/>
      <c r="G165" s="60"/>
      <c r="H165" s="52" t="str">
        <f t="shared" si="5"/>
        <v/>
      </c>
      <c r="I165" s="73" t="str">
        <f>IFERROR(VLOOKUP(A165,'Внесение изменений'!$B:$C,2,0),"")</f>
        <v/>
      </c>
      <c r="J165" s="73" t="str">
        <f>IFERROR(VLOOKUP(A165,'Внесение изменений'!B:E,4,0)," - ")</f>
        <v xml:space="preserve"> - </v>
      </c>
      <c r="K165" s="73" t="str">
        <f>IF(J165=" - ",J165,IFERROR(VLOOKUP(J165,Raw!$X$7:$Y$14,2,0),"Незначительные"))</f>
        <v xml:space="preserve"> - </v>
      </c>
      <c r="L165" s="73"/>
      <c r="M165" s="73" t="str">
        <f t="shared" si="6"/>
        <v xml:space="preserve"> - </v>
      </c>
      <c r="N165" s="73" t="str">
        <f>IF(A165&lt;&gt;"",IFERROR(VLOOKUP(I165&amp;M165&amp;K165,Raw!$R:$V,5,0),"Не определено")," - ")</f>
        <v xml:space="preserve"> - </v>
      </c>
      <c r="O165" s="7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customFormat="1" x14ac:dyDescent="0.25">
      <c r="A166" s="60"/>
      <c r="B166" s="58"/>
      <c r="C166" s="59"/>
      <c r="D166" s="59"/>
      <c r="E166" s="59"/>
      <c r="F166" s="59"/>
      <c r="G166" s="60"/>
      <c r="H166" s="52" t="str">
        <f t="shared" si="5"/>
        <v/>
      </c>
      <c r="I166" s="73" t="str">
        <f>IFERROR(VLOOKUP(A166,'Внесение изменений'!$B:$C,2,0),"")</f>
        <v/>
      </c>
      <c r="J166" s="73" t="str">
        <f>IFERROR(VLOOKUP(A166,'Внесение изменений'!B:E,4,0)," - ")</f>
        <v xml:space="preserve"> - </v>
      </c>
      <c r="K166" s="73" t="str">
        <f>IF(J166=" - ",J166,IFERROR(VLOOKUP(J166,Raw!$X$7:$Y$14,2,0),"Незначительные"))</f>
        <v xml:space="preserve"> - </v>
      </c>
      <c r="L166" s="73"/>
      <c r="M166" s="73" t="str">
        <f t="shared" si="6"/>
        <v xml:space="preserve"> - </v>
      </c>
      <c r="N166" s="73" t="str">
        <f>IF(A166&lt;&gt;"",IFERROR(VLOOKUP(I166&amp;M166&amp;K166,Raw!$R:$V,5,0),"Не определено")," - ")</f>
        <v xml:space="preserve"> - </v>
      </c>
      <c r="O166" s="7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customFormat="1" x14ac:dyDescent="0.25">
      <c r="A167" s="60"/>
      <c r="B167" s="58"/>
      <c r="C167" s="59"/>
      <c r="D167" s="59"/>
      <c r="E167" s="59"/>
      <c r="F167" s="59"/>
      <c r="G167" s="60"/>
      <c r="H167" s="52" t="str">
        <f t="shared" si="5"/>
        <v/>
      </c>
      <c r="I167" s="73" t="str">
        <f>IFERROR(VLOOKUP(A167,'Внесение изменений'!$B:$C,2,0),"")</f>
        <v/>
      </c>
      <c r="J167" s="73" t="str">
        <f>IFERROR(VLOOKUP(A167,'Внесение изменений'!B:E,4,0)," - ")</f>
        <v xml:space="preserve"> - </v>
      </c>
      <c r="K167" s="73" t="str">
        <f>IF(J167=" - ",J167,IFERROR(VLOOKUP(J167,Raw!$X$7:$Y$14,2,0),"Незначительные"))</f>
        <v xml:space="preserve"> - </v>
      </c>
      <c r="L167" s="73"/>
      <c r="M167" s="73" t="str">
        <f t="shared" si="6"/>
        <v xml:space="preserve"> - </v>
      </c>
      <c r="N167" s="73" t="str">
        <f>IF(A167&lt;&gt;"",IFERROR(VLOOKUP(I167&amp;M167&amp;K167,Raw!$R:$V,5,0),"Не определено")," - ")</f>
        <v xml:space="preserve"> - </v>
      </c>
      <c r="O167" s="7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customFormat="1" x14ac:dyDescent="0.25">
      <c r="A168" s="60"/>
      <c r="B168" s="58"/>
      <c r="C168" s="59"/>
      <c r="D168" s="59"/>
      <c r="E168" s="59"/>
      <c r="F168" s="59"/>
      <c r="G168" s="60"/>
      <c r="H168" s="52" t="str">
        <f t="shared" si="5"/>
        <v/>
      </c>
      <c r="I168" s="73" t="str">
        <f>IFERROR(VLOOKUP(A168,'Внесение изменений'!$B:$C,2,0),"")</f>
        <v/>
      </c>
      <c r="J168" s="73" t="str">
        <f>IFERROR(VLOOKUP(A168,'Внесение изменений'!B:E,4,0)," - ")</f>
        <v xml:space="preserve"> - </v>
      </c>
      <c r="K168" s="73" t="str">
        <f>IF(J168=" - ",J168,IFERROR(VLOOKUP(J168,Raw!$X$7:$Y$14,2,0),"Незначительные"))</f>
        <v xml:space="preserve"> - </v>
      </c>
      <c r="L168" s="73"/>
      <c r="M168" s="73" t="str">
        <f t="shared" si="6"/>
        <v xml:space="preserve"> - </v>
      </c>
      <c r="N168" s="73" t="str">
        <f>IF(A168&lt;&gt;"",IFERROR(VLOOKUP(I168&amp;M168&amp;K168,Raw!$R:$V,5,0),"Не определено")," - ")</f>
        <v xml:space="preserve"> - </v>
      </c>
      <c r="O168" s="7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customFormat="1" x14ac:dyDescent="0.25">
      <c r="A169" s="60"/>
      <c r="B169" s="58"/>
      <c r="C169" s="59"/>
      <c r="D169" s="59"/>
      <c r="E169" s="59"/>
      <c r="F169" s="59"/>
      <c r="G169" s="60"/>
      <c r="H169" s="52" t="str">
        <f t="shared" si="5"/>
        <v/>
      </c>
      <c r="I169" s="73" t="str">
        <f>IFERROR(VLOOKUP(A169,'Внесение изменений'!$B:$C,2,0),"")</f>
        <v/>
      </c>
      <c r="J169" s="73" t="str">
        <f>IFERROR(VLOOKUP(A169,'Внесение изменений'!B:E,4,0)," - ")</f>
        <v xml:space="preserve"> - </v>
      </c>
      <c r="K169" s="73" t="str">
        <f>IF(J169=" - ",J169,IFERROR(VLOOKUP(J169,Raw!$X$7:$Y$14,2,0),"Незначительные"))</f>
        <v xml:space="preserve"> - </v>
      </c>
      <c r="L169" s="73"/>
      <c r="M169" s="73" t="str">
        <f t="shared" si="6"/>
        <v xml:space="preserve"> - </v>
      </c>
      <c r="N169" s="73" t="str">
        <f>IF(A169&lt;&gt;"",IFERROR(VLOOKUP(I169&amp;M169&amp;K169,Raw!$R:$V,5,0),"Не определено")," - ")</f>
        <v xml:space="preserve"> - </v>
      </c>
      <c r="O169" s="7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customFormat="1" x14ac:dyDescent="0.25">
      <c r="A170" s="60"/>
      <c r="B170" s="58"/>
      <c r="C170" s="59"/>
      <c r="D170" s="59"/>
      <c r="E170" s="59"/>
      <c r="F170" s="59"/>
      <c r="G170" s="60"/>
      <c r="H170" s="52" t="str">
        <f t="shared" si="5"/>
        <v/>
      </c>
      <c r="I170" s="73" t="str">
        <f>IFERROR(VLOOKUP(A170,'Внесение изменений'!$B:$C,2,0),"")</f>
        <v/>
      </c>
      <c r="J170" s="73" t="str">
        <f>IFERROR(VLOOKUP(A170,'Внесение изменений'!B:E,4,0)," - ")</f>
        <v xml:space="preserve"> - </v>
      </c>
      <c r="K170" s="73" t="str">
        <f>IF(J170=" - ",J170,IFERROR(VLOOKUP(J170,Raw!$X$7:$Y$14,2,0),"Незначительные"))</f>
        <v xml:space="preserve"> - </v>
      </c>
      <c r="L170" s="73"/>
      <c r="M170" s="73" t="str">
        <f t="shared" si="6"/>
        <v xml:space="preserve"> - </v>
      </c>
      <c r="N170" s="73" t="str">
        <f>IF(A170&lt;&gt;"",IFERROR(VLOOKUP(I170&amp;M170&amp;K170,Raw!$R:$V,5,0),"Не определено")," - ")</f>
        <v xml:space="preserve"> - </v>
      </c>
      <c r="O170" s="7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customFormat="1" x14ac:dyDescent="0.25">
      <c r="A171" s="60"/>
      <c r="B171" s="58"/>
      <c r="C171" s="59"/>
      <c r="D171" s="59"/>
      <c r="E171" s="59"/>
      <c r="F171" s="59"/>
      <c r="G171" s="60"/>
      <c r="H171" s="52" t="str">
        <f t="shared" si="5"/>
        <v/>
      </c>
      <c r="I171" s="73" t="str">
        <f>IFERROR(VLOOKUP(A171,'Внесение изменений'!$B:$C,2,0),"")</f>
        <v/>
      </c>
      <c r="J171" s="73" t="str">
        <f>IFERROR(VLOOKUP(A171,'Внесение изменений'!B:E,4,0)," - ")</f>
        <v xml:space="preserve"> - </v>
      </c>
      <c r="K171" s="73" t="str">
        <f>IF(J171=" - ",J171,IFERROR(VLOOKUP(J171,Raw!$X$7:$Y$14,2,0),"Незначительные"))</f>
        <v xml:space="preserve"> - </v>
      </c>
      <c r="L171" s="73"/>
      <c r="M171" s="73" t="str">
        <f t="shared" si="6"/>
        <v xml:space="preserve"> - </v>
      </c>
      <c r="N171" s="73" t="str">
        <f>IF(A171&lt;&gt;"",IFERROR(VLOOKUP(I171&amp;M171&amp;K171,Raw!$R:$V,5,0),"Не определено")," - ")</f>
        <v xml:space="preserve"> - </v>
      </c>
      <c r="O171" s="7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customFormat="1" x14ac:dyDescent="0.25">
      <c r="A172" s="60"/>
      <c r="B172" s="58"/>
      <c r="C172" s="59"/>
      <c r="D172" s="59"/>
      <c r="E172" s="59"/>
      <c r="F172" s="59"/>
      <c r="G172" s="60"/>
      <c r="H172" s="52" t="str">
        <f t="shared" si="5"/>
        <v/>
      </c>
      <c r="I172" s="73" t="str">
        <f>IFERROR(VLOOKUP(A172,'Внесение изменений'!$B:$C,2,0),"")</f>
        <v/>
      </c>
      <c r="J172" s="73" t="str">
        <f>IFERROR(VLOOKUP(A172,'Внесение изменений'!B:E,4,0)," - ")</f>
        <v xml:space="preserve"> - </v>
      </c>
      <c r="K172" s="73" t="str">
        <f>IF(J172=" - ",J172,IFERROR(VLOOKUP(J172,Raw!$X$7:$Y$14,2,0),"Незначительные"))</f>
        <v xml:space="preserve"> - </v>
      </c>
      <c r="L172" s="73"/>
      <c r="M172" s="73" t="str">
        <f t="shared" si="6"/>
        <v xml:space="preserve"> - </v>
      </c>
      <c r="N172" s="73" t="str">
        <f>IF(A172&lt;&gt;"",IFERROR(VLOOKUP(I172&amp;M172&amp;K172,Raw!$R:$V,5,0),"Не определено")," - ")</f>
        <v xml:space="preserve"> - </v>
      </c>
      <c r="O172" s="7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customFormat="1" x14ac:dyDescent="0.25">
      <c r="A173" s="60"/>
      <c r="B173" s="58"/>
      <c r="C173" s="59"/>
      <c r="D173" s="59"/>
      <c r="E173" s="59"/>
      <c r="F173" s="59"/>
      <c r="G173" s="60"/>
      <c r="H173" s="52" t="str">
        <f t="shared" si="5"/>
        <v/>
      </c>
      <c r="I173" s="73" t="str">
        <f>IFERROR(VLOOKUP(A173,'Внесение изменений'!$B:$C,2,0),"")</f>
        <v/>
      </c>
      <c r="J173" s="73" t="str">
        <f>IFERROR(VLOOKUP(A173,'Внесение изменений'!B:E,4,0)," - ")</f>
        <v xml:space="preserve"> - </v>
      </c>
      <c r="K173" s="73" t="str">
        <f>IF(J173=" - ",J173,IFERROR(VLOOKUP(J173,Raw!$X$7:$Y$14,2,0),"Незначительные"))</f>
        <v xml:space="preserve"> - </v>
      </c>
      <c r="L173" s="73"/>
      <c r="M173" s="73" t="str">
        <f t="shared" si="6"/>
        <v xml:space="preserve"> - </v>
      </c>
      <c r="N173" s="73" t="str">
        <f>IF(A173&lt;&gt;"",IFERROR(VLOOKUP(I173&amp;M173&amp;K173,Raw!$R:$V,5,0),"Не определено")," - ")</f>
        <v xml:space="preserve"> - </v>
      </c>
      <c r="O173" s="7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customFormat="1" x14ac:dyDescent="0.25">
      <c r="A174" s="60"/>
      <c r="B174" s="58"/>
      <c r="C174" s="59"/>
      <c r="D174" s="59"/>
      <c r="E174" s="59"/>
      <c r="F174" s="59"/>
      <c r="G174" s="60"/>
      <c r="H174" s="52" t="str">
        <f t="shared" si="5"/>
        <v/>
      </c>
      <c r="I174" s="73" t="str">
        <f>IFERROR(VLOOKUP(A174,'Внесение изменений'!$B:$C,2,0),"")</f>
        <v/>
      </c>
      <c r="J174" s="73" t="str">
        <f>IFERROR(VLOOKUP(A174,'Внесение изменений'!B:E,4,0)," - ")</f>
        <v xml:space="preserve"> - </v>
      </c>
      <c r="K174" s="73" t="str">
        <f>IF(J174=" - ",J174,IFERROR(VLOOKUP(J174,Raw!$X$7:$Y$14,2,0),"Незначительные"))</f>
        <v xml:space="preserve"> - </v>
      </c>
      <c r="L174" s="73"/>
      <c r="M174" s="73" t="str">
        <f t="shared" si="6"/>
        <v xml:space="preserve"> - </v>
      </c>
      <c r="N174" s="73" t="str">
        <f>IF(A174&lt;&gt;"",IFERROR(VLOOKUP(I174&amp;M174&amp;K174,Raw!$R:$V,5,0),"Не определено")," - ")</f>
        <v xml:space="preserve"> - </v>
      </c>
      <c r="O174" s="7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customFormat="1" x14ac:dyDescent="0.25">
      <c r="A175" s="60"/>
      <c r="B175" s="58"/>
      <c r="C175" s="59"/>
      <c r="D175" s="59"/>
      <c r="E175" s="59"/>
      <c r="F175" s="59"/>
      <c r="G175" s="60"/>
      <c r="H175" s="52" t="str">
        <f t="shared" si="5"/>
        <v/>
      </c>
      <c r="I175" s="73" t="str">
        <f>IFERROR(VLOOKUP(A175,'Внесение изменений'!$B:$C,2,0),"")</f>
        <v/>
      </c>
      <c r="J175" s="73" t="str">
        <f>IFERROR(VLOOKUP(A175,'Внесение изменений'!B:E,4,0)," - ")</f>
        <v xml:space="preserve"> - </v>
      </c>
      <c r="K175" s="73" t="str">
        <f>IF(J175=" - ",J175,IFERROR(VLOOKUP(J175,Raw!$X$7:$Y$14,2,0),"Незначительные"))</f>
        <v xml:space="preserve"> - </v>
      </c>
      <c r="L175" s="73"/>
      <c r="M175" s="73" t="str">
        <f t="shared" si="6"/>
        <v xml:space="preserve"> - </v>
      </c>
      <c r="N175" s="73" t="str">
        <f>IF(A175&lt;&gt;"",IFERROR(VLOOKUP(I175&amp;M175&amp;K175,Raw!$R:$V,5,0),"Не определено")," - ")</f>
        <v xml:space="preserve"> - </v>
      </c>
      <c r="O175" s="7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customFormat="1" x14ac:dyDescent="0.25">
      <c r="A176" s="60"/>
      <c r="B176" s="58"/>
      <c r="C176" s="59"/>
      <c r="D176" s="59"/>
      <c r="E176" s="59"/>
      <c r="F176" s="59"/>
      <c r="G176" s="60"/>
      <c r="H176" s="52" t="str">
        <f t="shared" si="5"/>
        <v/>
      </c>
      <c r="I176" s="73" t="str">
        <f>IFERROR(VLOOKUP(A176,'Внесение изменений'!$B:$C,2,0),"")</f>
        <v/>
      </c>
      <c r="J176" s="73" t="str">
        <f>IFERROR(VLOOKUP(A176,'Внесение изменений'!B:E,4,0)," - ")</f>
        <v xml:space="preserve"> - </v>
      </c>
      <c r="K176" s="73" t="str">
        <f>IF(J176=" - ",J176,IFERROR(VLOOKUP(J176,Raw!$X$7:$Y$14,2,0),"Незначительные"))</f>
        <v xml:space="preserve"> - </v>
      </c>
      <c r="L176" s="73"/>
      <c r="M176" s="73" t="str">
        <f t="shared" si="6"/>
        <v xml:space="preserve"> - </v>
      </c>
      <c r="N176" s="73" t="str">
        <f>IF(A176&lt;&gt;"",IFERROR(VLOOKUP(I176&amp;M176&amp;K176,Raw!$R:$V,5,0),"Не определено")," - ")</f>
        <v xml:space="preserve"> - </v>
      </c>
      <c r="O176" s="7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customFormat="1" x14ac:dyDescent="0.25">
      <c r="A177" s="60"/>
      <c r="B177" s="58"/>
      <c r="C177" s="59"/>
      <c r="D177" s="59"/>
      <c r="E177" s="59"/>
      <c r="F177" s="59"/>
      <c r="G177" s="60"/>
      <c r="H177" s="52" t="str">
        <f t="shared" si="5"/>
        <v/>
      </c>
      <c r="I177" s="73" t="str">
        <f>IFERROR(VLOOKUP(A177,'Внесение изменений'!$B:$C,2,0),"")</f>
        <v/>
      </c>
      <c r="J177" s="73" t="str">
        <f>IFERROR(VLOOKUP(A177,'Внесение изменений'!B:E,4,0)," - ")</f>
        <v xml:space="preserve"> - </v>
      </c>
      <c r="K177" s="73" t="str">
        <f>IF(J177=" - ",J177,IFERROR(VLOOKUP(J177,Raw!$X$7:$Y$14,2,0),"Незначительные"))</f>
        <v xml:space="preserve"> - </v>
      </c>
      <c r="L177" s="73"/>
      <c r="M177" s="73" t="str">
        <f t="shared" si="6"/>
        <v xml:space="preserve"> - </v>
      </c>
      <c r="N177" s="73" t="str">
        <f>IF(A177&lt;&gt;"",IFERROR(VLOOKUP(I177&amp;M177&amp;K177,Raw!$R:$V,5,0),"Не определено")," - ")</f>
        <v xml:space="preserve"> - </v>
      </c>
      <c r="O177" s="7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customFormat="1" x14ac:dyDescent="0.25">
      <c r="A178" s="60"/>
      <c r="B178" s="58"/>
      <c r="C178" s="59"/>
      <c r="D178" s="59"/>
      <c r="E178" s="59"/>
      <c r="F178" s="59"/>
      <c r="G178" s="60"/>
      <c r="H178" s="52" t="str">
        <f t="shared" si="5"/>
        <v/>
      </c>
      <c r="I178" s="73" t="str">
        <f>IFERROR(VLOOKUP(A178,'Внесение изменений'!$B:$C,2,0),"")</f>
        <v/>
      </c>
      <c r="J178" s="73" t="str">
        <f>IFERROR(VLOOKUP(A178,'Внесение изменений'!B:E,4,0)," - ")</f>
        <v xml:space="preserve"> - </v>
      </c>
      <c r="K178" s="73" t="str">
        <f>IF(J178=" - ",J178,IFERROR(VLOOKUP(J178,Raw!$X$7:$Y$14,2,0),"Незначительные"))</f>
        <v xml:space="preserve"> - </v>
      </c>
      <c r="L178" s="73"/>
      <c r="M178" s="73" t="str">
        <f t="shared" si="6"/>
        <v xml:space="preserve"> - </v>
      </c>
      <c r="N178" s="73" t="str">
        <f>IF(A178&lt;&gt;"",IFERROR(VLOOKUP(I178&amp;M178&amp;K178,Raw!$R:$V,5,0),"Не определено")," - ")</f>
        <v xml:space="preserve"> - </v>
      </c>
      <c r="O178" s="7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customFormat="1" x14ac:dyDescent="0.25">
      <c r="A179" s="60"/>
      <c r="B179" s="58"/>
      <c r="C179" s="59"/>
      <c r="D179" s="59"/>
      <c r="E179" s="59"/>
      <c r="F179" s="59"/>
      <c r="G179" s="60"/>
      <c r="H179" s="52" t="str">
        <f t="shared" si="5"/>
        <v/>
      </c>
      <c r="I179" s="73" t="str">
        <f>IFERROR(VLOOKUP(A179,'Внесение изменений'!$B:$C,2,0),"")</f>
        <v/>
      </c>
      <c r="J179" s="73" t="str">
        <f>IFERROR(VLOOKUP(A179,'Внесение изменений'!B:E,4,0)," - ")</f>
        <v xml:space="preserve"> - </v>
      </c>
      <c r="K179" s="73" t="str">
        <f>IF(J179=" - ",J179,IFERROR(VLOOKUP(J179,Raw!$X$7:$Y$14,2,0),"Незначительные"))</f>
        <v xml:space="preserve"> - </v>
      </c>
      <c r="L179" s="73"/>
      <c r="M179" s="73" t="str">
        <f t="shared" si="6"/>
        <v xml:space="preserve"> - </v>
      </c>
      <c r="N179" s="73" t="str">
        <f>IF(A179&lt;&gt;"",IFERROR(VLOOKUP(I179&amp;M179&amp;K179,Raw!$R:$V,5,0),"Не определено")," - ")</f>
        <v xml:space="preserve"> - </v>
      </c>
      <c r="O179" s="7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customFormat="1" x14ac:dyDescent="0.25">
      <c r="A180" s="60"/>
      <c r="B180" s="58"/>
      <c r="C180" s="59"/>
      <c r="D180" s="59"/>
      <c r="E180" s="59"/>
      <c r="F180" s="59"/>
      <c r="G180" s="60"/>
      <c r="H180" s="52" t="str">
        <f t="shared" si="5"/>
        <v/>
      </c>
      <c r="I180" s="73" t="str">
        <f>IFERROR(VLOOKUP(A180,'Внесение изменений'!$B:$C,2,0),"")</f>
        <v/>
      </c>
      <c r="J180" s="73" t="str">
        <f>IFERROR(VLOOKUP(A180,'Внесение изменений'!B:E,4,0)," - ")</f>
        <v xml:space="preserve"> - </v>
      </c>
      <c r="K180" s="73" t="str">
        <f>IF(J180=" - ",J180,IFERROR(VLOOKUP(J180,Raw!$X$7:$Y$14,2,0),"Незначительные"))</f>
        <v xml:space="preserve"> - </v>
      </c>
      <c r="L180" s="73"/>
      <c r="M180" s="73" t="str">
        <f t="shared" si="6"/>
        <v xml:space="preserve"> - </v>
      </c>
      <c r="N180" s="73" t="str">
        <f>IF(A180&lt;&gt;"",IFERROR(VLOOKUP(I180&amp;M180&amp;K180,Raw!$R:$V,5,0),"Не определено")," - ")</f>
        <v xml:space="preserve"> - </v>
      </c>
      <c r="O180" s="7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customFormat="1" x14ac:dyDescent="0.25">
      <c r="A181" s="60"/>
      <c r="B181" s="58"/>
      <c r="C181" s="59"/>
      <c r="D181" s="59"/>
      <c r="E181" s="59"/>
      <c r="F181" s="59"/>
      <c r="G181" s="60"/>
      <c r="H181" s="52" t="str">
        <f t="shared" si="5"/>
        <v/>
      </c>
      <c r="I181" s="73" t="str">
        <f>IFERROR(VLOOKUP(A181,'Внесение изменений'!$B:$C,2,0),"")</f>
        <v/>
      </c>
      <c r="J181" s="73" t="str">
        <f>IFERROR(VLOOKUP(A181,'Внесение изменений'!B:E,4,0)," - ")</f>
        <v xml:space="preserve"> - </v>
      </c>
      <c r="K181" s="73" t="str">
        <f>IF(J181=" - ",J181,IFERROR(VLOOKUP(J181,Raw!$X$7:$Y$14,2,0),"Незначительные"))</f>
        <v xml:space="preserve"> - </v>
      </c>
      <c r="L181" s="73"/>
      <c r="M181" s="73" t="str">
        <f t="shared" si="6"/>
        <v xml:space="preserve"> - </v>
      </c>
      <c r="N181" s="73" t="str">
        <f>IF(A181&lt;&gt;"",IFERROR(VLOOKUP(I181&amp;M181&amp;K181,Raw!$R:$V,5,0),"Не определено")," - ")</f>
        <v xml:space="preserve"> - </v>
      </c>
      <c r="O181" s="7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customFormat="1" x14ac:dyDescent="0.25">
      <c r="A182" s="60"/>
      <c r="B182" s="58"/>
      <c r="C182" s="59"/>
      <c r="D182" s="59"/>
      <c r="E182" s="59"/>
      <c r="F182" s="59"/>
      <c r="G182" s="60"/>
      <c r="H182" s="52" t="str">
        <f t="shared" si="5"/>
        <v/>
      </c>
      <c r="I182" s="73" t="str">
        <f>IFERROR(VLOOKUP(A182,'Внесение изменений'!$B:$C,2,0),"")</f>
        <v/>
      </c>
      <c r="J182" s="73" t="str">
        <f>IFERROR(VLOOKUP(A182,'Внесение изменений'!B:E,4,0)," - ")</f>
        <v xml:space="preserve"> - </v>
      </c>
      <c r="K182" s="73" t="str">
        <f>IF(J182=" - ",J182,IFERROR(VLOOKUP(J182,Raw!$X$7:$Y$14,2,0),"Незначительные"))</f>
        <v xml:space="preserve"> - </v>
      </c>
      <c r="L182" s="73"/>
      <c r="M182" s="73" t="str">
        <f t="shared" si="6"/>
        <v xml:space="preserve"> - </v>
      </c>
      <c r="N182" s="73" t="str">
        <f>IF(A182&lt;&gt;"",IFERROR(VLOOKUP(I182&amp;M182&amp;K182,Raw!$R:$V,5,0),"Не определено")," - ")</f>
        <v xml:space="preserve"> - </v>
      </c>
      <c r="O182" s="7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customFormat="1" x14ac:dyDescent="0.25">
      <c r="A183" s="60"/>
      <c r="B183" s="58"/>
      <c r="C183" s="59"/>
      <c r="D183" s="59"/>
      <c r="E183" s="59"/>
      <c r="F183" s="59"/>
      <c r="G183" s="60"/>
      <c r="H183" s="52" t="str">
        <f t="shared" si="5"/>
        <v/>
      </c>
      <c r="I183" s="73" t="str">
        <f>IFERROR(VLOOKUP(A183,'Внесение изменений'!$B:$C,2,0),"")</f>
        <v/>
      </c>
      <c r="J183" s="73" t="str">
        <f>IFERROR(VLOOKUP(A183,'Внесение изменений'!B:E,4,0)," - ")</f>
        <v xml:space="preserve"> - </v>
      </c>
      <c r="K183" s="73" t="str">
        <f>IF(J183=" - ",J183,IFERROR(VLOOKUP(J183,Raw!$X$7:$Y$14,2,0),"Незначительные"))</f>
        <v xml:space="preserve"> - </v>
      </c>
      <c r="L183" s="73"/>
      <c r="M183" s="73" t="str">
        <f t="shared" si="6"/>
        <v xml:space="preserve"> - </v>
      </c>
      <c r="N183" s="73" t="str">
        <f>IF(A183&lt;&gt;"",IFERROR(VLOOKUP(I183&amp;M183&amp;K183,Raw!$R:$V,5,0),"Не определено")," - ")</f>
        <v xml:space="preserve"> - </v>
      </c>
      <c r="O183" s="7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customFormat="1" x14ac:dyDescent="0.25">
      <c r="A184" s="60"/>
      <c r="B184" s="58"/>
      <c r="C184" s="59"/>
      <c r="D184" s="59"/>
      <c r="E184" s="59"/>
      <c r="F184" s="59"/>
      <c r="G184" s="60"/>
      <c r="H184" s="52" t="str">
        <f t="shared" si="5"/>
        <v/>
      </c>
      <c r="I184" s="73" t="str">
        <f>IFERROR(VLOOKUP(A184,'Внесение изменений'!$B:$C,2,0),"")</f>
        <v/>
      </c>
      <c r="J184" s="73" t="str">
        <f>IFERROR(VLOOKUP(A184,'Внесение изменений'!B:E,4,0)," - ")</f>
        <v xml:space="preserve"> - </v>
      </c>
      <c r="K184" s="73" t="str">
        <f>IF(J184=" - ",J184,IFERROR(VLOOKUP(J184,Raw!$X$7:$Y$14,2,0),"Незначительные"))</f>
        <v xml:space="preserve"> - </v>
      </c>
      <c r="L184" s="73"/>
      <c r="M184" s="73" t="str">
        <f t="shared" si="6"/>
        <v xml:space="preserve"> - </v>
      </c>
      <c r="N184" s="73" t="str">
        <f>IF(A184&lt;&gt;"",IFERROR(VLOOKUP(I184&amp;M184&amp;K184,Raw!$R:$V,5,0),"Не определено")," - ")</f>
        <v xml:space="preserve"> - </v>
      </c>
      <c r="O184" s="7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customFormat="1" x14ac:dyDescent="0.25">
      <c r="A185" s="60"/>
      <c r="B185" s="58"/>
      <c r="C185" s="59"/>
      <c r="D185" s="59"/>
      <c r="E185" s="59"/>
      <c r="F185" s="59"/>
      <c r="G185" s="60"/>
      <c r="H185" s="52" t="str">
        <f t="shared" si="5"/>
        <v/>
      </c>
      <c r="I185" s="73" t="str">
        <f>IFERROR(VLOOKUP(A185,'Внесение изменений'!$B:$C,2,0),"")</f>
        <v/>
      </c>
      <c r="J185" s="73" t="str">
        <f>IFERROR(VLOOKUP(A185,'Внесение изменений'!B:E,4,0)," - ")</f>
        <v xml:space="preserve"> - </v>
      </c>
      <c r="K185" s="73" t="str">
        <f>IF(J185=" - ",J185,IFERROR(VLOOKUP(J185,Raw!$X$7:$Y$14,2,0),"Незначительные"))</f>
        <v xml:space="preserve"> - </v>
      </c>
      <c r="L185" s="73"/>
      <c r="M185" s="73" t="str">
        <f t="shared" si="6"/>
        <v xml:space="preserve"> - </v>
      </c>
      <c r="N185" s="73" t="str">
        <f>IF(A185&lt;&gt;"",IFERROR(VLOOKUP(I185&amp;M185&amp;K185,Raw!$R:$V,5,0),"Не определено")," - ")</f>
        <v xml:space="preserve"> - </v>
      </c>
      <c r="O185" s="7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customFormat="1" x14ac:dyDescent="0.25">
      <c r="A186" s="60"/>
      <c r="B186" s="58"/>
      <c r="C186" s="59"/>
      <c r="D186" s="59"/>
      <c r="E186" s="59"/>
      <c r="F186" s="59"/>
      <c r="G186" s="60"/>
      <c r="H186" s="52" t="str">
        <f t="shared" si="5"/>
        <v/>
      </c>
      <c r="I186" s="73" t="str">
        <f>IFERROR(VLOOKUP(A186,'Внесение изменений'!$B:$C,2,0),"")</f>
        <v/>
      </c>
      <c r="J186" s="73" t="str">
        <f>IFERROR(VLOOKUP(A186,'Внесение изменений'!B:E,4,0)," - ")</f>
        <v xml:space="preserve"> - </v>
      </c>
      <c r="K186" s="73" t="str">
        <f>IF(J186=" - ",J186,IFERROR(VLOOKUP(J186,Raw!$X$7:$Y$14,2,0),"Незначительные"))</f>
        <v xml:space="preserve"> - </v>
      </c>
      <c r="L186" s="73"/>
      <c r="M186" s="73" t="str">
        <f t="shared" si="6"/>
        <v xml:space="preserve"> - </v>
      </c>
      <c r="N186" s="73" t="str">
        <f>IF(A186&lt;&gt;"",IFERROR(VLOOKUP(I186&amp;M186&amp;K186,Raw!$R:$V,5,0),"Не определено")," - ")</f>
        <v xml:space="preserve"> - </v>
      </c>
      <c r="O186" s="7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customFormat="1" x14ac:dyDescent="0.25">
      <c r="A187" s="60"/>
      <c r="B187" s="58"/>
      <c r="C187" s="59"/>
      <c r="D187" s="59"/>
      <c r="E187" s="59"/>
      <c r="F187" s="59"/>
      <c r="G187" s="60"/>
      <c r="H187" s="52" t="str">
        <f t="shared" si="5"/>
        <v/>
      </c>
      <c r="I187" s="73" t="str">
        <f>IFERROR(VLOOKUP(A187,'Внесение изменений'!$B:$C,2,0),"")</f>
        <v/>
      </c>
      <c r="J187" s="73" t="str">
        <f>IFERROR(VLOOKUP(A187,'Внесение изменений'!B:E,4,0)," - ")</f>
        <v xml:space="preserve"> - </v>
      </c>
      <c r="K187" s="73" t="str">
        <f>IF(J187=" - ",J187,IFERROR(VLOOKUP(J187,Raw!$X$7:$Y$14,2,0),"Незначительные"))</f>
        <v xml:space="preserve"> - </v>
      </c>
      <c r="L187" s="73"/>
      <c r="M187" s="73" t="str">
        <f t="shared" si="6"/>
        <v xml:space="preserve"> - </v>
      </c>
      <c r="N187" s="73" t="str">
        <f>IF(A187&lt;&gt;"",IFERROR(VLOOKUP(I187&amp;M187&amp;K187,Raw!$R:$V,5,0),"Не определено")," - ")</f>
        <v xml:space="preserve"> - </v>
      </c>
      <c r="O187" s="7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customFormat="1" x14ac:dyDescent="0.25">
      <c r="A188" s="60"/>
      <c r="B188" s="58"/>
      <c r="C188" s="59"/>
      <c r="D188" s="59"/>
      <c r="E188" s="59"/>
      <c r="F188" s="59"/>
      <c r="G188" s="60"/>
      <c r="H188" s="52" t="str">
        <f t="shared" si="5"/>
        <v/>
      </c>
      <c r="I188" s="73" t="str">
        <f>IFERROR(VLOOKUP(A188,'Внесение изменений'!$B:$C,2,0),"")</f>
        <v/>
      </c>
      <c r="J188" s="73" t="str">
        <f>IFERROR(VLOOKUP(A188,'Внесение изменений'!B:E,4,0)," - ")</f>
        <v xml:space="preserve"> - </v>
      </c>
      <c r="K188" s="73" t="str">
        <f>IF(J188=" - ",J188,IFERROR(VLOOKUP(J188,Raw!$X$7:$Y$14,2,0),"Незначительные"))</f>
        <v xml:space="preserve"> - </v>
      </c>
      <c r="L188" s="73"/>
      <c r="M188" s="73" t="str">
        <f t="shared" si="6"/>
        <v xml:space="preserve"> - </v>
      </c>
      <c r="N188" s="73" t="str">
        <f>IF(A188&lt;&gt;"",IFERROR(VLOOKUP(I188&amp;M188&amp;K188,Raw!$R:$V,5,0),"Не определено")," - ")</f>
        <v xml:space="preserve"> - </v>
      </c>
      <c r="O188" s="7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customFormat="1" x14ac:dyDescent="0.25">
      <c r="A189" s="60"/>
      <c r="B189" s="58"/>
      <c r="C189" s="59"/>
      <c r="D189" s="59"/>
      <c r="E189" s="59"/>
      <c r="F189" s="59"/>
      <c r="G189" s="60"/>
      <c r="H189" s="52" t="str">
        <f t="shared" si="5"/>
        <v/>
      </c>
      <c r="I189" s="73" t="str">
        <f>IFERROR(VLOOKUP(A189,'Внесение изменений'!$B:$C,2,0),"")</f>
        <v/>
      </c>
      <c r="J189" s="73" t="str">
        <f>IFERROR(VLOOKUP(A189,'Внесение изменений'!B:E,4,0)," - ")</f>
        <v xml:space="preserve"> - </v>
      </c>
      <c r="K189" s="73" t="str">
        <f>IF(J189=" - ",J189,IFERROR(VLOOKUP(J189,Raw!$X$7:$Y$14,2,0),"Незначительные"))</f>
        <v xml:space="preserve"> - </v>
      </c>
      <c r="L189" s="73"/>
      <c r="M189" s="73" t="str">
        <f t="shared" si="6"/>
        <v xml:space="preserve"> - </v>
      </c>
      <c r="N189" s="73" t="str">
        <f>IF(A189&lt;&gt;"",IFERROR(VLOOKUP(I189&amp;M189&amp;K189,Raw!$R:$V,5,0),"Не определено")," - ")</f>
        <v xml:space="preserve"> - </v>
      </c>
      <c r="O189" s="7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customFormat="1" x14ac:dyDescent="0.25">
      <c r="A190" s="60"/>
      <c r="B190" s="58"/>
      <c r="C190" s="59"/>
      <c r="D190" s="59"/>
      <c r="E190" s="59"/>
      <c r="F190" s="59"/>
      <c r="G190" s="60"/>
      <c r="H190" s="52" t="str">
        <f t="shared" si="5"/>
        <v/>
      </c>
      <c r="I190" s="73" t="str">
        <f>IFERROR(VLOOKUP(A190,'Внесение изменений'!$B:$C,2,0),"")</f>
        <v/>
      </c>
      <c r="J190" s="73" t="str">
        <f>IFERROR(VLOOKUP(A190,'Внесение изменений'!B:E,4,0)," - ")</f>
        <v xml:space="preserve"> - </v>
      </c>
      <c r="K190" s="73" t="str">
        <f>IF(J190=" - ",J190,IFERROR(VLOOKUP(J190,Raw!$X$7:$Y$14,2,0),"Незначительные"))</f>
        <v xml:space="preserve"> - </v>
      </c>
      <c r="L190" s="73"/>
      <c r="M190" s="73" t="str">
        <f t="shared" si="6"/>
        <v xml:space="preserve"> - </v>
      </c>
      <c r="N190" s="73" t="str">
        <f>IF(A190&lt;&gt;"",IFERROR(VLOOKUP(I190&amp;M190&amp;K190,Raw!$R:$V,5,0),"Не определено")," - ")</f>
        <v xml:space="preserve"> - </v>
      </c>
      <c r="O190" s="7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 spans="1:25" customFormat="1" x14ac:dyDescent="0.25">
      <c r="A191" s="60"/>
      <c r="B191" s="58"/>
      <c r="C191" s="59"/>
      <c r="D191" s="59"/>
      <c r="E191" s="59"/>
      <c r="F191" s="59"/>
      <c r="G191" s="60"/>
      <c r="H191" s="52" t="str">
        <f t="shared" si="5"/>
        <v/>
      </c>
      <c r="I191" s="73" t="str">
        <f>IFERROR(VLOOKUP(A191,'Внесение изменений'!$B:$C,2,0),"")</f>
        <v/>
      </c>
      <c r="J191" s="73" t="str">
        <f>IFERROR(VLOOKUP(A191,'Внесение изменений'!B:E,4,0)," - ")</f>
        <v xml:space="preserve"> - </v>
      </c>
      <c r="K191" s="73" t="str">
        <f>IF(J191=" - ",J191,IFERROR(VLOOKUP(J191,Raw!$X$7:$Y$14,2,0),"Незначительные"))</f>
        <v xml:space="preserve"> - </v>
      </c>
      <c r="L191" s="73"/>
      <c r="M191" s="73" t="str">
        <f t="shared" si="6"/>
        <v xml:space="preserve"> - </v>
      </c>
      <c r="N191" s="73" t="str">
        <f>IF(A191&lt;&gt;"",IFERROR(VLOOKUP(I191&amp;M191&amp;K191,Raw!$R:$V,5,0),"Не определено")," - ")</f>
        <v xml:space="preserve"> - </v>
      </c>
      <c r="O191" s="7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 spans="1:25" customFormat="1" x14ac:dyDescent="0.25">
      <c r="A192" s="60"/>
      <c r="B192" s="58"/>
      <c r="C192" s="59"/>
      <c r="D192" s="59"/>
      <c r="E192" s="59"/>
      <c r="F192" s="59"/>
      <c r="G192" s="60"/>
      <c r="H192" s="52" t="str">
        <f t="shared" si="5"/>
        <v/>
      </c>
      <c r="I192" s="73" t="str">
        <f>IFERROR(VLOOKUP(A192,'Внесение изменений'!$B:$C,2,0),"")</f>
        <v/>
      </c>
      <c r="J192" s="73" t="str">
        <f>IFERROR(VLOOKUP(A192,'Внесение изменений'!B:E,4,0)," - ")</f>
        <v xml:space="preserve"> - </v>
      </c>
      <c r="K192" s="73" t="str">
        <f>IF(J192=" - ",J192,IFERROR(VLOOKUP(J192,Raw!$X$7:$Y$14,2,0),"Незначительные"))</f>
        <v xml:space="preserve"> - </v>
      </c>
      <c r="L192" s="73"/>
      <c r="M192" s="73" t="str">
        <f t="shared" si="6"/>
        <v xml:space="preserve"> - </v>
      </c>
      <c r="N192" s="73" t="str">
        <f>IF(A192&lt;&gt;"",IFERROR(VLOOKUP(I192&amp;M192&amp;K192,Raw!$R:$V,5,0),"Не определено")," - ")</f>
        <v xml:space="preserve"> - </v>
      </c>
      <c r="O192" s="7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 spans="1:25" customFormat="1" x14ac:dyDescent="0.25">
      <c r="A193" s="60"/>
      <c r="B193" s="58"/>
      <c r="C193" s="59"/>
      <c r="D193" s="59"/>
      <c r="E193" s="59"/>
      <c r="F193" s="59"/>
      <c r="G193" s="60"/>
      <c r="H193" s="52" t="str">
        <f t="shared" si="5"/>
        <v/>
      </c>
      <c r="I193" s="73" t="str">
        <f>IFERROR(VLOOKUP(A193,'Внесение изменений'!$B:$C,2,0),"")</f>
        <v/>
      </c>
      <c r="J193" s="73" t="str">
        <f>IFERROR(VLOOKUP(A193,'Внесение изменений'!B:E,4,0)," - ")</f>
        <v xml:space="preserve"> - </v>
      </c>
      <c r="K193" s="73" t="str">
        <f>IF(J193=" - ",J193,IFERROR(VLOOKUP(J193,Raw!$X$7:$Y$14,2,0),"Незначительные"))</f>
        <v xml:space="preserve"> - </v>
      </c>
      <c r="L193" s="73"/>
      <c r="M193" s="73" t="str">
        <f t="shared" si="6"/>
        <v xml:space="preserve"> - </v>
      </c>
      <c r="N193" s="73" t="str">
        <f>IF(A193&lt;&gt;"",IFERROR(VLOOKUP(I193&amp;M193&amp;K193,Raw!$R:$V,5,0),"Не определено")," - ")</f>
        <v xml:space="preserve"> - </v>
      </c>
      <c r="O193" s="7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 spans="1:25" customFormat="1" x14ac:dyDescent="0.25">
      <c r="A194" s="60"/>
      <c r="B194" s="58"/>
      <c r="C194" s="59"/>
      <c r="D194" s="59"/>
      <c r="E194" s="59"/>
      <c r="F194" s="59"/>
      <c r="G194" s="60"/>
      <c r="H194" s="52" t="str">
        <f t="shared" ref="H194:H257" si="7">IF(B194=" нет КМ "," Нет км ",IF(C194=$Q$2,"Эмитирован, ","")&amp;IF(D194=$Q$2,"В обороте, ","")&amp;IF(E194=$Q$2,"Списан,","")&amp;IF(F194=$Q$2,"Выбыл из оборота",""))</f>
        <v/>
      </c>
      <c r="I194" s="73" t="str">
        <f>IFERROR(VLOOKUP(A194,'Внесение изменений'!$B:$C,2,0),"")</f>
        <v/>
      </c>
      <c r="J194" s="73" t="str">
        <f>IFERROR(VLOOKUP(A194,'Внесение изменений'!B:E,4,0)," - ")</f>
        <v xml:space="preserve"> - </v>
      </c>
      <c r="K194" s="73" t="str">
        <f>IF(J194=" - ",J194,IFERROR(VLOOKUP(J194,Raw!$X$7:$Y$14,2,0),"Незначительные"))</f>
        <v xml:space="preserve"> - </v>
      </c>
      <c r="L194" s="73"/>
      <c r="M194" s="73" t="str">
        <f t="shared" si="6"/>
        <v xml:space="preserve"> - </v>
      </c>
      <c r="N194" s="73" t="str">
        <f>IF(A194&lt;&gt;"",IFERROR(VLOOKUP(I194&amp;M194&amp;K194,Raw!$R:$V,5,0),"Не определено")," - ")</f>
        <v xml:space="preserve"> - </v>
      </c>
      <c r="O194" s="7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 spans="1:25" customFormat="1" x14ac:dyDescent="0.25">
      <c r="A195" s="60"/>
      <c r="B195" s="58"/>
      <c r="C195" s="59"/>
      <c r="D195" s="59"/>
      <c r="E195" s="59"/>
      <c r="F195" s="59"/>
      <c r="G195" s="60"/>
      <c r="H195" s="52" t="str">
        <f t="shared" si="7"/>
        <v/>
      </c>
      <c r="I195" s="73" t="str">
        <f>IFERROR(VLOOKUP(A195,'Внесение изменений'!$B:$C,2,0),"")</f>
        <v/>
      </c>
      <c r="J195" s="73" t="str">
        <f>IFERROR(VLOOKUP(A195,'Внесение изменений'!B:E,4,0)," - ")</f>
        <v xml:space="preserve"> - </v>
      </c>
      <c r="K195" s="73" t="str">
        <f>IF(J195=" - ",J195,IFERROR(VLOOKUP(J195,Raw!$X$7:$Y$14,2,0),"Незначительные"))</f>
        <v xml:space="preserve"> - </v>
      </c>
      <c r="L195" s="73"/>
      <c r="M195" s="73" t="str">
        <f t="shared" ref="M195:M258" si="8">IF(F195=$Q$2,"Выбыл из оборота",IF(D195=$Q$2,"Ввод в оборот",IF(C195=$Q$2,"Эмитирован",IF(B195=" Нет КМ ","Нет КМ",IF(B195=" Net KM ","Нет КМ"," - ")))))</f>
        <v xml:space="preserve"> - </v>
      </c>
      <c r="N195" s="73" t="str">
        <f>IF(A195&lt;&gt;"",IFERROR(VLOOKUP(I195&amp;M195&amp;K195,Raw!$R:$V,5,0),"Не определено")," - ")</f>
        <v xml:space="preserve"> - </v>
      </c>
      <c r="O195" s="7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 spans="1:25" customFormat="1" x14ac:dyDescent="0.25">
      <c r="A196" s="60"/>
      <c r="B196" s="58"/>
      <c r="C196" s="59"/>
      <c r="D196" s="59"/>
      <c r="E196" s="59"/>
      <c r="F196" s="59"/>
      <c r="G196" s="60"/>
      <c r="H196" s="52" t="str">
        <f t="shared" si="7"/>
        <v/>
      </c>
      <c r="I196" s="73" t="str">
        <f>IFERROR(VLOOKUP(A196,'Внесение изменений'!$B:$C,2,0),"")</f>
        <v/>
      </c>
      <c r="J196" s="73" t="str">
        <f>IFERROR(VLOOKUP(A196,'Внесение изменений'!B:E,4,0)," - ")</f>
        <v xml:space="preserve"> - </v>
      </c>
      <c r="K196" s="73" t="str">
        <f>IF(J196=" - ",J196,IFERROR(VLOOKUP(J196,Raw!$X$7:$Y$14,2,0),"Незначительные"))</f>
        <v xml:space="preserve"> - </v>
      </c>
      <c r="L196" s="73"/>
      <c r="M196" s="73" t="str">
        <f t="shared" si="8"/>
        <v xml:space="preserve"> - </v>
      </c>
      <c r="N196" s="73" t="str">
        <f>IF(A196&lt;&gt;"",IFERROR(VLOOKUP(I196&amp;M196&amp;K196,Raw!$R:$V,5,0),"Не определено")," - ")</f>
        <v xml:space="preserve"> - </v>
      </c>
      <c r="O196" s="7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 spans="1:25" customFormat="1" x14ac:dyDescent="0.25">
      <c r="A197" s="60"/>
      <c r="B197" s="58"/>
      <c r="C197" s="59"/>
      <c r="D197" s="59"/>
      <c r="E197" s="59"/>
      <c r="F197" s="59"/>
      <c r="G197" s="60"/>
      <c r="H197" s="52" t="str">
        <f t="shared" si="7"/>
        <v/>
      </c>
      <c r="I197" s="73" t="str">
        <f>IFERROR(VLOOKUP(A197,'Внесение изменений'!$B:$C,2,0),"")</f>
        <v/>
      </c>
      <c r="J197" s="73" t="str">
        <f>IFERROR(VLOOKUP(A197,'Внесение изменений'!B:E,4,0)," - ")</f>
        <v xml:space="preserve"> - </v>
      </c>
      <c r="K197" s="73" t="str">
        <f>IF(J197=" - ",J197,IFERROR(VLOOKUP(J197,Raw!$X$7:$Y$14,2,0),"Незначительные"))</f>
        <v xml:space="preserve"> - </v>
      </c>
      <c r="L197" s="73"/>
      <c r="M197" s="73" t="str">
        <f t="shared" si="8"/>
        <v xml:space="preserve"> - </v>
      </c>
      <c r="N197" s="73" t="str">
        <f>IF(A197&lt;&gt;"",IFERROR(VLOOKUP(I197&amp;M197&amp;K197,Raw!$R:$V,5,0),"Не определено")," - ")</f>
        <v xml:space="preserve"> - </v>
      </c>
      <c r="O197" s="7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 spans="1:25" customFormat="1" x14ac:dyDescent="0.25">
      <c r="A198" s="60"/>
      <c r="B198" s="58"/>
      <c r="C198" s="59"/>
      <c r="D198" s="59"/>
      <c r="E198" s="59"/>
      <c r="F198" s="59"/>
      <c r="G198" s="60"/>
      <c r="H198" s="52" t="str">
        <f t="shared" si="7"/>
        <v/>
      </c>
      <c r="I198" s="73" t="str">
        <f>IFERROR(VLOOKUP(A198,'Внесение изменений'!$B:$C,2,0),"")</f>
        <v/>
      </c>
      <c r="J198" s="73" t="str">
        <f>IFERROR(VLOOKUP(A198,'Внесение изменений'!B:E,4,0)," - ")</f>
        <v xml:space="preserve"> - </v>
      </c>
      <c r="K198" s="73" t="str">
        <f>IF(J198=" - ",J198,IFERROR(VLOOKUP(J198,Raw!$X$7:$Y$14,2,0),"Незначительные"))</f>
        <v xml:space="preserve"> - </v>
      </c>
      <c r="L198" s="73"/>
      <c r="M198" s="73" t="str">
        <f t="shared" si="8"/>
        <v xml:space="preserve"> - </v>
      </c>
      <c r="N198" s="73" t="str">
        <f>IF(A198&lt;&gt;"",IFERROR(VLOOKUP(I198&amp;M198&amp;K198,Raw!$R:$V,5,0),"Не определено")," - ")</f>
        <v xml:space="preserve"> - </v>
      </c>
      <c r="O198" s="7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 spans="1:25" customFormat="1" x14ac:dyDescent="0.25">
      <c r="A199" s="60"/>
      <c r="B199" s="58"/>
      <c r="C199" s="59"/>
      <c r="D199" s="59"/>
      <c r="E199" s="59"/>
      <c r="F199" s="59"/>
      <c r="G199" s="60"/>
      <c r="H199" s="52" t="str">
        <f t="shared" si="7"/>
        <v/>
      </c>
      <c r="I199" s="73" t="str">
        <f>IFERROR(VLOOKUP(A199,'Внесение изменений'!$B:$C,2,0),"")</f>
        <v/>
      </c>
      <c r="J199" s="73" t="str">
        <f>IFERROR(VLOOKUP(A199,'Внесение изменений'!B:E,4,0)," - ")</f>
        <v xml:space="preserve"> - </v>
      </c>
      <c r="K199" s="73" t="str">
        <f>IF(J199=" - ",J199,IFERROR(VLOOKUP(J199,Raw!$X$7:$Y$14,2,0),"Незначительные"))</f>
        <v xml:space="preserve"> - </v>
      </c>
      <c r="L199" s="73"/>
      <c r="M199" s="73" t="str">
        <f t="shared" si="8"/>
        <v xml:space="preserve"> - </v>
      </c>
      <c r="N199" s="73" t="str">
        <f>IF(A199&lt;&gt;"",IFERROR(VLOOKUP(I199&amp;M199&amp;K199,Raw!$R:$V,5,0),"Не определено")," - ")</f>
        <v xml:space="preserve"> - </v>
      </c>
      <c r="O199" s="7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 spans="1:25" customFormat="1" x14ac:dyDescent="0.25">
      <c r="A200" s="60"/>
      <c r="B200" s="59"/>
      <c r="C200" s="59"/>
      <c r="D200" s="59"/>
      <c r="E200" s="59"/>
      <c r="F200" s="59"/>
      <c r="G200" s="59"/>
      <c r="H200" s="52" t="str">
        <f t="shared" si="7"/>
        <v/>
      </c>
      <c r="I200" s="73" t="str">
        <f>IFERROR(VLOOKUP(A200,'Внесение изменений'!$B:$C,2,0),"")</f>
        <v/>
      </c>
      <c r="J200" s="73" t="str">
        <f>IFERROR(VLOOKUP(A200,'Внесение изменений'!B:E,4,0)," - ")</f>
        <v xml:space="preserve"> - </v>
      </c>
      <c r="K200" s="73" t="str">
        <f>IF(J200=" - ",J200,IFERROR(VLOOKUP(J200,Raw!$X$7:$Y$14,2,0),"Незначительные"))</f>
        <v xml:space="preserve"> - </v>
      </c>
      <c r="L200" s="73"/>
      <c r="M200" s="73" t="str">
        <f t="shared" si="8"/>
        <v xml:space="preserve"> - </v>
      </c>
      <c r="N200" s="73" t="str">
        <f>IF(A200&lt;&gt;"",IFERROR(VLOOKUP(I200&amp;M200&amp;K200,Raw!$R:$V,5,0),"Не определено")," - ")</f>
        <v xml:space="preserve"> - </v>
      </c>
      <c r="O200" s="77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 spans="1:25" customFormat="1" x14ac:dyDescent="0.25">
      <c r="A201" s="60"/>
      <c r="B201" s="59"/>
      <c r="C201" s="59"/>
      <c r="D201" s="59"/>
      <c r="E201" s="59"/>
      <c r="F201" s="59"/>
      <c r="G201" s="59"/>
      <c r="H201" s="52" t="str">
        <f t="shared" si="7"/>
        <v/>
      </c>
      <c r="I201" s="73" t="str">
        <f>IFERROR(VLOOKUP(A201,'Внесение изменений'!$B:$C,2,0),"")</f>
        <v/>
      </c>
      <c r="J201" s="73" t="str">
        <f>IFERROR(VLOOKUP(A201,'Внесение изменений'!B:E,4,0)," - ")</f>
        <v xml:space="preserve"> - </v>
      </c>
      <c r="K201" s="73" t="str">
        <f>IF(J201=" - ",J201,IFERROR(VLOOKUP(J201,Raw!$X$7:$Y$14,2,0),"Незначительные"))</f>
        <v xml:space="preserve"> - </v>
      </c>
      <c r="L201" s="73"/>
      <c r="M201" s="73" t="str">
        <f t="shared" si="8"/>
        <v xml:space="preserve"> - </v>
      </c>
      <c r="N201" s="73" t="str">
        <f>IF(A201&lt;&gt;"",IFERROR(VLOOKUP(I201&amp;M201&amp;K201,Raw!$R:$V,5,0),"Не определено")," - ")</f>
        <v xml:space="preserve"> - </v>
      </c>
      <c r="O201" s="77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customFormat="1" x14ac:dyDescent="0.25">
      <c r="A202" s="60"/>
      <c r="B202" s="59"/>
      <c r="C202" s="59"/>
      <c r="D202" s="59"/>
      <c r="E202" s="59"/>
      <c r="F202" s="59"/>
      <c r="G202" s="59"/>
      <c r="H202" s="52" t="str">
        <f t="shared" si="7"/>
        <v/>
      </c>
      <c r="I202" s="73" t="str">
        <f>IFERROR(VLOOKUP(A202,'Внесение изменений'!$B:$C,2,0),"")</f>
        <v/>
      </c>
      <c r="J202" s="73" t="str">
        <f>IFERROR(VLOOKUP(A202,'Внесение изменений'!B:E,4,0)," - ")</f>
        <v xml:space="preserve"> - </v>
      </c>
      <c r="K202" s="73" t="str">
        <f>IF(J202=" - ",J202,IFERROR(VLOOKUP(J202,Raw!$X$7:$Y$14,2,0),"Незначительные"))</f>
        <v xml:space="preserve"> - </v>
      </c>
      <c r="L202" s="73"/>
      <c r="M202" s="73" t="str">
        <f t="shared" si="8"/>
        <v xml:space="preserve"> - </v>
      </c>
      <c r="N202" s="73" t="str">
        <f>IF(A202&lt;&gt;"",IFERROR(VLOOKUP(I202&amp;M202&amp;K202,Raw!$R:$V,5,0),"Не определено")," - ")</f>
        <v xml:space="preserve"> - </v>
      </c>
      <c r="O202" s="77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customFormat="1" x14ac:dyDescent="0.25">
      <c r="A203" s="60"/>
      <c r="B203" s="59"/>
      <c r="C203" s="59"/>
      <c r="D203" s="59"/>
      <c r="E203" s="59"/>
      <c r="F203" s="59"/>
      <c r="G203" s="59"/>
      <c r="H203" s="52" t="str">
        <f t="shared" si="7"/>
        <v/>
      </c>
      <c r="I203" s="73" t="str">
        <f>IFERROR(VLOOKUP(A203,'Внесение изменений'!$B:$C,2,0),"")</f>
        <v/>
      </c>
      <c r="J203" s="73" t="str">
        <f>IFERROR(VLOOKUP(A203,'Внесение изменений'!B:E,4,0)," - ")</f>
        <v xml:space="preserve"> - </v>
      </c>
      <c r="K203" s="73" t="str">
        <f>IF(J203=" - ",J203,IFERROR(VLOOKUP(J203,Raw!$X$7:$Y$14,2,0),"Незначительные"))</f>
        <v xml:space="preserve"> - </v>
      </c>
      <c r="L203" s="73"/>
      <c r="M203" s="73" t="str">
        <f t="shared" si="8"/>
        <v xml:space="preserve"> - </v>
      </c>
      <c r="N203" s="73" t="str">
        <f>IF(A203&lt;&gt;"",IFERROR(VLOOKUP(I203&amp;M203&amp;K203,Raw!$R:$V,5,0),"Не определено")," - ")</f>
        <v xml:space="preserve"> - </v>
      </c>
      <c r="O203" s="77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customFormat="1" x14ac:dyDescent="0.25">
      <c r="A204" s="60"/>
      <c r="B204" s="59"/>
      <c r="C204" s="59"/>
      <c r="D204" s="59"/>
      <c r="E204" s="59"/>
      <c r="F204" s="59"/>
      <c r="G204" s="59"/>
      <c r="H204" s="52" t="str">
        <f t="shared" si="7"/>
        <v/>
      </c>
      <c r="I204" s="73" t="str">
        <f>IFERROR(VLOOKUP(A204,'Внесение изменений'!$B:$C,2,0),"")</f>
        <v/>
      </c>
      <c r="J204" s="73" t="str">
        <f>IFERROR(VLOOKUP(A204,'Внесение изменений'!B:E,4,0)," - ")</f>
        <v xml:space="preserve"> - </v>
      </c>
      <c r="K204" s="73" t="str">
        <f>IF(J204=" - ",J204,IFERROR(VLOOKUP(J204,Raw!$X$7:$Y$14,2,0),"Незначительные"))</f>
        <v xml:space="preserve"> - </v>
      </c>
      <c r="L204" s="73"/>
      <c r="M204" s="73" t="str">
        <f t="shared" si="8"/>
        <v xml:space="preserve"> - </v>
      </c>
      <c r="N204" s="73" t="str">
        <f>IF(A204&lt;&gt;"",IFERROR(VLOOKUP(I204&amp;M204&amp;K204,Raw!$R:$V,5,0),"Не определено")," - ")</f>
        <v xml:space="preserve"> - </v>
      </c>
      <c r="O204" s="77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customFormat="1" x14ac:dyDescent="0.25">
      <c r="A205" s="60"/>
      <c r="B205" s="59"/>
      <c r="C205" s="59"/>
      <c r="D205" s="59"/>
      <c r="E205" s="59"/>
      <c r="F205" s="59"/>
      <c r="G205" s="59"/>
      <c r="H205" s="52" t="str">
        <f t="shared" si="7"/>
        <v/>
      </c>
      <c r="I205" s="73" t="str">
        <f>IFERROR(VLOOKUP(A205,'Внесение изменений'!$B:$C,2,0),"")</f>
        <v/>
      </c>
      <c r="J205" s="73" t="str">
        <f>IFERROR(VLOOKUP(A205,'Внесение изменений'!B:E,4,0)," - ")</f>
        <v xml:space="preserve"> - </v>
      </c>
      <c r="K205" s="73" t="str">
        <f>IF(J205=" - ",J205,IFERROR(VLOOKUP(J205,Raw!$X$7:$Y$14,2,0),"Незначительные"))</f>
        <v xml:space="preserve"> - </v>
      </c>
      <c r="L205" s="73"/>
      <c r="M205" s="73" t="str">
        <f t="shared" si="8"/>
        <v xml:space="preserve"> - </v>
      </c>
      <c r="N205" s="73" t="str">
        <f>IF(A205&lt;&gt;"",IFERROR(VLOOKUP(I205&amp;M205&amp;K205,Raw!$R:$V,5,0),"Не определено")," - ")</f>
        <v xml:space="preserve"> - </v>
      </c>
      <c r="O205" s="77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customFormat="1" x14ac:dyDescent="0.25">
      <c r="A206" s="60"/>
      <c r="B206" s="59"/>
      <c r="C206" s="59"/>
      <c r="D206" s="59"/>
      <c r="E206" s="59"/>
      <c r="F206" s="59"/>
      <c r="G206" s="59"/>
      <c r="H206" s="52" t="str">
        <f t="shared" si="7"/>
        <v/>
      </c>
      <c r="I206" s="73" t="str">
        <f>IFERROR(VLOOKUP(A206,'Внесение изменений'!$B:$C,2,0),"")</f>
        <v/>
      </c>
      <c r="J206" s="73" t="str">
        <f>IFERROR(VLOOKUP(A206,'Внесение изменений'!B:E,4,0)," - ")</f>
        <v xml:space="preserve"> - </v>
      </c>
      <c r="K206" s="73" t="str">
        <f>IF(J206=" - ",J206,IFERROR(VLOOKUP(J206,Raw!$X$7:$Y$14,2,0),"Незначительные"))</f>
        <v xml:space="preserve"> - </v>
      </c>
      <c r="L206" s="73"/>
      <c r="M206" s="73" t="str">
        <f t="shared" si="8"/>
        <v xml:space="preserve"> - </v>
      </c>
      <c r="N206" s="73" t="str">
        <f>IF(A206&lt;&gt;"",IFERROR(VLOOKUP(I206&amp;M206&amp;K206,Raw!$R:$V,5,0),"Не определено")," - ")</f>
        <v xml:space="preserve"> - </v>
      </c>
      <c r="O206" s="77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customFormat="1" x14ac:dyDescent="0.25">
      <c r="A207" s="60"/>
      <c r="B207" s="59"/>
      <c r="C207" s="59"/>
      <c r="D207" s="59"/>
      <c r="E207" s="59"/>
      <c r="F207" s="59"/>
      <c r="G207" s="59"/>
      <c r="H207" s="52" t="str">
        <f t="shared" si="7"/>
        <v/>
      </c>
      <c r="I207" s="73" t="str">
        <f>IFERROR(VLOOKUP(A207,'Внесение изменений'!$B:$C,2,0),"")</f>
        <v/>
      </c>
      <c r="J207" s="73" t="str">
        <f>IFERROR(VLOOKUP(A207,'Внесение изменений'!B:E,4,0)," - ")</f>
        <v xml:space="preserve"> - </v>
      </c>
      <c r="K207" s="73" t="str">
        <f>IF(J207=" - ",J207,IFERROR(VLOOKUP(J207,Raw!$X$7:$Y$14,2,0),"Незначительные"))</f>
        <v xml:space="preserve"> - </v>
      </c>
      <c r="L207" s="73"/>
      <c r="M207" s="73" t="str">
        <f t="shared" si="8"/>
        <v xml:space="preserve"> - </v>
      </c>
      <c r="N207" s="73" t="str">
        <f>IF(A207&lt;&gt;"",IFERROR(VLOOKUP(I207&amp;M207&amp;K207,Raw!$R:$V,5,0),"Не определено")," - ")</f>
        <v xml:space="preserve"> - </v>
      </c>
      <c r="O207" s="77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customFormat="1" x14ac:dyDescent="0.25">
      <c r="A208" s="60"/>
      <c r="B208" s="59"/>
      <c r="C208" s="59"/>
      <c r="D208" s="59"/>
      <c r="E208" s="59"/>
      <c r="F208" s="59"/>
      <c r="G208" s="59"/>
      <c r="H208" s="52" t="str">
        <f t="shared" si="7"/>
        <v/>
      </c>
      <c r="I208" s="73" t="str">
        <f>IFERROR(VLOOKUP(A208,'Внесение изменений'!$B:$C,2,0),"")</f>
        <v/>
      </c>
      <c r="J208" s="73" t="str">
        <f>IFERROR(VLOOKUP(A208,'Внесение изменений'!B:E,4,0)," - ")</f>
        <v xml:space="preserve"> - </v>
      </c>
      <c r="K208" s="73" t="str">
        <f>IF(J208=" - ",J208,IFERROR(VLOOKUP(J208,Raw!$X$7:$Y$14,2,0),"Незначительные"))</f>
        <v xml:space="preserve"> - </v>
      </c>
      <c r="L208" s="73"/>
      <c r="M208" s="73" t="str">
        <f t="shared" si="8"/>
        <v xml:space="preserve"> - </v>
      </c>
      <c r="N208" s="73" t="str">
        <f>IF(A208&lt;&gt;"",IFERROR(VLOOKUP(I208&amp;M208&amp;K208,Raw!$R:$V,5,0),"Не определено")," - ")</f>
        <v xml:space="preserve"> - </v>
      </c>
      <c r="O208" s="77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customFormat="1" x14ac:dyDescent="0.25">
      <c r="A209" s="60"/>
      <c r="B209" s="59"/>
      <c r="C209" s="59"/>
      <c r="D209" s="59"/>
      <c r="E209" s="59"/>
      <c r="F209" s="59"/>
      <c r="G209" s="59"/>
      <c r="H209" s="52" t="str">
        <f t="shared" si="7"/>
        <v/>
      </c>
      <c r="I209" s="73" t="str">
        <f>IFERROR(VLOOKUP(A209,'Внесение изменений'!$B:$C,2,0),"")</f>
        <v/>
      </c>
      <c r="J209" s="73" t="str">
        <f>IFERROR(VLOOKUP(A209,'Внесение изменений'!B:E,4,0)," - ")</f>
        <v xml:space="preserve"> - </v>
      </c>
      <c r="K209" s="73" t="str">
        <f>IF(J209=" - ",J209,IFERROR(VLOOKUP(J209,Raw!$X$7:$Y$14,2,0),"Незначительные"))</f>
        <v xml:space="preserve"> - </v>
      </c>
      <c r="L209" s="73"/>
      <c r="M209" s="73" t="str">
        <f t="shared" si="8"/>
        <v xml:space="preserve"> - </v>
      </c>
      <c r="N209" s="73" t="str">
        <f>IF(A209&lt;&gt;"",IFERROR(VLOOKUP(I209&amp;M209&amp;K209,Raw!$R:$V,5,0),"Не определено")," - ")</f>
        <v xml:space="preserve"> - </v>
      </c>
      <c r="O209" s="77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customFormat="1" x14ac:dyDescent="0.25">
      <c r="A210" s="60"/>
      <c r="B210" s="59"/>
      <c r="C210" s="59"/>
      <c r="D210" s="59"/>
      <c r="E210" s="59"/>
      <c r="F210" s="59"/>
      <c r="G210" s="59"/>
      <c r="H210" s="52" t="str">
        <f t="shared" si="7"/>
        <v/>
      </c>
      <c r="I210" s="73" t="str">
        <f>IFERROR(VLOOKUP(A210,'Внесение изменений'!$B:$C,2,0),"")</f>
        <v/>
      </c>
      <c r="J210" s="73" t="str">
        <f>IFERROR(VLOOKUP(A210,'Внесение изменений'!B:E,4,0)," - ")</f>
        <v xml:space="preserve"> - </v>
      </c>
      <c r="K210" s="73" t="str">
        <f>IF(J210=" - ",J210,IFERROR(VLOOKUP(J210,Raw!$X$7:$Y$14,2,0),"Незначительные"))</f>
        <v xml:space="preserve"> - </v>
      </c>
      <c r="L210" s="73"/>
      <c r="M210" s="73" t="str">
        <f t="shared" si="8"/>
        <v xml:space="preserve"> - </v>
      </c>
      <c r="N210" s="73" t="str">
        <f>IF(A210&lt;&gt;"",IFERROR(VLOOKUP(I210&amp;M210&amp;K210,Raw!$R:$V,5,0),"Не определено")," - ")</f>
        <v xml:space="preserve"> - </v>
      </c>
      <c r="O210" s="77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customFormat="1" x14ac:dyDescent="0.25">
      <c r="A211" s="60"/>
      <c r="B211" s="59"/>
      <c r="C211" s="59"/>
      <c r="D211" s="59"/>
      <c r="E211" s="59"/>
      <c r="F211" s="59"/>
      <c r="G211" s="59"/>
      <c r="H211" s="52" t="str">
        <f t="shared" si="7"/>
        <v/>
      </c>
      <c r="I211" s="73" t="str">
        <f>IFERROR(VLOOKUP(A211,'Внесение изменений'!$B:$C,2,0),"")</f>
        <v/>
      </c>
      <c r="J211" s="73" t="str">
        <f>IFERROR(VLOOKUP(A211,'Внесение изменений'!B:E,4,0)," - ")</f>
        <v xml:space="preserve"> - </v>
      </c>
      <c r="K211" s="73" t="str">
        <f>IF(J211=" - ",J211,IFERROR(VLOOKUP(J211,Raw!$X$7:$Y$14,2,0),"Незначительные"))</f>
        <v xml:space="preserve"> - </v>
      </c>
      <c r="L211" s="73"/>
      <c r="M211" s="73" t="str">
        <f t="shared" si="8"/>
        <v xml:space="preserve"> - </v>
      </c>
      <c r="N211" s="73" t="str">
        <f>IF(A211&lt;&gt;"",IFERROR(VLOOKUP(I211&amp;M211&amp;K211,Raw!$R:$V,5,0),"Не определено")," - ")</f>
        <v xml:space="preserve"> - </v>
      </c>
      <c r="O211" s="77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customFormat="1" x14ac:dyDescent="0.25">
      <c r="A212" s="60"/>
      <c r="B212" s="59"/>
      <c r="C212" s="59"/>
      <c r="D212" s="59"/>
      <c r="E212" s="59"/>
      <c r="F212" s="59"/>
      <c r="G212" s="59"/>
      <c r="H212" s="52" t="str">
        <f t="shared" si="7"/>
        <v/>
      </c>
      <c r="I212" s="73" t="str">
        <f>IFERROR(VLOOKUP(A212,'Внесение изменений'!$B:$C,2,0),"")</f>
        <v/>
      </c>
      <c r="J212" s="73" t="str">
        <f>IFERROR(VLOOKUP(A212,'Внесение изменений'!B:E,4,0)," - ")</f>
        <v xml:space="preserve"> - </v>
      </c>
      <c r="K212" s="73" t="str">
        <f>IF(J212=" - ",J212,IFERROR(VLOOKUP(J212,Raw!$X$7:$Y$14,2,0),"Незначительные"))</f>
        <v xml:space="preserve"> - </v>
      </c>
      <c r="L212" s="73"/>
      <c r="M212" s="73" t="str">
        <f t="shared" si="8"/>
        <v xml:space="preserve"> - </v>
      </c>
      <c r="N212" s="73" t="str">
        <f>IF(A212&lt;&gt;"",IFERROR(VLOOKUP(I212&amp;M212&amp;K212,Raw!$R:$V,5,0),"Не определено")," - ")</f>
        <v xml:space="preserve"> - </v>
      </c>
      <c r="O212" s="77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customFormat="1" x14ac:dyDescent="0.25">
      <c r="A213" s="60"/>
      <c r="B213" s="59"/>
      <c r="C213" s="59"/>
      <c r="D213" s="59"/>
      <c r="E213" s="59"/>
      <c r="F213" s="59"/>
      <c r="G213" s="59"/>
      <c r="H213" s="52" t="str">
        <f t="shared" si="7"/>
        <v/>
      </c>
      <c r="I213" s="73" t="str">
        <f>IFERROR(VLOOKUP(A213,'Внесение изменений'!$B:$C,2,0),"")</f>
        <v/>
      </c>
      <c r="J213" s="73" t="str">
        <f>IFERROR(VLOOKUP(A213,'Внесение изменений'!B:E,4,0)," - ")</f>
        <v xml:space="preserve"> - </v>
      </c>
      <c r="K213" s="73" t="str">
        <f>IF(J213=" - ",J213,IFERROR(VLOOKUP(J213,Raw!$X$7:$Y$14,2,0),"Незначительные"))</f>
        <v xml:space="preserve"> - </v>
      </c>
      <c r="L213" s="73"/>
      <c r="M213" s="73" t="str">
        <f t="shared" si="8"/>
        <v xml:space="preserve"> - </v>
      </c>
      <c r="N213" s="73" t="str">
        <f>IF(A213&lt;&gt;"",IFERROR(VLOOKUP(I213&amp;M213&amp;K213,Raw!$R:$V,5,0),"Не определено")," - ")</f>
        <v xml:space="preserve"> - </v>
      </c>
      <c r="O213" s="77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customFormat="1" x14ac:dyDescent="0.25">
      <c r="A214" s="60"/>
      <c r="B214" s="59"/>
      <c r="C214" s="59"/>
      <c r="D214" s="59"/>
      <c r="E214" s="59"/>
      <c r="F214" s="59"/>
      <c r="G214" s="59"/>
      <c r="H214" s="52" t="str">
        <f t="shared" si="7"/>
        <v/>
      </c>
      <c r="I214" s="73" t="str">
        <f>IFERROR(VLOOKUP(A214,'Внесение изменений'!$B:$C,2,0),"")</f>
        <v/>
      </c>
      <c r="J214" s="73" t="str">
        <f>IFERROR(VLOOKUP(A214,'Внесение изменений'!B:E,4,0)," - ")</f>
        <v xml:space="preserve"> - </v>
      </c>
      <c r="K214" s="73" t="str">
        <f>IF(J214=" - ",J214,IFERROR(VLOOKUP(J214,Raw!$X$7:$Y$14,2,0),"Незначительные"))</f>
        <v xml:space="preserve"> - </v>
      </c>
      <c r="L214" s="73"/>
      <c r="M214" s="73" t="str">
        <f t="shared" si="8"/>
        <v xml:space="preserve"> - </v>
      </c>
      <c r="N214" s="73" t="str">
        <f>IF(A214&lt;&gt;"",IFERROR(VLOOKUP(I214&amp;M214&amp;K214,Raw!$R:$V,5,0),"Не определено")," - ")</f>
        <v xml:space="preserve"> - </v>
      </c>
      <c r="O214" s="77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customFormat="1" x14ac:dyDescent="0.25">
      <c r="A215" s="60"/>
      <c r="B215" s="59"/>
      <c r="C215" s="59"/>
      <c r="D215" s="59"/>
      <c r="E215" s="59"/>
      <c r="F215" s="59"/>
      <c r="G215" s="59"/>
      <c r="H215" s="52" t="str">
        <f t="shared" si="7"/>
        <v/>
      </c>
      <c r="I215" s="73" t="str">
        <f>IFERROR(VLOOKUP(A215,'Внесение изменений'!$B:$C,2,0),"")</f>
        <v/>
      </c>
      <c r="J215" s="73" t="str">
        <f>IFERROR(VLOOKUP(A215,'Внесение изменений'!B:E,4,0)," - ")</f>
        <v xml:space="preserve"> - </v>
      </c>
      <c r="K215" s="73" t="str">
        <f>IF(J215=" - ",J215,IFERROR(VLOOKUP(J215,Raw!$X$7:$Y$14,2,0),"Незначительные"))</f>
        <v xml:space="preserve"> - </v>
      </c>
      <c r="L215" s="73"/>
      <c r="M215" s="73" t="str">
        <f t="shared" si="8"/>
        <v xml:space="preserve"> - </v>
      </c>
      <c r="N215" s="73" t="str">
        <f>IF(A215&lt;&gt;"",IFERROR(VLOOKUP(I215&amp;M215&amp;K215,Raw!$R:$V,5,0),"Не определено")," - ")</f>
        <v xml:space="preserve"> - </v>
      </c>
      <c r="O215" s="77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customFormat="1" x14ac:dyDescent="0.25">
      <c r="A216" s="60"/>
      <c r="B216" s="59"/>
      <c r="C216" s="59"/>
      <c r="D216" s="59"/>
      <c r="E216" s="59"/>
      <c r="F216" s="59"/>
      <c r="G216" s="59"/>
      <c r="H216" s="52" t="str">
        <f t="shared" si="7"/>
        <v/>
      </c>
      <c r="I216" s="73" t="str">
        <f>IFERROR(VLOOKUP(A216,'Внесение изменений'!$B:$C,2,0),"")</f>
        <v/>
      </c>
      <c r="J216" s="73" t="str">
        <f>IFERROR(VLOOKUP(A216,'Внесение изменений'!B:E,4,0)," - ")</f>
        <v xml:space="preserve"> - </v>
      </c>
      <c r="K216" s="73" t="str">
        <f>IF(J216=" - ",J216,IFERROR(VLOOKUP(J216,Raw!$X$7:$Y$14,2,0),"Незначительные"))</f>
        <v xml:space="preserve"> - </v>
      </c>
      <c r="L216" s="73"/>
      <c r="M216" s="73" t="str">
        <f t="shared" si="8"/>
        <v xml:space="preserve"> - </v>
      </c>
      <c r="N216" s="73" t="str">
        <f>IF(A216&lt;&gt;"",IFERROR(VLOOKUP(I216&amp;M216&amp;K216,Raw!$R:$V,5,0),"Не определено")," - ")</f>
        <v xml:space="preserve"> - </v>
      </c>
      <c r="O216" s="77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customFormat="1" x14ac:dyDescent="0.25">
      <c r="A217" s="60"/>
      <c r="B217" s="59"/>
      <c r="C217" s="59"/>
      <c r="D217" s="59"/>
      <c r="E217" s="59"/>
      <c r="F217" s="59"/>
      <c r="G217" s="59"/>
      <c r="H217" s="52" t="str">
        <f t="shared" si="7"/>
        <v/>
      </c>
      <c r="I217" s="73" t="str">
        <f>IFERROR(VLOOKUP(A217,'Внесение изменений'!$B:$C,2,0),"")</f>
        <v/>
      </c>
      <c r="J217" s="73" t="str">
        <f>IFERROR(VLOOKUP(A217,'Внесение изменений'!B:E,4,0)," - ")</f>
        <v xml:space="preserve"> - </v>
      </c>
      <c r="K217" s="73" t="str">
        <f>IF(J217=" - ",J217,IFERROR(VLOOKUP(J217,Raw!$X$7:$Y$14,2,0),"Незначительные"))</f>
        <v xml:space="preserve"> - </v>
      </c>
      <c r="L217" s="73"/>
      <c r="M217" s="73" t="str">
        <f t="shared" si="8"/>
        <v xml:space="preserve"> - </v>
      </c>
      <c r="N217" s="73" t="str">
        <f>IF(A217&lt;&gt;"",IFERROR(VLOOKUP(I217&amp;M217&amp;K217,Raw!$R:$V,5,0),"Не определено")," - ")</f>
        <v xml:space="preserve"> - </v>
      </c>
      <c r="O217" s="77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customFormat="1" x14ac:dyDescent="0.25">
      <c r="A218" s="60"/>
      <c r="B218" s="59"/>
      <c r="C218" s="59"/>
      <c r="D218" s="59"/>
      <c r="E218" s="59"/>
      <c r="F218" s="59"/>
      <c r="G218" s="59"/>
      <c r="H218" s="52" t="str">
        <f t="shared" si="7"/>
        <v/>
      </c>
      <c r="I218" s="73" t="str">
        <f>IFERROR(VLOOKUP(A218,'Внесение изменений'!$B:$C,2,0),"")</f>
        <v/>
      </c>
      <c r="J218" s="73" t="str">
        <f>IFERROR(VLOOKUP(A218,'Внесение изменений'!B:E,4,0)," - ")</f>
        <v xml:space="preserve"> - </v>
      </c>
      <c r="K218" s="73" t="str">
        <f>IF(J218=" - ",J218,IFERROR(VLOOKUP(J218,Raw!$X$7:$Y$14,2,0),"Незначительные"))</f>
        <v xml:space="preserve"> - </v>
      </c>
      <c r="L218" s="73"/>
      <c r="M218" s="73" t="str">
        <f t="shared" si="8"/>
        <v xml:space="preserve"> - </v>
      </c>
      <c r="N218" s="73" t="str">
        <f>IF(A218&lt;&gt;"",IFERROR(VLOOKUP(I218&amp;M218&amp;K218,Raw!$R:$V,5,0),"Не определено")," - ")</f>
        <v xml:space="preserve"> - </v>
      </c>
      <c r="O218" s="77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customFormat="1" x14ac:dyDescent="0.25">
      <c r="A219" s="60"/>
      <c r="B219" s="59"/>
      <c r="C219" s="59"/>
      <c r="D219" s="59"/>
      <c r="E219" s="59"/>
      <c r="F219" s="59"/>
      <c r="G219" s="59"/>
      <c r="H219" s="52" t="str">
        <f t="shared" si="7"/>
        <v/>
      </c>
      <c r="I219" s="73" t="str">
        <f>IFERROR(VLOOKUP(A219,'Внесение изменений'!$B:$C,2,0),"")</f>
        <v/>
      </c>
      <c r="J219" s="73" t="str">
        <f>IFERROR(VLOOKUP(A219,'Внесение изменений'!B:E,4,0)," - ")</f>
        <v xml:space="preserve"> - </v>
      </c>
      <c r="K219" s="73" t="str">
        <f>IF(J219=" - ",J219,IFERROR(VLOOKUP(J219,Raw!$X$7:$Y$14,2,0),"Незначительные"))</f>
        <v xml:space="preserve"> - </v>
      </c>
      <c r="L219" s="73"/>
      <c r="M219" s="73" t="str">
        <f t="shared" si="8"/>
        <v xml:space="preserve"> - </v>
      </c>
      <c r="N219" s="73" t="str">
        <f>IF(A219&lt;&gt;"",IFERROR(VLOOKUP(I219&amp;M219&amp;K219,Raw!$R:$V,5,0),"Не определено")," - ")</f>
        <v xml:space="preserve"> - </v>
      </c>
      <c r="O219" s="77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customFormat="1" x14ac:dyDescent="0.25">
      <c r="A220" s="60"/>
      <c r="B220" s="59"/>
      <c r="C220" s="59"/>
      <c r="D220" s="59"/>
      <c r="E220" s="59"/>
      <c r="F220" s="59"/>
      <c r="G220" s="59"/>
      <c r="H220" s="52" t="str">
        <f t="shared" si="7"/>
        <v/>
      </c>
      <c r="I220" s="73" t="str">
        <f>IFERROR(VLOOKUP(A220,'Внесение изменений'!$B:$C,2,0),"")</f>
        <v/>
      </c>
      <c r="J220" s="73" t="str">
        <f>IFERROR(VLOOKUP(A220,'Внесение изменений'!B:E,4,0)," - ")</f>
        <v xml:space="preserve"> - </v>
      </c>
      <c r="K220" s="73" t="str">
        <f>IF(J220=" - ",J220,IFERROR(VLOOKUP(J220,Raw!$X$7:$Y$14,2,0),"Незначительные"))</f>
        <v xml:space="preserve"> - </v>
      </c>
      <c r="L220" s="73"/>
      <c r="M220" s="73" t="str">
        <f t="shared" si="8"/>
        <v xml:space="preserve"> - </v>
      </c>
      <c r="N220" s="73" t="str">
        <f>IF(A220&lt;&gt;"",IFERROR(VLOOKUP(I220&amp;M220&amp;K220,Raw!$R:$V,5,0),"Не определено")," - ")</f>
        <v xml:space="preserve"> - </v>
      </c>
      <c r="O220" s="77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customFormat="1" x14ac:dyDescent="0.25">
      <c r="A221" s="60"/>
      <c r="B221" s="59"/>
      <c r="C221" s="59"/>
      <c r="D221" s="59"/>
      <c r="E221" s="59"/>
      <c r="F221" s="59"/>
      <c r="G221" s="59"/>
      <c r="H221" s="52" t="str">
        <f t="shared" si="7"/>
        <v/>
      </c>
      <c r="I221" s="73" t="str">
        <f>IFERROR(VLOOKUP(A221,'Внесение изменений'!$B:$C,2,0),"")</f>
        <v/>
      </c>
      <c r="J221" s="73" t="str">
        <f>IFERROR(VLOOKUP(A221,'Внесение изменений'!B:E,4,0)," - ")</f>
        <v xml:space="preserve"> - </v>
      </c>
      <c r="K221" s="73" t="str">
        <f>IF(J221=" - ",J221,IFERROR(VLOOKUP(J221,Raw!$X$7:$Y$14,2,0),"Незначительные"))</f>
        <v xml:space="preserve"> - </v>
      </c>
      <c r="L221" s="73"/>
      <c r="M221" s="73" t="str">
        <f t="shared" si="8"/>
        <v xml:space="preserve"> - </v>
      </c>
      <c r="N221" s="73" t="str">
        <f>IF(A221&lt;&gt;"",IFERROR(VLOOKUP(I221&amp;M221&amp;K221,Raw!$R:$V,5,0),"Не определено")," - ")</f>
        <v xml:space="preserve"> - </v>
      </c>
      <c r="O221" s="77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customFormat="1" x14ac:dyDescent="0.25">
      <c r="A222" s="60"/>
      <c r="B222" s="59"/>
      <c r="C222" s="59"/>
      <c r="D222" s="59"/>
      <c r="E222" s="59"/>
      <c r="F222" s="59"/>
      <c r="G222" s="59"/>
      <c r="H222" s="52" t="str">
        <f t="shared" si="7"/>
        <v/>
      </c>
      <c r="I222" s="73" t="str">
        <f>IFERROR(VLOOKUP(A222,'Внесение изменений'!$B:$C,2,0),"")</f>
        <v/>
      </c>
      <c r="J222" s="73" t="str">
        <f>IFERROR(VLOOKUP(A222,'Внесение изменений'!B:E,4,0)," - ")</f>
        <v xml:space="preserve"> - </v>
      </c>
      <c r="K222" s="73" t="str">
        <f>IF(J222=" - ",J222,IFERROR(VLOOKUP(J222,Raw!$X$7:$Y$14,2,0),"Незначительные"))</f>
        <v xml:space="preserve"> - </v>
      </c>
      <c r="L222" s="73"/>
      <c r="M222" s="73" t="str">
        <f t="shared" si="8"/>
        <v xml:space="preserve"> - </v>
      </c>
      <c r="N222" s="73" t="str">
        <f>IF(A222&lt;&gt;"",IFERROR(VLOOKUP(I222&amp;M222&amp;K222,Raw!$R:$V,5,0),"Не определено")," - ")</f>
        <v xml:space="preserve"> - </v>
      </c>
      <c r="O222" s="77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customFormat="1" x14ac:dyDescent="0.25">
      <c r="A223" s="60"/>
      <c r="B223" s="59"/>
      <c r="C223" s="59"/>
      <c r="D223" s="59"/>
      <c r="E223" s="59"/>
      <c r="F223" s="59"/>
      <c r="G223" s="59"/>
      <c r="H223" s="52" t="str">
        <f t="shared" si="7"/>
        <v/>
      </c>
      <c r="I223" s="73" t="str">
        <f>IFERROR(VLOOKUP(A223,'Внесение изменений'!$B:$C,2,0),"")</f>
        <v/>
      </c>
      <c r="J223" s="73" t="str">
        <f>IFERROR(VLOOKUP(A223,'Внесение изменений'!B:E,4,0)," - ")</f>
        <v xml:space="preserve"> - </v>
      </c>
      <c r="K223" s="73" t="str">
        <f>IF(J223=" - ",J223,IFERROR(VLOOKUP(J223,Raw!$X$7:$Y$14,2,0),"Незначительные"))</f>
        <v xml:space="preserve"> - </v>
      </c>
      <c r="L223" s="73"/>
      <c r="M223" s="73" t="str">
        <f t="shared" si="8"/>
        <v xml:space="preserve"> - </v>
      </c>
      <c r="N223" s="73" t="str">
        <f>IF(A223&lt;&gt;"",IFERROR(VLOOKUP(I223&amp;M223&amp;K223,Raw!$R:$V,5,0),"Не определено")," - ")</f>
        <v xml:space="preserve"> - </v>
      </c>
      <c r="O223" s="77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customFormat="1" x14ac:dyDescent="0.25">
      <c r="A224" s="60"/>
      <c r="B224" s="59"/>
      <c r="C224" s="59"/>
      <c r="D224" s="59"/>
      <c r="E224" s="59"/>
      <c r="F224" s="59"/>
      <c r="G224" s="59"/>
      <c r="H224" s="52" t="str">
        <f t="shared" si="7"/>
        <v/>
      </c>
      <c r="I224" s="73" t="str">
        <f>IFERROR(VLOOKUP(A224,'Внесение изменений'!$B:$C,2,0),"")</f>
        <v/>
      </c>
      <c r="J224" s="73" t="str">
        <f>IFERROR(VLOOKUP(A224,'Внесение изменений'!B:E,4,0)," - ")</f>
        <v xml:space="preserve"> - </v>
      </c>
      <c r="K224" s="73" t="str">
        <f>IF(J224=" - ",J224,IFERROR(VLOOKUP(J224,Raw!$X$7:$Y$14,2,0),"Незначительные"))</f>
        <v xml:space="preserve"> - </v>
      </c>
      <c r="L224" s="73"/>
      <c r="M224" s="73" t="str">
        <f t="shared" si="8"/>
        <v xml:space="preserve"> - </v>
      </c>
      <c r="N224" s="73" t="str">
        <f>IF(A224&lt;&gt;"",IFERROR(VLOOKUP(I224&amp;M224&amp;K224,Raw!$R:$V,5,0),"Не определено")," - ")</f>
        <v xml:space="preserve"> - </v>
      </c>
      <c r="O224" s="77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customFormat="1" x14ac:dyDescent="0.25">
      <c r="A225" s="60"/>
      <c r="B225" s="59"/>
      <c r="C225" s="59"/>
      <c r="D225" s="59"/>
      <c r="E225" s="59"/>
      <c r="F225" s="59"/>
      <c r="G225" s="59"/>
      <c r="H225" s="52" t="str">
        <f t="shared" si="7"/>
        <v/>
      </c>
      <c r="I225" s="73" t="str">
        <f>IFERROR(VLOOKUP(A225,'Внесение изменений'!$B:$C,2,0),"")</f>
        <v/>
      </c>
      <c r="J225" s="73" t="str">
        <f>IFERROR(VLOOKUP(A225,'Внесение изменений'!B:E,4,0)," - ")</f>
        <v xml:space="preserve"> - </v>
      </c>
      <c r="K225" s="73" t="str">
        <f>IF(J225=" - ",J225,IFERROR(VLOOKUP(J225,Raw!$X$7:$Y$14,2,0),"Незначительные"))</f>
        <v xml:space="preserve"> - </v>
      </c>
      <c r="L225" s="73"/>
      <c r="M225" s="73" t="str">
        <f t="shared" si="8"/>
        <v xml:space="preserve"> - </v>
      </c>
      <c r="N225" s="73" t="str">
        <f>IF(A225&lt;&gt;"",IFERROR(VLOOKUP(I225&amp;M225&amp;K225,Raw!$R:$V,5,0),"Не определено")," - ")</f>
        <v xml:space="preserve"> - </v>
      </c>
      <c r="O225" s="77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spans="1:25" customFormat="1" x14ac:dyDescent="0.25">
      <c r="A226" s="60"/>
      <c r="B226" s="59"/>
      <c r="C226" s="59"/>
      <c r="D226" s="59"/>
      <c r="E226" s="59"/>
      <c r="F226" s="59"/>
      <c r="G226" s="59"/>
      <c r="H226" s="52" t="str">
        <f t="shared" si="7"/>
        <v/>
      </c>
      <c r="I226" s="73" t="str">
        <f>IFERROR(VLOOKUP(A226,'Внесение изменений'!$B:$C,2,0),"")</f>
        <v/>
      </c>
      <c r="J226" s="73" t="str">
        <f>IFERROR(VLOOKUP(A226,'Внесение изменений'!B:E,4,0)," - ")</f>
        <v xml:space="preserve"> - </v>
      </c>
      <c r="K226" s="73" t="str">
        <f>IF(J226=" - ",J226,IFERROR(VLOOKUP(J226,Raw!$X$7:$Y$14,2,0),"Незначительные"))</f>
        <v xml:space="preserve"> - </v>
      </c>
      <c r="L226" s="73"/>
      <c r="M226" s="73" t="str">
        <f t="shared" si="8"/>
        <v xml:space="preserve"> - </v>
      </c>
      <c r="N226" s="73" t="str">
        <f>IF(A226&lt;&gt;"",IFERROR(VLOOKUP(I226&amp;M226&amp;K226,Raw!$R:$V,5,0),"Не определено")," - ")</f>
        <v xml:space="preserve"> - </v>
      </c>
      <c r="O226" s="77"/>
      <c r="P226" s="59"/>
      <c r="Q226" s="59"/>
      <c r="R226" s="59"/>
      <c r="S226" s="59"/>
      <c r="T226" s="59"/>
      <c r="U226" s="59"/>
      <c r="V226" s="59"/>
      <c r="W226" s="59"/>
      <c r="X226" s="59"/>
      <c r="Y226" s="59"/>
    </row>
    <row r="227" spans="1:25" customFormat="1" x14ac:dyDescent="0.25">
      <c r="A227" s="60"/>
      <c r="B227" s="59"/>
      <c r="C227" s="59"/>
      <c r="D227" s="59"/>
      <c r="E227" s="59"/>
      <c r="F227" s="59"/>
      <c r="G227" s="59"/>
      <c r="H227" s="52" t="str">
        <f t="shared" si="7"/>
        <v/>
      </c>
      <c r="I227" s="73" t="str">
        <f>IFERROR(VLOOKUP(A227,'Внесение изменений'!$B:$C,2,0),"")</f>
        <v/>
      </c>
      <c r="J227" s="73" t="str">
        <f>IFERROR(VLOOKUP(A227,'Внесение изменений'!B:E,4,0)," - ")</f>
        <v xml:space="preserve"> - </v>
      </c>
      <c r="K227" s="73" t="str">
        <f>IF(J227=" - ",J227,IFERROR(VLOOKUP(J227,Raw!$X$7:$Y$14,2,0),"Незначительные"))</f>
        <v xml:space="preserve"> - </v>
      </c>
      <c r="L227" s="73"/>
      <c r="M227" s="73" t="str">
        <f t="shared" si="8"/>
        <v xml:space="preserve"> - </v>
      </c>
      <c r="N227" s="73" t="str">
        <f>IF(A227&lt;&gt;"",IFERROR(VLOOKUP(I227&amp;M227&amp;K227,Raw!$R:$V,5,0),"Не определено")," - ")</f>
        <v xml:space="preserve"> - </v>
      </c>
      <c r="O227" s="77"/>
      <c r="P227" s="59"/>
      <c r="Q227" s="59"/>
      <c r="R227" s="59"/>
      <c r="S227" s="59"/>
      <c r="T227" s="59"/>
      <c r="U227" s="59"/>
      <c r="V227" s="59"/>
      <c r="W227" s="59"/>
      <c r="X227" s="59"/>
      <c r="Y227" s="59"/>
    </row>
    <row r="228" spans="1:25" customFormat="1" x14ac:dyDescent="0.25">
      <c r="A228" s="60"/>
      <c r="B228" s="59"/>
      <c r="C228" s="59"/>
      <c r="D228" s="59"/>
      <c r="E228" s="59"/>
      <c r="F228" s="59"/>
      <c r="G228" s="59"/>
      <c r="H228" s="52" t="str">
        <f t="shared" si="7"/>
        <v/>
      </c>
      <c r="I228" s="73" t="str">
        <f>IFERROR(VLOOKUP(A228,'Внесение изменений'!$B:$C,2,0),"")</f>
        <v/>
      </c>
      <c r="J228" s="73" t="str">
        <f>IFERROR(VLOOKUP(A228,'Внесение изменений'!B:E,4,0)," - ")</f>
        <v xml:space="preserve"> - </v>
      </c>
      <c r="K228" s="73" t="str">
        <f>IF(J228=" - ",J228,IFERROR(VLOOKUP(J228,Raw!$X$7:$Y$14,2,0),"Незначительные"))</f>
        <v xml:space="preserve"> - </v>
      </c>
      <c r="L228" s="73"/>
      <c r="M228" s="73" t="str">
        <f t="shared" si="8"/>
        <v xml:space="preserve"> - </v>
      </c>
      <c r="N228" s="73" t="str">
        <f>IF(A228&lt;&gt;"",IFERROR(VLOOKUP(I228&amp;M228&amp;K228,Raw!$R:$V,5,0),"Не определено")," - ")</f>
        <v xml:space="preserve"> - </v>
      </c>
      <c r="O228" s="77"/>
      <c r="P228" s="59"/>
      <c r="Q228" s="59"/>
      <c r="R228" s="59"/>
      <c r="S228" s="59"/>
      <c r="T228" s="59"/>
      <c r="U228" s="59"/>
      <c r="V228" s="59"/>
      <c r="W228" s="59"/>
      <c r="X228" s="59"/>
      <c r="Y228" s="59"/>
    </row>
    <row r="229" spans="1:25" customFormat="1" x14ac:dyDescent="0.25">
      <c r="A229" s="60"/>
      <c r="B229" s="59"/>
      <c r="C229" s="59"/>
      <c r="D229" s="59"/>
      <c r="E229" s="59"/>
      <c r="F229" s="59"/>
      <c r="G229" s="59"/>
      <c r="H229" s="52" t="str">
        <f t="shared" si="7"/>
        <v/>
      </c>
      <c r="I229" s="73" t="str">
        <f>IFERROR(VLOOKUP(A229,'Внесение изменений'!$B:$C,2,0),"")</f>
        <v/>
      </c>
      <c r="J229" s="73" t="str">
        <f>IFERROR(VLOOKUP(A229,'Внесение изменений'!B:E,4,0)," - ")</f>
        <v xml:space="preserve"> - </v>
      </c>
      <c r="K229" s="73" t="str">
        <f>IF(J229=" - ",J229,IFERROR(VLOOKUP(J229,Raw!$X$7:$Y$14,2,0),"Незначительные"))</f>
        <v xml:space="preserve"> - </v>
      </c>
      <c r="L229" s="73"/>
      <c r="M229" s="73" t="str">
        <f t="shared" si="8"/>
        <v xml:space="preserve"> - </v>
      </c>
      <c r="N229" s="73" t="str">
        <f>IF(A229&lt;&gt;"",IFERROR(VLOOKUP(I229&amp;M229&amp;K229,Raw!$R:$V,5,0),"Не определено")," - ")</f>
        <v xml:space="preserve"> - </v>
      </c>
      <c r="O229" s="77"/>
      <c r="P229" s="59"/>
      <c r="Q229" s="59"/>
      <c r="R229" s="59"/>
      <c r="S229" s="59"/>
      <c r="T229" s="59"/>
      <c r="U229" s="59"/>
      <c r="V229" s="59"/>
      <c r="W229" s="59"/>
      <c r="X229" s="59"/>
      <c r="Y229" s="59"/>
    </row>
    <row r="230" spans="1:25" customFormat="1" x14ac:dyDescent="0.25">
      <c r="A230" s="60"/>
      <c r="B230" s="59"/>
      <c r="C230" s="59"/>
      <c r="D230" s="59"/>
      <c r="E230" s="59"/>
      <c r="F230" s="59"/>
      <c r="G230" s="59"/>
      <c r="H230" s="52" t="str">
        <f t="shared" si="7"/>
        <v/>
      </c>
      <c r="I230" s="73" t="str">
        <f>IFERROR(VLOOKUP(A230,'Внесение изменений'!$B:$C,2,0),"")</f>
        <v/>
      </c>
      <c r="J230" s="73" t="str">
        <f>IFERROR(VLOOKUP(A230,'Внесение изменений'!B:E,4,0)," - ")</f>
        <v xml:space="preserve"> - </v>
      </c>
      <c r="K230" s="73" t="str">
        <f>IF(J230=" - ",J230,IFERROR(VLOOKUP(J230,Raw!$X$7:$Y$14,2,0),"Незначительные"))</f>
        <v xml:space="preserve"> - </v>
      </c>
      <c r="L230" s="73"/>
      <c r="M230" s="73" t="str">
        <f t="shared" si="8"/>
        <v xml:space="preserve"> - </v>
      </c>
      <c r="N230" s="73" t="str">
        <f>IF(A230&lt;&gt;"",IFERROR(VLOOKUP(I230&amp;M230&amp;K230,Raw!$R:$V,5,0),"Не определено")," - ")</f>
        <v xml:space="preserve"> - </v>
      </c>
      <c r="O230" s="77"/>
      <c r="P230" s="59"/>
      <c r="Q230" s="59"/>
      <c r="R230" s="59"/>
      <c r="S230" s="59"/>
      <c r="T230" s="59"/>
      <c r="U230" s="59"/>
      <c r="V230" s="59"/>
      <c r="W230" s="59"/>
      <c r="X230" s="59"/>
      <c r="Y230" s="59"/>
    </row>
    <row r="231" spans="1:25" customFormat="1" x14ac:dyDescent="0.25">
      <c r="A231" s="60"/>
      <c r="B231" s="59"/>
      <c r="C231" s="59"/>
      <c r="D231" s="59"/>
      <c r="E231" s="59"/>
      <c r="F231" s="59"/>
      <c r="G231" s="59"/>
      <c r="H231" s="52" t="str">
        <f t="shared" si="7"/>
        <v/>
      </c>
      <c r="I231" s="73" t="str">
        <f>IFERROR(VLOOKUP(A231,'Внесение изменений'!$B:$C,2,0),"")</f>
        <v/>
      </c>
      <c r="J231" s="73" t="str">
        <f>IFERROR(VLOOKUP(A231,'Внесение изменений'!B:E,4,0)," - ")</f>
        <v xml:space="preserve"> - </v>
      </c>
      <c r="K231" s="73" t="str">
        <f>IF(J231=" - ",J231,IFERROR(VLOOKUP(J231,Raw!$X$7:$Y$14,2,0),"Незначительные"))</f>
        <v xml:space="preserve"> - </v>
      </c>
      <c r="L231" s="73"/>
      <c r="M231" s="73" t="str">
        <f t="shared" si="8"/>
        <v xml:space="preserve"> - </v>
      </c>
      <c r="N231" s="73" t="str">
        <f>IF(A231&lt;&gt;"",IFERROR(VLOOKUP(I231&amp;M231&amp;K231,Raw!$R:$V,5,0),"Не определено")," - ")</f>
        <v xml:space="preserve"> - </v>
      </c>
      <c r="O231" s="77"/>
      <c r="P231" s="59"/>
      <c r="Q231" s="59"/>
      <c r="R231" s="59"/>
      <c r="S231" s="59"/>
      <c r="T231" s="59"/>
      <c r="U231" s="59"/>
      <c r="V231" s="59"/>
      <c r="W231" s="59"/>
      <c r="X231" s="59"/>
      <c r="Y231" s="59"/>
    </row>
    <row r="232" spans="1:25" customFormat="1" x14ac:dyDescent="0.25">
      <c r="A232" s="60"/>
      <c r="B232" s="59"/>
      <c r="C232" s="59"/>
      <c r="D232" s="59"/>
      <c r="E232" s="59"/>
      <c r="F232" s="59"/>
      <c r="G232" s="59"/>
      <c r="H232" s="52" t="str">
        <f t="shared" si="7"/>
        <v/>
      </c>
      <c r="I232" s="73" t="str">
        <f>IFERROR(VLOOKUP(A232,'Внесение изменений'!$B:$C,2,0),"")</f>
        <v/>
      </c>
      <c r="J232" s="73" t="str">
        <f>IFERROR(VLOOKUP(A232,'Внесение изменений'!B:E,4,0)," - ")</f>
        <v xml:space="preserve"> - </v>
      </c>
      <c r="K232" s="73" t="str">
        <f>IF(J232=" - ",J232,IFERROR(VLOOKUP(J232,Raw!$X$7:$Y$14,2,0),"Незначительные"))</f>
        <v xml:space="preserve"> - </v>
      </c>
      <c r="L232" s="73"/>
      <c r="M232" s="73" t="str">
        <f t="shared" si="8"/>
        <v xml:space="preserve"> - </v>
      </c>
      <c r="N232" s="73" t="str">
        <f>IF(A232&lt;&gt;"",IFERROR(VLOOKUP(I232&amp;M232&amp;K232,Raw!$R:$V,5,0),"Не определено")," - ")</f>
        <v xml:space="preserve"> - </v>
      </c>
      <c r="O232" s="77"/>
      <c r="P232" s="59"/>
      <c r="Q232" s="59"/>
      <c r="R232" s="59"/>
      <c r="S232" s="59"/>
      <c r="T232" s="59"/>
      <c r="U232" s="59"/>
      <c r="V232" s="59"/>
      <c r="W232" s="59"/>
      <c r="X232" s="59"/>
      <c r="Y232" s="59"/>
    </row>
    <row r="233" spans="1:25" customFormat="1" x14ac:dyDescent="0.25">
      <c r="A233" s="60"/>
      <c r="B233" s="59"/>
      <c r="C233" s="59"/>
      <c r="D233" s="59"/>
      <c r="E233" s="59"/>
      <c r="F233" s="59"/>
      <c r="G233" s="59"/>
      <c r="H233" s="52" t="str">
        <f t="shared" si="7"/>
        <v/>
      </c>
      <c r="I233" s="73" t="str">
        <f>IFERROR(VLOOKUP(A233,'Внесение изменений'!$B:$C,2,0),"")</f>
        <v/>
      </c>
      <c r="J233" s="73" t="str">
        <f>IFERROR(VLOOKUP(A233,'Внесение изменений'!B:E,4,0)," - ")</f>
        <v xml:space="preserve"> - </v>
      </c>
      <c r="K233" s="73" t="str">
        <f>IF(J233=" - ",J233,IFERROR(VLOOKUP(J233,Raw!$X$7:$Y$14,2,0),"Незначительные"))</f>
        <v xml:space="preserve"> - </v>
      </c>
      <c r="L233" s="73"/>
      <c r="M233" s="73" t="str">
        <f t="shared" si="8"/>
        <v xml:space="preserve"> - </v>
      </c>
      <c r="N233" s="73" t="str">
        <f>IF(A233&lt;&gt;"",IFERROR(VLOOKUP(I233&amp;M233&amp;K233,Raw!$R:$V,5,0),"Не определено")," - ")</f>
        <v xml:space="preserve"> - </v>
      </c>
      <c r="O233" s="77"/>
      <c r="P233" s="59"/>
      <c r="Q233" s="59"/>
      <c r="R233" s="59"/>
      <c r="S233" s="59"/>
      <c r="T233" s="59"/>
      <c r="U233" s="59"/>
      <c r="V233" s="59"/>
      <c r="W233" s="59"/>
      <c r="X233" s="59"/>
      <c r="Y233" s="59"/>
    </row>
    <row r="234" spans="1:25" customFormat="1" x14ac:dyDescent="0.25">
      <c r="A234" s="60"/>
      <c r="B234" s="59"/>
      <c r="C234" s="59"/>
      <c r="D234" s="59"/>
      <c r="E234" s="59"/>
      <c r="F234" s="59"/>
      <c r="G234" s="59"/>
      <c r="H234" s="52" t="str">
        <f t="shared" si="7"/>
        <v/>
      </c>
      <c r="I234" s="73" t="str">
        <f>IFERROR(VLOOKUP(A234,'Внесение изменений'!$B:$C,2,0),"")</f>
        <v/>
      </c>
      <c r="J234" s="73" t="str">
        <f>IFERROR(VLOOKUP(A234,'Внесение изменений'!B:E,4,0)," - ")</f>
        <v xml:space="preserve"> - </v>
      </c>
      <c r="K234" s="73" t="str">
        <f>IF(J234=" - ",J234,IFERROR(VLOOKUP(J234,Raw!$X$7:$Y$14,2,0),"Незначительные"))</f>
        <v xml:space="preserve"> - </v>
      </c>
      <c r="L234" s="73"/>
      <c r="M234" s="73" t="str">
        <f t="shared" si="8"/>
        <v xml:space="preserve"> - </v>
      </c>
      <c r="N234" s="73" t="str">
        <f>IF(A234&lt;&gt;"",IFERROR(VLOOKUP(I234&amp;M234&amp;K234,Raw!$R:$V,5,0),"Не определено")," - ")</f>
        <v xml:space="preserve"> - </v>
      </c>
      <c r="O234" s="77"/>
      <c r="P234" s="59"/>
      <c r="Q234" s="59"/>
      <c r="R234" s="59"/>
      <c r="S234" s="59"/>
      <c r="T234" s="59"/>
      <c r="U234" s="59"/>
      <c r="V234" s="59"/>
      <c r="W234" s="59"/>
      <c r="X234" s="59"/>
      <c r="Y234" s="59"/>
    </row>
    <row r="235" spans="1:25" customFormat="1" x14ac:dyDescent="0.25">
      <c r="A235" s="60"/>
      <c r="B235" s="59"/>
      <c r="C235" s="59"/>
      <c r="D235" s="59"/>
      <c r="E235" s="59"/>
      <c r="F235" s="59"/>
      <c r="G235" s="59"/>
      <c r="H235" s="52" t="str">
        <f t="shared" si="7"/>
        <v/>
      </c>
      <c r="I235" s="73" t="str">
        <f>IFERROR(VLOOKUP(A235,'Внесение изменений'!$B:$C,2,0),"")</f>
        <v/>
      </c>
      <c r="J235" s="73" t="str">
        <f>IFERROR(VLOOKUP(A235,'Внесение изменений'!B:E,4,0)," - ")</f>
        <v xml:space="preserve"> - </v>
      </c>
      <c r="K235" s="73" t="str">
        <f>IF(J235=" - ",J235,IFERROR(VLOOKUP(J235,Raw!$X$7:$Y$14,2,0),"Незначительные"))</f>
        <v xml:space="preserve"> - </v>
      </c>
      <c r="L235" s="73"/>
      <c r="M235" s="73" t="str">
        <f t="shared" si="8"/>
        <v xml:space="preserve"> - </v>
      </c>
      <c r="N235" s="73" t="str">
        <f>IF(A235&lt;&gt;"",IFERROR(VLOOKUP(I235&amp;M235&amp;K235,Raw!$R:$V,5,0),"Не определено")," - ")</f>
        <v xml:space="preserve"> - </v>
      </c>
      <c r="O235" s="77"/>
      <c r="P235" s="59"/>
      <c r="Q235" s="59"/>
      <c r="R235" s="59"/>
      <c r="S235" s="59"/>
      <c r="T235" s="59"/>
      <c r="U235" s="59"/>
      <c r="V235" s="59"/>
      <c r="W235" s="59"/>
      <c r="X235" s="59"/>
      <c r="Y235" s="59"/>
    </row>
    <row r="236" spans="1:25" customFormat="1" x14ac:dyDescent="0.25">
      <c r="A236" s="60"/>
      <c r="B236" s="59"/>
      <c r="C236" s="59"/>
      <c r="D236" s="59"/>
      <c r="E236" s="59"/>
      <c r="F236" s="59"/>
      <c r="G236" s="59"/>
      <c r="H236" s="52" t="str">
        <f t="shared" si="7"/>
        <v/>
      </c>
      <c r="I236" s="73" t="str">
        <f>IFERROR(VLOOKUP(A236,'Внесение изменений'!$B:$C,2,0),"")</f>
        <v/>
      </c>
      <c r="J236" s="73" t="str">
        <f>IFERROR(VLOOKUP(A236,'Внесение изменений'!B:E,4,0)," - ")</f>
        <v xml:space="preserve"> - </v>
      </c>
      <c r="K236" s="73" t="str">
        <f>IF(J236=" - ",J236,IFERROR(VLOOKUP(J236,Raw!$X$7:$Y$14,2,0),"Незначительные"))</f>
        <v xml:space="preserve"> - </v>
      </c>
      <c r="L236" s="73"/>
      <c r="M236" s="73" t="str">
        <f t="shared" si="8"/>
        <v xml:space="preserve"> - </v>
      </c>
      <c r="N236" s="73" t="str">
        <f>IF(A236&lt;&gt;"",IFERROR(VLOOKUP(I236&amp;M236&amp;K236,Raw!$R:$V,5,0),"Не определено")," - ")</f>
        <v xml:space="preserve"> - </v>
      </c>
      <c r="O236" s="77"/>
      <c r="P236" s="59"/>
      <c r="Q236" s="59"/>
      <c r="R236" s="59"/>
      <c r="S236" s="59"/>
      <c r="T236" s="59"/>
      <c r="U236" s="59"/>
      <c r="V236" s="59"/>
      <c r="W236" s="59"/>
      <c r="X236" s="59"/>
      <c r="Y236" s="59"/>
    </row>
    <row r="237" spans="1:25" customFormat="1" x14ac:dyDescent="0.25">
      <c r="A237" s="60"/>
      <c r="B237" s="59"/>
      <c r="C237" s="59"/>
      <c r="D237" s="59"/>
      <c r="E237" s="59"/>
      <c r="F237" s="59"/>
      <c r="G237" s="59"/>
      <c r="H237" s="52" t="str">
        <f t="shared" si="7"/>
        <v/>
      </c>
      <c r="I237" s="73" t="str">
        <f>IFERROR(VLOOKUP(A237,'Внесение изменений'!$B:$C,2,0),"")</f>
        <v/>
      </c>
      <c r="J237" s="73" t="str">
        <f>IFERROR(VLOOKUP(A237,'Внесение изменений'!B:E,4,0)," - ")</f>
        <v xml:space="preserve"> - </v>
      </c>
      <c r="K237" s="73" t="str">
        <f>IF(J237=" - ",J237,IFERROR(VLOOKUP(J237,Raw!$X$7:$Y$14,2,0),"Незначительные"))</f>
        <v xml:space="preserve"> - </v>
      </c>
      <c r="L237" s="73"/>
      <c r="M237" s="73" t="str">
        <f t="shared" si="8"/>
        <v xml:space="preserve"> - </v>
      </c>
      <c r="N237" s="73" t="str">
        <f>IF(A237&lt;&gt;"",IFERROR(VLOOKUP(I237&amp;M237&amp;K237,Raw!$R:$V,5,0),"Не определено")," - ")</f>
        <v xml:space="preserve"> - </v>
      </c>
      <c r="O237" s="77"/>
      <c r="P237" s="59"/>
      <c r="Q237" s="59"/>
      <c r="R237" s="59"/>
      <c r="S237" s="59"/>
      <c r="T237" s="59"/>
      <c r="U237" s="59"/>
      <c r="V237" s="59"/>
      <c r="W237" s="59"/>
      <c r="X237" s="59"/>
      <c r="Y237" s="59"/>
    </row>
    <row r="238" spans="1:25" customFormat="1" x14ac:dyDescent="0.25">
      <c r="A238" s="60"/>
      <c r="B238" s="59"/>
      <c r="C238" s="59"/>
      <c r="D238" s="59"/>
      <c r="E238" s="59"/>
      <c r="F238" s="59"/>
      <c r="G238" s="59"/>
      <c r="H238" s="52" t="str">
        <f t="shared" si="7"/>
        <v/>
      </c>
      <c r="I238" s="73" t="str">
        <f>IFERROR(VLOOKUP(A238,'Внесение изменений'!$B:$C,2,0),"")</f>
        <v/>
      </c>
      <c r="J238" s="73" t="str">
        <f>IFERROR(VLOOKUP(A238,'Внесение изменений'!B:E,4,0)," - ")</f>
        <v xml:space="preserve"> - </v>
      </c>
      <c r="K238" s="73" t="str">
        <f>IF(J238=" - ",J238,IFERROR(VLOOKUP(J238,Raw!$X$7:$Y$14,2,0),"Незначительные"))</f>
        <v xml:space="preserve"> - </v>
      </c>
      <c r="L238" s="73"/>
      <c r="M238" s="73" t="str">
        <f t="shared" si="8"/>
        <v xml:space="preserve"> - </v>
      </c>
      <c r="N238" s="73" t="str">
        <f>IF(A238&lt;&gt;"",IFERROR(VLOOKUP(I238&amp;M238&amp;K238,Raw!$R:$V,5,0),"Не определено")," - ")</f>
        <v xml:space="preserve"> - </v>
      </c>
      <c r="O238" s="77"/>
      <c r="P238" s="59"/>
      <c r="Q238" s="59"/>
      <c r="R238" s="59"/>
      <c r="S238" s="59"/>
      <c r="T238" s="59"/>
      <c r="U238" s="59"/>
      <c r="V238" s="59"/>
      <c r="W238" s="59"/>
      <c r="X238" s="59"/>
      <c r="Y238" s="59"/>
    </row>
    <row r="239" spans="1:25" customFormat="1" x14ac:dyDescent="0.25">
      <c r="A239" s="60"/>
      <c r="B239" s="59"/>
      <c r="C239" s="59"/>
      <c r="D239" s="59"/>
      <c r="E239" s="59"/>
      <c r="F239" s="59"/>
      <c r="G239" s="59"/>
      <c r="H239" s="52" t="str">
        <f t="shared" si="7"/>
        <v/>
      </c>
      <c r="I239" s="73" t="str">
        <f>IFERROR(VLOOKUP(A239,'Внесение изменений'!$B:$C,2,0),"")</f>
        <v/>
      </c>
      <c r="J239" s="73" t="str">
        <f>IFERROR(VLOOKUP(A239,'Внесение изменений'!B:E,4,0)," - ")</f>
        <v xml:space="preserve"> - </v>
      </c>
      <c r="K239" s="73" t="str">
        <f>IF(J239=" - ",J239,IFERROR(VLOOKUP(J239,Raw!$X$7:$Y$14,2,0),"Незначительные"))</f>
        <v xml:space="preserve"> - </v>
      </c>
      <c r="L239" s="73"/>
      <c r="M239" s="73" t="str">
        <f t="shared" si="8"/>
        <v xml:space="preserve"> - </v>
      </c>
      <c r="N239" s="73" t="str">
        <f>IF(A239&lt;&gt;"",IFERROR(VLOOKUP(I239&amp;M239&amp;K239,Raw!$R:$V,5,0),"Не определено")," - ")</f>
        <v xml:space="preserve"> - </v>
      </c>
      <c r="O239" s="77"/>
      <c r="P239" s="59"/>
      <c r="Q239" s="59"/>
      <c r="R239" s="59"/>
      <c r="S239" s="59"/>
      <c r="T239" s="59"/>
      <c r="U239" s="59"/>
      <c r="V239" s="59"/>
      <c r="W239" s="59"/>
      <c r="X239" s="59"/>
      <c r="Y239" s="59"/>
    </row>
    <row r="240" spans="1:25" customFormat="1" x14ac:dyDescent="0.25">
      <c r="A240" s="60"/>
      <c r="B240" s="59"/>
      <c r="C240" s="59"/>
      <c r="D240" s="59"/>
      <c r="E240" s="59"/>
      <c r="F240" s="59"/>
      <c r="G240" s="59"/>
      <c r="H240" s="52" t="str">
        <f t="shared" si="7"/>
        <v/>
      </c>
      <c r="I240" s="73" t="str">
        <f>IFERROR(VLOOKUP(A240,'Внесение изменений'!$B:$C,2,0),"")</f>
        <v/>
      </c>
      <c r="J240" s="73" t="str">
        <f>IFERROR(VLOOKUP(A240,'Внесение изменений'!B:E,4,0)," - ")</f>
        <v xml:space="preserve"> - </v>
      </c>
      <c r="K240" s="73" t="str">
        <f>IF(J240=" - ",J240,IFERROR(VLOOKUP(J240,Raw!$X$7:$Y$14,2,0),"Незначительные"))</f>
        <v xml:space="preserve"> - </v>
      </c>
      <c r="L240" s="73"/>
      <c r="M240" s="73" t="str">
        <f t="shared" si="8"/>
        <v xml:space="preserve"> - </v>
      </c>
      <c r="N240" s="73" t="str">
        <f>IF(A240&lt;&gt;"",IFERROR(VLOOKUP(I240&amp;M240&amp;K240,Raw!$R:$V,5,0),"Не определено")," - ")</f>
        <v xml:space="preserve"> - </v>
      </c>
      <c r="O240" s="77"/>
      <c r="P240" s="59"/>
      <c r="Q240" s="59"/>
      <c r="R240" s="59"/>
      <c r="S240" s="59"/>
      <c r="T240" s="59"/>
      <c r="U240" s="59"/>
      <c r="V240" s="59"/>
      <c r="W240" s="59"/>
      <c r="X240" s="59"/>
      <c r="Y240" s="59"/>
    </row>
    <row r="241" spans="1:25" customFormat="1" x14ac:dyDescent="0.25">
      <c r="A241" s="60"/>
      <c r="B241" s="59"/>
      <c r="C241" s="59"/>
      <c r="D241" s="59"/>
      <c r="E241" s="59"/>
      <c r="F241" s="59"/>
      <c r="G241" s="59"/>
      <c r="H241" s="52" t="str">
        <f t="shared" si="7"/>
        <v/>
      </c>
      <c r="I241" s="73" t="str">
        <f>IFERROR(VLOOKUP(A241,'Внесение изменений'!$B:$C,2,0),"")</f>
        <v/>
      </c>
      <c r="J241" s="73" t="str">
        <f>IFERROR(VLOOKUP(A241,'Внесение изменений'!B:E,4,0)," - ")</f>
        <v xml:space="preserve"> - </v>
      </c>
      <c r="K241" s="73" t="str">
        <f>IF(J241=" - ",J241,IFERROR(VLOOKUP(J241,Raw!$X$7:$Y$14,2,0),"Незначительные"))</f>
        <v xml:space="preserve"> - </v>
      </c>
      <c r="L241" s="73"/>
      <c r="M241" s="73" t="str">
        <f t="shared" si="8"/>
        <v xml:space="preserve"> - </v>
      </c>
      <c r="N241" s="73" t="str">
        <f>IF(A241&lt;&gt;"",IFERROR(VLOOKUP(I241&amp;M241&amp;K241,Raw!$R:$V,5,0),"Не определено")," - ")</f>
        <v xml:space="preserve"> - </v>
      </c>
      <c r="O241" s="77"/>
      <c r="P241" s="59"/>
      <c r="Q241" s="59"/>
      <c r="R241" s="59"/>
      <c r="S241" s="59"/>
      <c r="T241" s="59"/>
      <c r="U241" s="59"/>
      <c r="V241" s="59"/>
      <c r="W241" s="59"/>
      <c r="X241" s="59"/>
      <c r="Y241" s="59"/>
    </row>
    <row r="242" spans="1:25" customFormat="1" x14ac:dyDescent="0.25">
      <c r="A242" s="60"/>
      <c r="B242" s="59"/>
      <c r="C242" s="59"/>
      <c r="D242" s="59"/>
      <c r="E242" s="59"/>
      <c r="F242" s="59"/>
      <c r="G242" s="59"/>
      <c r="H242" s="52" t="str">
        <f t="shared" si="7"/>
        <v/>
      </c>
      <c r="I242" s="73" t="str">
        <f>IFERROR(VLOOKUP(A242,'Внесение изменений'!$B:$C,2,0),"")</f>
        <v/>
      </c>
      <c r="J242" s="73" t="str">
        <f>IFERROR(VLOOKUP(A242,'Внесение изменений'!B:E,4,0)," - ")</f>
        <v xml:space="preserve"> - </v>
      </c>
      <c r="K242" s="73" t="str">
        <f>IF(J242=" - ",J242,IFERROR(VLOOKUP(J242,Raw!$X$7:$Y$14,2,0),"Незначительные"))</f>
        <v xml:space="preserve"> - </v>
      </c>
      <c r="L242" s="73"/>
      <c r="M242" s="73" t="str">
        <f t="shared" si="8"/>
        <v xml:space="preserve"> - </v>
      </c>
      <c r="N242" s="73" t="str">
        <f>IF(A242&lt;&gt;"",IFERROR(VLOOKUP(I242&amp;M242&amp;K242,Raw!$R:$V,5,0),"Не определено")," - ")</f>
        <v xml:space="preserve"> - </v>
      </c>
      <c r="O242" s="77"/>
      <c r="P242" s="59"/>
      <c r="Q242" s="59"/>
      <c r="R242" s="59"/>
      <c r="S242" s="59"/>
      <c r="T242" s="59"/>
      <c r="U242" s="59"/>
      <c r="V242" s="59"/>
      <c r="W242" s="59"/>
      <c r="X242" s="59"/>
      <c r="Y242" s="59"/>
    </row>
    <row r="243" spans="1:25" customFormat="1" x14ac:dyDescent="0.25">
      <c r="A243" s="60"/>
      <c r="B243" s="59"/>
      <c r="C243" s="59"/>
      <c r="D243" s="59"/>
      <c r="E243" s="59"/>
      <c r="F243" s="59"/>
      <c r="G243" s="59"/>
      <c r="H243" s="52" t="str">
        <f t="shared" si="7"/>
        <v/>
      </c>
      <c r="I243" s="73" t="str">
        <f>IFERROR(VLOOKUP(A243,'Внесение изменений'!$B:$C,2,0),"")</f>
        <v/>
      </c>
      <c r="J243" s="73" t="str">
        <f>IFERROR(VLOOKUP(A243,'Внесение изменений'!B:E,4,0)," - ")</f>
        <v xml:space="preserve"> - </v>
      </c>
      <c r="K243" s="73" t="str">
        <f>IF(J243=" - ",J243,IFERROR(VLOOKUP(J243,Raw!$X$7:$Y$14,2,0),"Незначительные"))</f>
        <v xml:space="preserve"> - </v>
      </c>
      <c r="L243" s="73"/>
      <c r="M243" s="73" t="str">
        <f t="shared" si="8"/>
        <v xml:space="preserve"> - </v>
      </c>
      <c r="N243" s="73" t="str">
        <f>IF(A243&lt;&gt;"",IFERROR(VLOOKUP(I243&amp;M243&amp;K243,Raw!$R:$V,5,0),"Не определено")," - ")</f>
        <v xml:space="preserve"> - </v>
      </c>
      <c r="O243" s="77"/>
      <c r="P243" s="59"/>
      <c r="Q243" s="59"/>
      <c r="R243" s="59"/>
      <c r="S243" s="59"/>
      <c r="T243" s="59"/>
      <c r="U243" s="59"/>
      <c r="V243" s="59"/>
      <c r="W243" s="59"/>
      <c r="X243" s="59"/>
      <c r="Y243" s="59"/>
    </row>
    <row r="244" spans="1:25" customFormat="1" x14ac:dyDescent="0.25">
      <c r="A244" s="60"/>
      <c r="B244" s="59"/>
      <c r="C244" s="59"/>
      <c r="D244" s="59"/>
      <c r="E244" s="59"/>
      <c r="F244" s="59"/>
      <c r="G244" s="59"/>
      <c r="H244" s="52" t="str">
        <f t="shared" si="7"/>
        <v/>
      </c>
      <c r="I244" s="73" t="str">
        <f>IFERROR(VLOOKUP(A244,'Внесение изменений'!$B:$C,2,0),"")</f>
        <v/>
      </c>
      <c r="J244" s="73" t="str">
        <f>IFERROR(VLOOKUP(A244,'Внесение изменений'!B:E,4,0)," - ")</f>
        <v xml:space="preserve"> - </v>
      </c>
      <c r="K244" s="73" t="str">
        <f>IF(J244=" - ",J244,IFERROR(VLOOKUP(J244,Raw!$X$7:$Y$14,2,0),"Незначительные"))</f>
        <v xml:space="preserve"> - </v>
      </c>
      <c r="L244" s="73"/>
      <c r="M244" s="73" t="str">
        <f t="shared" si="8"/>
        <v xml:space="preserve"> - </v>
      </c>
      <c r="N244" s="73" t="str">
        <f>IF(A244&lt;&gt;"",IFERROR(VLOOKUP(I244&amp;M244&amp;K244,Raw!$R:$V,5,0),"Не определено")," - ")</f>
        <v xml:space="preserve"> - </v>
      </c>
      <c r="O244" s="77"/>
      <c r="P244" s="59"/>
      <c r="Q244" s="59"/>
      <c r="R244" s="59"/>
      <c r="S244" s="59"/>
      <c r="T244" s="59"/>
      <c r="U244" s="59"/>
      <c r="V244" s="59"/>
      <c r="W244" s="59"/>
      <c r="X244" s="59"/>
      <c r="Y244" s="59"/>
    </row>
    <row r="245" spans="1:25" customFormat="1" x14ac:dyDescent="0.25">
      <c r="A245" s="60"/>
      <c r="B245" s="59"/>
      <c r="C245" s="59"/>
      <c r="D245" s="59"/>
      <c r="E245" s="59"/>
      <c r="F245" s="59"/>
      <c r="G245" s="59"/>
      <c r="H245" s="52" t="str">
        <f t="shared" si="7"/>
        <v/>
      </c>
      <c r="I245" s="73" t="str">
        <f>IFERROR(VLOOKUP(A245,'Внесение изменений'!$B:$C,2,0),"")</f>
        <v/>
      </c>
      <c r="J245" s="73" t="str">
        <f>IFERROR(VLOOKUP(A245,'Внесение изменений'!B:E,4,0)," - ")</f>
        <v xml:space="preserve"> - </v>
      </c>
      <c r="K245" s="73" t="str">
        <f>IF(J245=" - ",J245,IFERROR(VLOOKUP(J245,Raw!$X$7:$Y$14,2,0),"Незначительные"))</f>
        <v xml:space="preserve"> - </v>
      </c>
      <c r="L245" s="73"/>
      <c r="M245" s="73" t="str">
        <f t="shared" si="8"/>
        <v xml:space="preserve"> - </v>
      </c>
      <c r="N245" s="73" t="str">
        <f>IF(A245&lt;&gt;"",IFERROR(VLOOKUP(I245&amp;M245&amp;K245,Raw!$R:$V,5,0),"Не определено")," - ")</f>
        <v xml:space="preserve"> - </v>
      </c>
      <c r="O245" s="77"/>
      <c r="P245" s="59"/>
      <c r="Q245" s="59"/>
      <c r="R245" s="59"/>
      <c r="S245" s="59"/>
      <c r="T245" s="59"/>
      <c r="U245" s="59"/>
      <c r="V245" s="59"/>
      <c r="W245" s="59"/>
      <c r="X245" s="59"/>
      <c r="Y245" s="59"/>
    </row>
    <row r="246" spans="1:25" customFormat="1" x14ac:dyDescent="0.25">
      <c r="A246" s="60"/>
      <c r="B246" s="59"/>
      <c r="C246" s="59"/>
      <c r="D246" s="59"/>
      <c r="E246" s="59"/>
      <c r="F246" s="59"/>
      <c r="G246" s="59"/>
      <c r="H246" s="52" t="str">
        <f t="shared" si="7"/>
        <v/>
      </c>
      <c r="I246" s="73" t="str">
        <f>IFERROR(VLOOKUP(A246,'Внесение изменений'!$B:$C,2,0),"")</f>
        <v/>
      </c>
      <c r="J246" s="73" t="str">
        <f>IFERROR(VLOOKUP(A246,'Внесение изменений'!B:E,4,0)," - ")</f>
        <v xml:space="preserve"> - </v>
      </c>
      <c r="K246" s="73" t="str">
        <f>IF(J246=" - ",J246,IFERROR(VLOOKUP(J246,Raw!$X$7:$Y$14,2,0),"Незначительные"))</f>
        <v xml:space="preserve"> - </v>
      </c>
      <c r="L246" s="73"/>
      <c r="M246" s="73" t="str">
        <f t="shared" si="8"/>
        <v xml:space="preserve"> - </v>
      </c>
      <c r="N246" s="73" t="str">
        <f>IF(A246&lt;&gt;"",IFERROR(VLOOKUP(I246&amp;M246&amp;K246,Raw!$R:$V,5,0),"Не определено")," - ")</f>
        <v xml:space="preserve"> - </v>
      </c>
      <c r="O246" s="77"/>
      <c r="P246" s="59"/>
      <c r="Q246" s="59"/>
      <c r="R246" s="59"/>
      <c r="S246" s="59"/>
      <c r="T246" s="59"/>
      <c r="U246" s="59"/>
      <c r="V246" s="59"/>
      <c r="W246" s="59"/>
      <c r="X246" s="59"/>
      <c r="Y246" s="59"/>
    </row>
    <row r="247" spans="1:25" customFormat="1" x14ac:dyDescent="0.25">
      <c r="A247" s="60"/>
      <c r="B247" s="59"/>
      <c r="C247" s="59"/>
      <c r="D247" s="59"/>
      <c r="E247" s="59"/>
      <c r="F247" s="59"/>
      <c r="G247" s="59"/>
      <c r="H247" s="52" t="str">
        <f t="shared" si="7"/>
        <v/>
      </c>
      <c r="I247" s="73" t="str">
        <f>IFERROR(VLOOKUP(A247,'Внесение изменений'!$B:$C,2,0),"")</f>
        <v/>
      </c>
      <c r="J247" s="73" t="str">
        <f>IFERROR(VLOOKUP(A247,'Внесение изменений'!B:E,4,0)," - ")</f>
        <v xml:space="preserve"> - </v>
      </c>
      <c r="K247" s="73" t="str">
        <f>IF(J247=" - ",J247,IFERROR(VLOOKUP(J247,Raw!$X$7:$Y$14,2,0),"Незначительные"))</f>
        <v xml:space="preserve"> - </v>
      </c>
      <c r="L247" s="73"/>
      <c r="M247" s="73" t="str">
        <f t="shared" si="8"/>
        <v xml:space="preserve"> - </v>
      </c>
      <c r="N247" s="73" t="str">
        <f>IF(A247&lt;&gt;"",IFERROR(VLOOKUP(I247&amp;M247&amp;K247,Raw!$R:$V,5,0),"Не определено")," - ")</f>
        <v xml:space="preserve"> - </v>
      </c>
      <c r="O247" s="77"/>
      <c r="P247" s="59"/>
      <c r="Q247" s="59"/>
      <c r="R247" s="59"/>
      <c r="S247" s="59"/>
      <c r="T247" s="59"/>
      <c r="U247" s="59"/>
      <c r="V247" s="59"/>
      <c r="W247" s="59"/>
      <c r="X247" s="59"/>
      <c r="Y247" s="59"/>
    </row>
    <row r="248" spans="1:25" customFormat="1" x14ac:dyDescent="0.25">
      <c r="A248" s="60"/>
      <c r="B248" s="59"/>
      <c r="C248" s="59"/>
      <c r="D248" s="59"/>
      <c r="E248" s="59"/>
      <c r="F248" s="59"/>
      <c r="G248" s="59"/>
      <c r="H248" s="52" t="str">
        <f t="shared" si="7"/>
        <v/>
      </c>
      <c r="I248" s="73" t="str">
        <f>IFERROR(VLOOKUP(A248,'Внесение изменений'!$B:$C,2,0),"")</f>
        <v/>
      </c>
      <c r="J248" s="73" t="str">
        <f>IFERROR(VLOOKUP(A248,'Внесение изменений'!B:E,4,0)," - ")</f>
        <v xml:space="preserve"> - </v>
      </c>
      <c r="K248" s="73" t="str">
        <f>IF(J248=" - ",J248,IFERROR(VLOOKUP(J248,Raw!$X$7:$Y$14,2,0),"Незначительные"))</f>
        <v xml:space="preserve"> - </v>
      </c>
      <c r="L248" s="73"/>
      <c r="M248" s="73" t="str">
        <f t="shared" si="8"/>
        <v xml:space="preserve"> - </v>
      </c>
      <c r="N248" s="73" t="str">
        <f>IF(A248&lt;&gt;"",IFERROR(VLOOKUP(I248&amp;M248&amp;K248,Raw!$R:$V,5,0),"Не определено")," - ")</f>
        <v xml:space="preserve"> - </v>
      </c>
      <c r="O248" s="77"/>
      <c r="P248" s="59"/>
      <c r="Q248" s="59"/>
      <c r="R248" s="59"/>
      <c r="S248" s="59"/>
      <c r="T248" s="59"/>
      <c r="U248" s="59"/>
      <c r="V248" s="59"/>
      <c r="W248" s="59"/>
      <c r="X248" s="59"/>
      <c r="Y248" s="59"/>
    </row>
    <row r="249" spans="1:25" customFormat="1" x14ac:dyDescent="0.25">
      <c r="A249" s="60"/>
      <c r="B249" s="59"/>
      <c r="C249" s="59"/>
      <c r="D249" s="59"/>
      <c r="E249" s="59"/>
      <c r="F249" s="59"/>
      <c r="G249" s="59"/>
      <c r="H249" s="52" t="str">
        <f t="shared" si="7"/>
        <v/>
      </c>
      <c r="I249" s="73" t="str">
        <f>IFERROR(VLOOKUP(A249,'Внесение изменений'!$B:$C,2,0),"")</f>
        <v/>
      </c>
      <c r="J249" s="73" t="str">
        <f>IFERROR(VLOOKUP(A249,'Внесение изменений'!B:E,4,0)," - ")</f>
        <v xml:space="preserve"> - </v>
      </c>
      <c r="K249" s="73" t="str">
        <f>IF(J249=" - ",J249,IFERROR(VLOOKUP(J249,Raw!$X$7:$Y$14,2,0),"Незначительные"))</f>
        <v xml:space="preserve"> - </v>
      </c>
      <c r="L249" s="73"/>
      <c r="M249" s="73" t="str">
        <f t="shared" si="8"/>
        <v xml:space="preserve"> - </v>
      </c>
      <c r="N249" s="73" t="str">
        <f>IF(A249&lt;&gt;"",IFERROR(VLOOKUP(I249&amp;M249&amp;K249,Raw!$R:$V,5,0),"Не определено")," - ")</f>
        <v xml:space="preserve"> - </v>
      </c>
      <c r="O249" s="77"/>
      <c r="P249" s="59"/>
      <c r="Q249" s="59"/>
      <c r="R249" s="59"/>
      <c r="S249" s="59"/>
      <c r="T249" s="59"/>
      <c r="U249" s="59"/>
      <c r="V249" s="59"/>
      <c r="W249" s="59"/>
      <c r="X249" s="59"/>
      <c r="Y249" s="59"/>
    </row>
    <row r="250" spans="1:25" customFormat="1" x14ac:dyDescent="0.25">
      <c r="A250" s="60"/>
      <c r="B250" s="59"/>
      <c r="C250" s="59"/>
      <c r="D250" s="59"/>
      <c r="E250" s="59"/>
      <c r="F250" s="59"/>
      <c r="G250" s="59"/>
      <c r="H250" s="52" t="str">
        <f t="shared" si="7"/>
        <v/>
      </c>
      <c r="I250" s="73" t="str">
        <f>IFERROR(VLOOKUP(A250,'Внесение изменений'!$B:$C,2,0),"")</f>
        <v/>
      </c>
      <c r="J250" s="73" t="str">
        <f>IFERROR(VLOOKUP(A250,'Внесение изменений'!B:E,4,0)," - ")</f>
        <v xml:space="preserve"> - </v>
      </c>
      <c r="K250" s="73" t="str">
        <f>IF(J250=" - ",J250,IFERROR(VLOOKUP(J250,Raw!$X$7:$Y$14,2,0),"Незначительные"))</f>
        <v xml:space="preserve"> - </v>
      </c>
      <c r="L250" s="73"/>
      <c r="M250" s="73" t="str">
        <f t="shared" si="8"/>
        <v xml:space="preserve"> - </v>
      </c>
      <c r="N250" s="73" t="str">
        <f>IF(A250&lt;&gt;"",IFERROR(VLOOKUP(I250&amp;M250&amp;K250,Raw!$R:$V,5,0),"Не определено")," - ")</f>
        <v xml:space="preserve"> - </v>
      </c>
      <c r="O250" s="77"/>
      <c r="P250" s="59"/>
      <c r="Q250" s="59"/>
      <c r="R250" s="59"/>
      <c r="S250" s="59"/>
      <c r="T250" s="59"/>
      <c r="U250" s="59"/>
      <c r="V250" s="59"/>
      <c r="W250" s="59"/>
      <c r="X250" s="59"/>
      <c r="Y250" s="59"/>
    </row>
    <row r="251" spans="1:25" customFormat="1" x14ac:dyDescent="0.25">
      <c r="A251" s="60"/>
      <c r="B251" s="59"/>
      <c r="C251" s="59"/>
      <c r="D251" s="59"/>
      <c r="E251" s="59"/>
      <c r="F251" s="59"/>
      <c r="G251" s="59"/>
      <c r="H251" s="52" t="str">
        <f t="shared" si="7"/>
        <v/>
      </c>
      <c r="I251" s="73" t="str">
        <f>IFERROR(VLOOKUP(A251,'Внесение изменений'!$B:$C,2,0),"")</f>
        <v/>
      </c>
      <c r="J251" s="73" t="str">
        <f>IFERROR(VLOOKUP(A251,'Внесение изменений'!B:E,4,0)," - ")</f>
        <v xml:space="preserve"> - </v>
      </c>
      <c r="K251" s="73" t="str">
        <f>IF(J251=" - ",J251,IFERROR(VLOOKUP(J251,Raw!$X$7:$Y$14,2,0),"Незначительные"))</f>
        <v xml:space="preserve"> - </v>
      </c>
      <c r="L251" s="73"/>
      <c r="M251" s="73" t="str">
        <f t="shared" si="8"/>
        <v xml:space="preserve"> - </v>
      </c>
      <c r="N251" s="73" t="str">
        <f>IF(A251&lt;&gt;"",IFERROR(VLOOKUP(I251&amp;M251&amp;K251,Raw!$R:$V,5,0),"Не определено")," - ")</f>
        <v xml:space="preserve"> - </v>
      </c>
      <c r="O251" s="77"/>
      <c r="P251" s="59"/>
      <c r="Q251" s="59"/>
      <c r="R251" s="59"/>
      <c r="S251" s="59"/>
      <c r="T251" s="59"/>
      <c r="U251" s="59"/>
      <c r="V251" s="59"/>
      <c r="W251" s="59"/>
      <c r="X251" s="59"/>
      <c r="Y251" s="59"/>
    </row>
    <row r="252" spans="1:25" customFormat="1" x14ac:dyDescent="0.25">
      <c r="A252" s="60"/>
      <c r="B252" s="59"/>
      <c r="C252" s="59"/>
      <c r="D252" s="59"/>
      <c r="E252" s="59"/>
      <c r="F252" s="59"/>
      <c r="G252" s="59"/>
      <c r="H252" s="52" t="str">
        <f t="shared" si="7"/>
        <v/>
      </c>
      <c r="I252" s="73" t="str">
        <f>IFERROR(VLOOKUP(A252,'Внесение изменений'!$B:$C,2,0),"")</f>
        <v/>
      </c>
      <c r="J252" s="73" t="str">
        <f>IFERROR(VLOOKUP(A252,'Внесение изменений'!B:E,4,0)," - ")</f>
        <v xml:space="preserve"> - </v>
      </c>
      <c r="K252" s="73" t="str">
        <f>IF(J252=" - ",J252,IFERROR(VLOOKUP(J252,Raw!$X$7:$Y$14,2,0),"Незначительные"))</f>
        <v xml:space="preserve"> - </v>
      </c>
      <c r="L252" s="73"/>
      <c r="M252" s="73" t="str">
        <f t="shared" si="8"/>
        <v xml:space="preserve"> - </v>
      </c>
      <c r="N252" s="73" t="str">
        <f>IF(A252&lt;&gt;"",IFERROR(VLOOKUP(I252&amp;M252&amp;K252,Raw!$R:$V,5,0),"Не определено")," - ")</f>
        <v xml:space="preserve"> - </v>
      </c>
      <c r="O252" s="77"/>
      <c r="P252" s="59"/>
      <c r="Q252" s="59"/>
      <c r="R252" s="59"/>
      <c r="S252" s="59"/>
      <c r="T252" s="59"/>
      <c r="U252" s="59"/>
      <c r="V252" s="59"/>
      <c r="W252" s="59"/>
      <c r="X252" s="59"/>
      <c r="Y252" s="59"/>
    </row>
    <row r="253" spans="1:25" customFormat="1" x14ac:dyDescent="0.25">
      <c r="A253" s="60"/>
      <c r="B253" s="59"/>
      <c r="C253" s="59"/>
      <c r="D253" s="59"/>
      <c r="E253" s="59"/>
      <c r="F253" s="59"/>
      <c r="G253" s="59"/>
      <c r="H253" s="52" t="str">
        <f t="shared" si="7"/>
        <v/>
      </c>
      <c r="I253" s="73" t="str">
        <f>IFERROR(VLOOKUP(A253,'Внесение изменений'!$B:$C,2,0),"")</f>
        <v/>
      </c>
      <c r="J253" s="73" t="str">
        <f>IFERROR(VLOOKUP(A253,'Внесение изменений'!B:E,4,0)," - ")</f>
        <v xml:space="preserve"> - </v>
      </c>
      <c r="K253" s="73" t="str">
        <f>IF(J253=" - ",J253,IFERROR(VLOOKUP(J253,Raw!$X$7:$Y$14,2,0),"Незначительные"))</f>
        <v xml:space="preserve"> - </v>
      </c>
      <c r="L253" s="73"/>
      <c r="M253" s="73" t="str">
        <f t="shared" si="8"/>
        <v xml:space="preserve"> - </v>
      </c>
      <c r="N253" s="73" t="str">
        <f>IF(A253&lt;&gt;"",IFERROR(VLOOKUP(I253&amp;M253&amp;K253,Raw!$R:$V,5,0),"Не определено")," - ")</f>
        <v xml:space="preserve"> - </v>
      </c>
      <c r="O253" s="77"/>
      <c r="P253" s="59"/>
      <c r="Q253" s="59"/>
      <c r="R253" s="59"/>
      <c r="S253" s="59"/>
      <c r="T253" s="59"/>
      <c r="U253" s="59"/>
      <c r="V253" s="59"/>
      <c r="W253" s="59"/>
      <c r="X253" s="59"/>
      <c r="Y253" s="59"/>
    </row>
    <row r="254" spans="1:25" customFormat="1" x14ac:dyDescent="0.25">
      <c r="A254" s="60"/>
      <c r="B254" s="59"/>
      <c r="C254" s="59"/>
      <c r="D254" s="59"/>
      <c r="E254" s="59"/>
      <c r="F254" s="59"/>
      <c r="G254" s="59"/>
      <c r="H254" s="52" t="str">
        <f t="shared" si="7"/>
        <v/>
      </c>
      <c r="I254" s="73" t="str">
        <f>IFERROR(VLOOKUP(A254,'Внесение изменений'!$B:$C,2,0),"")</f>
        <v/>
      </c>
      <c r="J254" s="73" t="str">
        <f>IFERROR(VLOOKUP(A254,'Внесение изменений'!B:E,4,0)," - ")</f>
        <v xml:space="preserve"> - </v>
      </c>
      <c r="K254" s="73" t="str">
        <f>IF(J254=" - ",J254,IFERROR(VLOOKUP(J254,Raw!$X$7:$Y$14,2,0),"Незначительные"))</f>
        <v xml:space="preserve"> - </v>
      </c>
      <c r="L254" s="73"/>
      <c r="M254" s="73" t="str">
        <f t="shared" si="8"/>
        <v xml:space="preserve"> - </v>
      </c>
      <c r="N254" s="73" t="str">
        <f>IF(A254&lt;&gt;"",IFERROR(VLOOKUP(I254&amp;M254&amp;K254,Raw!$R:$V,5,0),"Не определено")," - ")</f>
        <v xml:space="preserve"> - </v>
      </c>
      <c r="O254" s="77"/>
      <c r="P254" s="59"/>
      <c r="Q254" s="59"/>
      <c r="R254" s="59"/>
      <c r="S254" s="59"/>
      <c r="T254" s="59"/>
      <c r="U254" s="59"/>
      <c r="V254" s="59"/>
      <c r="W254" s="59"/>
      <c r="X254" s="59"/>
      <c r="Y254" s="59"/>
    </row>
    <row r="255" spans="1:25" customFormat="1" x14ac:dyDescent="0.25">
      <c r="A255" s="60"/>
      <c r="B255" s="59"/>
      <c r="C255" s="59"/>
      <c r="D255" s="59"/>
      <c r="E255" s="59"/>
      <c r="F255" s="59"/>
      <c r="G255" s="59"/>
      <c r="H255" s="52" t="str">
        <f t="shared" si="7"/>
        <v/>
      </c>
      <c r="I255" s="73" t="str">
        <f>IFERROR(VLOOKUP(A255,'Внесение изменений'!$B:$C,2,0),"")</f>
        <v/>
      </c>
      <c r="J255" s="73" t="str">
        <f>IFERROR(VLOOKUP(A255,'Внесение изменений'!B:E,4,0)," - ")</f>
        <v xml:space="preserve"> - </v>
      </c>
      <c r="K255" s="73" t="str">
        <f>IF(J255=" - ",J255,IFERROR(VLOOKUP(J255,Raw!$X$7:$Y$14,2,0),"Незначительные"))</f>
        <v xml:space="preserve"> - </v>
      </c>
      <c r="L255" s="73"/>
      <c r="M255" s="73" t="str">
        <f t="shared" si="8"/>
        <v xml:space="preserve"> - </v>
      </c>
      <c r="N255" s="73" t="str">
        <f>IF(A255&lt;&gt;"",IFERROR(VLOOKUP(I255&amp;M255&amp;K255,Raw!$R:$V,5,0),"Не определено")," - ")</f>
        <v xml:space="preserve"> - </v>
      </c>
      <c r="O255" s="77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spans="1:25" customFormat="1" x14ac:dyDescent="0.25">
      <c r="A256" s="60"/>
      <c r="B256" s="59"/>
      <c r="C256" s="59"/>
      <c r="D256" s="59"/>
      <c r="E256" s="59"/>
      <c r="F256" s="59"/>
      <c r="G256" s="59"/>
      <c r="H256" s="52" t="str">
        <f t="shared" si="7"/>
        <v/>
      </c>
      <c r="I256" s="73" t="str">
        <f>IFERROR(VLOOKUP(A256,'Внесение изменений'!$B:$C,2,0),"")</f>
        <v/>
      </c>
      <c r="J256" s="73" t="str">
        <f>IFERROR(VLOOKUP(A256,'Внесение изменений'!B:E,4,0)," - ")</f>
        <v xml:space="preserve"> - </v>
      </c>
      <c r="K256" s="73" t="str">
        <f>IF(J256=" - ",J256,IFERROR(VLOOKUP(J256,Raw!$X$7:$Y$14,2,0),"Незначительные"))</f>
        <v xml:space="preserve"> - </v>
      </c>
      <c r="L256" s="73"/>
      <c r="M256" s="73" t="str">
        <f t="shared" si="8"/>
        <v xml:space="preserve"> - </v>
      </c>
      <c r="N256" s="73" t="str">
        <f>IF(A256&lt;&gt;"",IFERROR(VLOOKUP(I256&amp;M256&amp;K256,Raw!$R:$V,5,0),"Не определено")," - ")</f>
        <v xml:space="preserve"> - </v>
      </c>
      <c r="O256" s="77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spans="1:25" customFormat="1" x14ac:dyDescent="0.25">
      <c r="A257" s="60"/>
      <c r="B257" s="59"/>
      <c r="C257" s="59"/>
      <c r="D257" s="59"/>
      <c r="E257" s="59"/>
      <c r="F257" s="59"/>
      <c r="G257" s="59"/>
      <c r="H257" s="52" t="str">
        <f t="shared" si="7"/>
        <v/>
      </c>
      <c r="I257" s="73" t="str">
        <f>IFERROR(VLOOKUP(A257,'Внесение изменений'!$B:$C,2,0),"")</f>
        <v/>
      </c>
      <c r="J257" s="73" t="str">
        <f>IFERROR(VLOOKUP(A257,'Внесение изменений'!B:E,4,0)," - ")</f>
        <v xml:space="preserve"> - </v>
      </c>
      <c r="K257" s="73" t="str">
        <f>IF(J257=" - ",J257,IFERROR(VLOOKUP(J257,Raw!$X$7:$Y$14,2,0),"Незначительные"))</f>
        <v xml:space="preserve"> - </v>
      </c>
      <c r="L257" s="73"/>
      <c r="M257" s="73" t="str">
        <f t="shared" si="8"/>
        <v xml:space="preserve"> - </v>
      </c>
      <c r="N257" s="73" t="str">
        <f>IF(A257&lt;&gt;"",IFERROR(VLOOKUP(I257&amp;M257&amp;K257,Raw!$R:$V,5,0),"Не определено")," - ")</f>
        <v xml:space="preserve"> - </v>
      </c>
      <c r="O257" s="77"/>
      <c r="P257" s="59"/>
      <c r="Q257" s="59"/>
      <c r="R257" s="59"/>
      <c r="S257" s="59"/>
      <c r="T257" s="59"/>
      <c r="U257" s="59"/>
      <c r="V257" s="59"/>
      <c r="W257" s="59"/>
      <c r="X257" s="59"/>
      <c r="Y257" s="59"/>
    </row>
    <row r="258" spans="1:25" customFormat="1" x14ac:dyDescent="0.25">
      <c r="A258" s="60"/>
      <c r="B258" s="59"/>
      <c r="C258" s="59"/>
      <c r="D258" s="59"/>
      <c r="E258" s="59"/>
      <c r="F258" s="59"/>
      <c r="G258" s="59"/>
      <c r="H258" s="52" t="str">
        <f t="shared" ref="H258:H321" si="9">IF(B258=" нет КМ "," Нет км ",IF(C258=$Q$2,"Эмитирован, ","")&amp;IF(D258=$Q$2,"В обороте, ","")&amp;IF(E258=$Q$2,"Списан,","")&amp;IF(F258=$Q$2,"Выбыл из оборота",""))</f>
        <v/>
      </c>
      <c r="I258" s="73" t="str">
        <f>IFERROR(VLOOKUP(A258,'Внесение изменений'!$B:$C,2,0),"")</f>
        <v/>
      </c>
      <c r="J258" s="73" t="str">
        <f>IFERROR(VLOOKUP(A258,'Внесение изменений'!B:E,4,0)," - ")</f>
        <v xml:space="preserve"> - </v>
      </c>
      <c r="K258" s="73" t="str">
        <f>IF(J258=" - ",J258,IFERROR(VLOOKUP(J258,Raw!$X$7:$Y$14,2,0),"Незначительные"))</f>
        <v xml:space="preserve"> - </v>
      </c>
      <c r="L258" s="73"/>
      <c r="M258" s="73" t="str">
        <f t="shared" si="8"/>
        <v xml:space="preserve"> - </v>
      </c>
      <c r="N258" s="73" t="str">
        <f>IF(A258&lt;&gt;"",IFERROR(VLOOKUP(I258&amp;M258&amp;K258,Raw!$R:$V,5,0),"Не определено")," - ")</f>
        <v xml:space="preserve"> - </v>
      </c>
      <c r="O258" s="77"/>
      <c r="P258" s="59"/>
      <c r="Q258" s="59"/>
      <c r="R258" s="59"/>
      <c r="S258" s="59"/>
      <c r="T258" s="59"/>
      <c r="U258" s="59"/>
      <c r="V258" s="59"/>
      <c r="W258" s="59"/>
      <c r="X258" s="59"/>
      <c r="Y258" s="59"/>
    </row>
    <row r="259" spans="1:25" customFormat="1" x14ac:dyDescent="0.25">
      <c r="A259" s="60"/>
      <c r="B259" s="59"/>
      <c r="C259" s="59"/>
      <c r="D259" s="59"/>
      <c r="E259" s="59"/>
      <c r="F259" s="59"/>
      <c r="G259" s="59"/>
      <c r="H259" s="52" t="str">
        <f t="shared" si="9"/>
        <v/>
      </c>
      <c r="I259" s="73" t="str">
        <f>IFERROR(VLOOKUP(A259,'Внесение изменений'!$B:$C,2,0),"")</f>
        <v/>
      </c>
      <c r="J259" s="73" t="str">
        <f>IFERROR(VLOOKUP(A259,'Внесение изменений'!B:E,4,0)," - ")</f>
        <v xml:space="preserve"> - </v>
      </c>
      <c r="K259" s="73" t="str">
        <f>IF(J259=" - ",J259,IFERROR(VLOOKUP(J259,Raw!$X$7:$Y$14,2,0),"Незначительные"))</f>
        <v xml:space="preserve"> - </v>
      </c>
      <c r="L259" s="73"/>
      <c r="M259" s="73" t="str">
        <f t="shared" ref="M259:M322" si="10">IF(F259=$Q$2,"Выбыл из оборота",IF(D259=$Q$2,"Ввод в оборот",IF(C259=$Q$2,"Эмитирован",IF(B259=" Нет КМ ","Нет КМ",IF(B259=" Net KM ","Нет КМ"," - ")))))</f>
        <v xml:space="preserve"> - </v>
      </c>
      <c r="N259" s="73" t="str">
        <f>IF(A259&lt;&gt;"",IFERROR(VLOOKUP(I259&amp;M259&amp;K259,Raw!$R:$V,5,0),"Не определено")," - ")</f>
        <v xml:space="preserve"> - </v>
      </c>
      <c r="O259" s="77"/>
      <c r="P259" s="59"/>
      <c r="Q259" s="59"/>
      <c r="R259" s="59"/>
      <c r="S259" s="59"/>
      <c r="T259" s="59"/>
      <c r="U259" s="59"/>
      <c r="V259" s="59"/>
      <c r="W259" s="59"/>
      <c r="X259" s="59"/>
      <c r="Y259" s="59"/>
    </row>
    <row r="260" spans="1:25" customFormat="1" x14ac:dyDescent="0.25">
      <c r="A260" s="60"/>
      <c r="B260" s="59"/>
      <c r="C260" s="59"/>
      <c r="D260" s="59"/>
      <c r="E260" s="59"/>
      <c r="F260" s="59"/>
      <c r="G260" s="59"/>
      <c r="H260" s="52" t="str">
        <f t="shared" si="9"/>
        <v/>
      </c>
      <c r="I260" s="73" t="str">
        <f>IFERROR(VLOOKUP(A260,'Внесение изменений'!$B:$C,2,0),"")</f>
        <v/>
      </c>
      <c r="J260" s="73" t="str">
        <f>IFERROR(VLOOKUP(A260,'Внесение изменений'!B:E,4,0)," - ")</f>
        <v xml:space="preserve"> - </v>
      </c>
      <c r="K260" s="73" t="str">
        <f>IF(J260=" - ",J260,IFERROR(VLOOKUP(J260,Raw!$X$7:$Y$14,2,0),"Незначительные"))</f>
        <v xml:space="preserve"> - </v>
      </c>
      <c r="L260" s="73"/>
      <c r="M260" s="73" t="str">
        <f t="shared" si="10"/>
        <v xml:space="preserve"> - </v>
      </c>
      <c r="N260" s="73" t="str">
        <f>IF(A260&lt;&gt;"",IFERROR(VLOOKUP(I260&amp;M260&amp;K260,Raw!$R:$V,5,0),"Не определено")," - ")</f>
        <v xml:space="preserve"> - </v>
      </c>
      <c r="O260" s="77"/>
      <c r="P260" s="59"/>
      <c r="Q260" s="59"/>
      <c r="R260" s="59"/>
      <c r="S260" s="59"/>
      <c r="T260" s="59"/>
      <c r="U260" s="59"/>
      <c r="V260" s="59"/>
      <c r="W260" s="59"/>
      <c r="X260" s="59"/>
      <c r="Y260" s="59"/>
    </row>
    <row r="261" spans="1:25" customFormat="1" x14ac:dyDescent="0.25">
      <c r="A261" s="60"/>
      <c r="B261" s="59"/>
      <c r="C261" s="59"/>
      <c r="D261" s="59"/>
      <c r="E261" s="59"/>
      <c r="F261" s="59"/>
      <c r="G261" s="59"/>
      <c r="H261" s="52" t="str">
        <f t="shared" si="9"/>
        <v/>
      </c>
      <c r="I261" s="73" t="str">
        <f>IFERROR(VLOOKUP(A261,'Внесение изменений'!$B:$C,2,0),"")</f>
        <v/>
      </c>
      <c r="J261" s="73" t="str">
        <f>IFERROR(VLOOKUP(A261,'Внесение изменений'!B:E,4,0)," - ")</f>
        <v xml:space="preserve"> - </v>
      </c>
      <c r="K261" s="73" t="str">
        <f>IF(J261=" - ",J261,IFERROR(VLOOKUP(J261,Raw!$X$7:$Y$14,2,0),"Незначительные"))</f>
        <v xml:space="preserve"> - </v>
      </c>
      <c r="L261" s="73"/>
      <c r="M261" s="73" t="str">
        <f t="shared" si="10"/>
        <v xml:space="preserve"> - </v>
      </c>
      <c r="N261" s="73" t="str">
        <f>IF(A261&lt;&gt;"",IFERROR(VLOOKUP(I261&amp;M261&amp;K261,Raw!$R:$V,5,0),"Не определено")," - ")</f>
        <v xml:space="preserve"> - </v>
      </c>
      <c r="O261" s="77"/>
      <c r="P261" s="59"/>
      <c r="Q261" s="59"/>
      <c r="R261" s="59"/>
      <c r="S261" s="59"/>
      <c r="T261" s="59"/>
      <c r="U261" s="59"/>
      <c r="V261" s="59"/>
      <c r="W261" s="59"/>
      <c r="X261" s="59"/>
      <c r="Y261" s="59"/>
    </row>
    <row r="262" spans="1:25" customFormat="1" x14ac:dyDescent="0.25">
      <c r="A262" s="60"/>
      <c r="B262" s="59"/>
      <c r="C262" s="59"/>
      <c r="D262" s="59"/>
      <c r="E262" s="59"/>
      <c r="F262" s="59"/>
      <c r="G262" s="59"/>
      <c r="H262" s="52" t="str">
        <f t="shared" si="9"/>
        <v/>
      </c>
      <c r="I262" s="73" t="str">
        <f>IFERROR(VLOOKUP(A262,'Внесение изменений'!$B:$C,2,0),"")</f>
        <v/>
      </c>
      <c r="J262" s="73" t="str">
        <f>IFERROR(VLOOKUP(A262,'Внесение изменений'!B:E,4,0)," - ")</f>
        <v xml:space="preserve"> - </v>
      </c>
      <c r="K262" s="73" t="str">
        <f>IF(J262=" - ",J262,IFERROR(VLOOKUP(J262,Raw!$X$7:$Y$14,2,0),"Незначительные"))</f>
        <v xml:space="preserve"> - </v>
      </c>
      <c r="L262" s="73"/>
      <c r="M262" s="73" t="str">
        <f t="shared" si="10"/>
        <v xml:space="preserve"> - </v>
      </c>
      <c r="N262" s="73" t="str">
        <f>IF(A262&lt;&gt;"",IFERROR(VLOOKUP(I262&amp;M262&amp;K262,Raw!$R:$V,5,0),"Не определено")," - ")</f>
        <v xml:space="preserve"> - </v>
      </c>
      <c r="O262" s="77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spans="1:25" customFormat="1" x14ac:dyDescent="0.25">
      <c r="A263" s="60"/>
      <c r="B263" s="59"/>
      <c r="C263" s="59"/>
      <c r="D263" s="59"/>
      <c r="E263" s="59"/>
      <c r="F263" s="59"/>
      <c r="G263" s="59"/>
      <c r="H263" s="52" t="str">
        <f t="shared" si="9"/>
        <v/>
      </c>
      <c r="I263" s="73" t="str">
        <f>IFERROR(VLOOKUP(A263,'Внесение изменений'!$B:$C,2,0),"")</f>
        <v/>
      </c>
      <c r="J263" s="73" t="str">
        <f>IFERROR(VLOOKUP(A263,'Внесение изменений'!B:E,4,0)," - ")</f>
        <v xml:space="preserve"> - </v>
      </c>
      <c r="K263" s="73" t="str">
        <f>IF(J263=" - ",J263,IFERROR(VLOOKUP(J263,Raw!$X$7:$Y$14,2,0),"Незначительные"))</f>
        <v xml:space="preserve"> - </v>
      </c>
      <c r="L263" s="73"/>
      <c r="M263" s="73" t="str">
        <f t="shared" si="10"/>
        <v xml:space="preserve"> - </v>
      </c>
      <c r="N263" s="73" t="str">
        <f>IF(A263&lt;&gt;"",IFERROR(VLOOKUP(I263&amp;M263&amp;K263,Raw!$R:$V,5,0),"Не определено")," - ")</f>
        <v xml:space="preserve"> - </v>
      </c>
      <c r="O263" s="77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spans="1:25" customFormat="1" x14ac:dyDescent="0.25">
      <c r="A264" s="60"/>
      <c r="B264" s="59"/>
      <c r="C264" s="59"/>
      <c r="D264" s="59"/>
      <c r="E264" s="59"/>
      <c r="F264" s="59"/>
      <c r="G264" s="59"/>
      <c r="H264" s="52" t="str">
        <f t="shared" si="9"/>
        <v/>
      </c>
      <c r="I264" s="73" t="str">
        <f>IFERROR(VLOOKUP(A264,'Внесение изменений'!$B:$C,2,0),"")</f>
        <v/>
      </c>
      <c r="J264" s="73" t="str">
        <f>IFERROR(VLOOKUP(A264,'Внесение изменений'!B:E,4,0)," - ")</f>
        <v xml:space="preserve"> - </v>
      </c>
      <c r="K264" s="73" t="str">
        <f>IF(J264=" - ",J264,IFERROR(VLOOKUP(J264,Raw!$X$7:$Y$14,2,0),"Незначительные"))</f>
        <v xml:space="preserve"> - </v>
      </c>
      <c r="L264" s="73"/>
      <c r="M264" s="73" t="str">
        <f t="shared" si="10"/>
        <v xml:space="preserve"> - </v>
      </c>
      <c r="N264" s="73" t="str">
        <f>IF(A264&lt;&gt;"",IFERROR(VLOOKUP(I264&amp;M264&amp;K264,Raw!$R:$V,5,0),"Не определено")," - ")</f>
        <v xml:space="preserve"> - </v>
      </c>
      <c r="O264" s="77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spans="1:25" customFormat="1" x14ac:dyDescent="0.25">
      <c r="A265" s="60"/>
      <c r="B265" s="59"/>
      <c r="C265" s="59"/>
      <c r="D265" s="59"/>
      <c r="E265" s="59"/>
      <c r="F265" s="59"/>
      <c r="G265" s="59"/>
      <c r="H265" s="52" t="str">
        <f t="shared" si="9"/>
        <v/>
      </c>
      <c r="I265" s="73" t="str">
        <f>IFERROR(VLOOKUP(A265,'Внесение изменений'!$B:$C,2,0),"")</f>
        <v/>
      </c>
      <c r="J265" s="73" t="str">
        <f>IFERROR(VLOOKUP(A265,'Внесение изменений'!B:E,4,0)," - ")</f>
        <v xml:space="preserve"> - </v>
      </c>
      <c r="K265" s="73" t="str">
        <f>IF(J265=" - ",J265,IFERROR(VLOOKUP(J265,Raw!$X$7:$Y$14,2,0),"Незначительные"))</f>
        <v xml:space="preserve"> - </v>
      </c>
      <c r="L265" s="73"/>
      <c r="M265" s="73" t="str">
        <f t="shared" si="10"/>
        <v xml:space="preserve"> - </v>
      </c>
      <c r="N265" s="73" t="str">
        <f>IF(A265&lt;&gt;"",IFERROR(VLOOKUP(I265&amp;M265&amp;K265,Raw!$R:$V,5,0),"Не определено")," - ")</f>
        <v xml:space="preserve"> - </v>
      </c>
      <c r="O265" s="77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spans="1:25" customFormat="1" x14ac:dyDescent="0.25">
      <c r="A266" s="60"/>
      <c r="B266" s="59"/>
      <c r="C266" s="59"/>
      <c r="D266" s="59"/>
      <c r="E266" s="59"/>
      <c r="F266" s="59"/>
      <c r="G266" s="59"/>
      <c r="H266" s="52" t="str">
        <f t="shared" si="9"/>
        <v/>
      </c>
      <c r="I266" s="73" t="str">
        <f>IFERROR(VLOOKUP(A266,'Внесение изменений'!$B:$C,2,0),"")</f>
        <v/>
      </c>
      <c r="J266" s="73" t="str">
        <f>IFERROR(VLOOKUP(A266,'Внесение изменений'!B:E,4,0)," - ")</f>
        <v xml:space="preserve"> - </v>
      </c>
      <c r="K266" s="73" t="str">
        <f>IF(J266=" - ",J266,IFERROR(VLOOKUP(J266,Raw!$X$7:$Y$14,2,0),"Незначительные"))</f>
        <v xml:space="preserve"> - </v>
      </c>
      <c r="L266" s="73"/>
      <c r="M266" s="73" t="str">
        <f t="shared" si="10"/>
        <v xml:space="preserve"> - </v>
      </c>
      <c r="N266" s="73" t="str">
        <f>IF(A266&lt;&gt;"",IFERROR(VLOOKUP(I266&amp;M266&amp;K266,Raw!$R:$V,5,0),"Не определено")," - ")</f>
        <v xml:space="preserve"> - </v>
      </c>
      <c r="O266" s="77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spans="1:25" customFormat="1" x14ac:dyDescent="0.25">
      <c r="A267" s="60"/>
      <c r="B267" s="59"/>
      <c r="C267" s="59"/>
      <c r="D267" s="59"/>
      <c r="E267" s="59"/>
      <c r="F267" s="59"/>
      <c r="G267" s="59"/>
      <c r="H267" s="52" t="str">
        <f t="shared" si="9"/>
        <v/>
      </c>
      <c r="I267" s="73" t="str">
        <f>IFERROR(VLOOKUP(A267,'Внесение изменений'!$B:$C,2,0),"")</f>
        <v/>
      </c>
      <c r="J267" s="73" t="str">
        <f>IFERROR(VLOOKUP(A267,'Внесение изменений'!B:E,4,0)," - ")</f>
        <v xml:space="preserve"> - </v>
      </c>
      <c r="K267" s="73" t="str">
        <f>IF(J267=" - ",J267,IFERROR(VLOOKUP(J267,Raw!$X$7:$Y$14,2,0),"Незначительные"))</f>
        <v xml:space="preserve"> - </v>
      </c>
      <c r="L267" s="73"/>
      <c r="M267" s="73" t="str">
        <f t="shared" si="10"/>
        <v xml:space="preserve"> - </v>
      </c>
      <c r="N267" s="73" t="str">
        <f>IF(A267&lt;&gt;"",IFERROR(VLOOKUP(I267&amp;M267&amp;K267,Raw!$R:$V,5,0),"Не определено")," - ")</f>
        <v xml:space="preserve"> - </v>
      </c>
      <c r="O267" s="77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customFormat="1" x14ac:dyDescent="0.25">
      <c r="A268" s="60"/>
      <c r="B268" s="59"/>
      <c r="C268" s="59"/>
      <c r="D268" s="59"/>
      <c r="E268" s="59"/>
      <c r="F268" s="59"/>
      <c r="G268" s="59"/>
      <c r="H268" s="52" t="str">
        <f t="shared" si="9"/>
        <v/>
      </c>
      <c r="I268" s="73" t="str">
        <f>IFERROR(VLOOKUP(A268,'Внесение изменений'!$B:$C,2,0),"")</f>
        <v/>
      </c>
      <c r="J268" s="73" t="str">
        <f>IFERROR(VLOOKUP(A268,'Внесение изменений'!B:E,4,0)," - ")</f>
        <v xml:space="preserve"> - </v>
      </c>
      <c r="K268" s="73" t="str">
        <f>IF(J268=" - ",J268,IFERROR(VLOOKUP(J268,Raw!$X$7:$Y$14,2,0),"Незначительные"))</f>
        <v xml:space="preserve"> - </v>
      </c>
      <c r="L268" s="73"/>
      <c r="M268" s="73" t="str">
        <f t="shared" si="10"/>
        <v xml:space="preserve"> - </v>
      </c>
      <c r="N268" s="73" t="str">
        <f>IF(A268&lt;&gt;"",IFERROR(VLOOKUP(I268&amp;M268&amp;K268,Raw!$R:$V,5,0),"Не определено")," - ")</f>
        <v xml:space="preserve"> - </v>
      </c>
      <c r="O268" s="77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customFormat="1" x14ac:dyDescent="0.25">
      <c r="A269" s="60"/>
      <c r="B269" s="59"/>
      <c r="C269" s="59"/>
      <c r="D269" s="59"/>
      <c r="E269" s="59"/>
      <c r="F269" s="59"/>
      <c r="G269" s="59"/>
      <c r="H269" s="52" t="str">
        <f t="shared" si="9"/>
        <v/>
      </c>
      <c r="I269" s="73" t="str">
        <f>IFERROR(VLOOKUP(A269,'Внесение изменений'!$B:$C,2,0),"")</f>
        <v/>
      </c>
      <c r="J269" s="73" t="str">
        <f>IFERROR(VLOOKUP(A269,'Внесение изменений'!B:E,4,0)," - ")</f>
        <v xml:space="preserve"> - </v>
      </c>
      <c r="K269" s="73" t="str">
        <f>IF(J269=" - ",J269,IFERROR(VLOOKUP(J269,Raw!$X$7:$Y$14,2,0),"Незначительные"))</f>
        <v xml:space="preserve"> - </v>
      </c>
      <c r="L269" s="73"/>
      <c r="M269" s="73" t="str">
        <f t="shared" si="10"/>
        <v xml:space="preserve"> - </v>
      </c>
      <c r="N269" s="73" t="str">
        <f>IF(A269&lt;&gt;"",IFERROR(VLOOKUP(I269&amp;M269&amp;K269,Raw!$R:$V,5,0),"Не определено")," - ")</f>
        <v xml:space="preserve"> - </v>
      </c>
      <c r="O269" s="77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customFormat="1" x14ac:dyDescent="0.25">
      <c r="A270" s="60"/>
      <c r="B270" s="59"/>
      <c r="C270" s="59"/>
      <c r="D270" s="59"/>
      <c r="E270" s="59"/>
      <c r="F270" s="59"/>
      <c r="G270" s="59"/>
      <c r="H270" s="52" t="str">
        <f t="shared" si="9"/>
        <v/>
      </c>
      <c r="I270" s="73" t="str">
        <f>IFERROR(VLOOKUP(A270,'Внесение изменений'!$B:$C,2,0),"")</f>
        <v/>
      </c>
      <c r="J270" s="73" t="str">
        <f>IFERROR(VLOOKUP(A270,'Внесение изменений'!B:E,4,0)," - ")</f>
        <v xml:space="preserve"> - </v>
      </c>
      <c r="K270" s="73" t="str">
        <f>IF(J270=" - ",J270,IFERROR(VLOOKUP(J270,Raw!$X$7:$Y$14,2,0),"Незначительные"))</f>
        <v xml:space="preserve"> - </v>
      </c>
      <c r="L270" s="73"/>
      <c r="M270" s="73" t="str">
        <f t="shared" si="10"/>
        <v xml:space="preserve"> - </v>
      </c>
      <c r="N270" s="73" t="str">
        <f>IF(A270&lt;&gt;"",IFERROR(VLOOKUP(I270&amp;M270&amp;K270,Raw!$R:$V,5,0),"Не определено")," - ")</f>
        <v xml:space="preserve"> - </v>
      </c>
      <c r="O270" s="77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customFormat="1" x14ac:dyDescent="0.25">
      <c r="A271" s="60"/>
      <c r="B271" s="59"/>
      <c r="C271" s="59"/>
      <c r="D271" s="59"/>
      <c r="E271" s="59"/>
      <c r="F271" s="59"/>
      <c r="G271" s="59"/>
      <c r="H271" s="52" t="str">
        <f t="shared" si="9"/>
        <v/>
      </c>
      <c r="I271" s="73" t="str">
        <f>IFERROR(VLOOKUP(A271,'Внесение изменений'!$B:$C,2,0),"")</f>
        <v/>
      </c>
      <c r="J271" s="73" t="str">
        <f>IFERROR(VLOOKUP(A271,'Внесение изменений'!B:E,4,0)," - ")</f>
        <v xml:space="preserve"> - </v>
      </c>
      <c r="K271" s="73" t="str">
        <f>IF(J271=" - ",J271,IFERROR(VLOOKUP(J271,Raw!$X$7:$Y$14,2,0),"Незначительные"))</f>
        <v xml:space="preserve"> - </v>
      </c>
      <c r="L271" s="73"/>
      <c r="M271" s="73" t="str">
        <f t="shared" si="10"/>
        <v xml:space="preserve"> - </v>
      </c>
      <c r="N271" s="73" t="str">
        <f>IF(A271&lt;&gt;"",IFERROR(VLOOKUP(I271&amp;M271&amp;K271,Raw!$R:$V,5,0),"Не определено")," - ")</f>
        <v xml:space="preserve"> - </v>
      </c>
      <c r="O271" s="77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customFormat="1" x14ac:dyDescent="0.25">
      <c r="A272" s="60"/>
      <c r="B272" s="59"/>
      <c r="C272" s="59"/>
      <c r="D272" s="59"/>
      <c r="E272" s="59"/>
      <c r="F272" s="59"/>
      <c r="G272" s="59"/>
      <c r="H272" s="52" t="str">
        <f t="shared" si="9"/>
        <v/>
      </c>
      <c r="I272" s="73" t="str">
        <f>IFERROR(VLOOKUP(A272,'Внесение изменений'!$B:$C,2,0),"")</f>
        <v/>
      </c>
      <c r="J272" s="73" t="str">
        <f>IFERROR(VLOOKUP(A272,'Внесение изменений'!B:E,4,0)," - ")</f>
        <v xml:space="preserve"> - </v>
      </c>
      <c r="K272" s="73" t="str">
        <f>IF(J272=" - ",J272,IFERROR(VLOOKUP(J272,Raw!$X$7:$Y$14,2,0),"Незначительные"))</f>
        <v xml:space="preserve"> - </v>
      </c>
      <c r="L272" s="73"/>
      <c r="M272" s="73" t="str">
        <f t="shared" si="10"/>
        <v xml:space="preserve"> - </v>
      </c>
      <c r="N272" s="73" t="str">
        <f>IF(A272&lt;&gt;"",IFERROR(VLOOKUP(I272&amp;M272&amp;K272,Raw!$R:$V,5,0),"Не определено")," - ")</f>
        <v xml:space="preserve"> - </v>
      </c>
      <c r="O272" s="77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customFormat="1" x14ac:dyDescent="0.25">
      <c r="A273" s="60"/>
      <c r="B273" s="59"/>
      <c r="C273" s="59"/>
      <c r="D273" s="59"/>
      <c r="E273" s="59"/>
      <c r="F273" s="59"/>
      <c r="G273" s="59"/>
      <c r="H273" s="52" t="str">
        <f t="shared" si="9"/>
        <v/>
      </c>
      <c r="I273" s="73" t="str">
        <f>IFERROR(VLOOKUP(A273,'Внесение изменений'!$B:$C,2,0),"")</f>
        <v/>
      </c>
      <c r="J273" s="73" t="str">
        <f>IFERROR(VLOOKUP(A273,'Внесение изменений'!B:E,4,0)," - ")</f>
        <v xml:space="preserve"> - </v>
      </c>
      <c r="K273" s="73" t="str">
        <f>IF(J273=" - ",J273,IFERROR(VLOOKUP(J273,Raw!$X$7:$Y$14,2,0),"Незначительные"))</f>
        <v xml:space="preserve"> - </v>
      </c>
      <c r="L273" s="73"/>
      <c r="M273" s="73" t="str">
        <f t="shared" si="10"/>
        <v xml:space="preserve"> - </v>
      </c>
      <c r="N273" s="73" t="str">
        <f>IF(A273&lt;&gt;"",IFERROR(VLOOKUP(I273&amp;M273&amp;K273,Raw!$R:$V,5,0),"Не определено")," - ")</f>
        <v xml:space="preserve"> - </v>
      </c>
      <c r="O273" s="77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customFormat="1" x14ac:dyDescent="0.25">
      <c r="A274" s="60"/>
      <c r="B274" s="59"/>
      <c r="C274" s="59"/>
      <c r="D274" s="59"/>
      <c r="E274" s="59"/>
      <c r="F274" s="59"/>
      <c r="G274" s="59"/>
      <c r="H274" s="52" t="str">
        <f t="shared" si="9"/>
        <v/>
      </c>
      <c r="I274" s="73" t="str">
        <f>IFERROR(VLOOKUP(A274,'Внесение изменений'!$B:$C,2,0),"")</f>
        <v/>
      </c>
      <c r="J274" s="73" t="str">
        <f>IFERROR(VLOOKUP(A274,'Внесение изменений'!B:E,4,0)," - ")</f>
        <v xml:space="preserve"> - </v>
      </c>
      <c r="K274" s="73" t="str">
        <f>IF(J274=" - ",J274,IFERROR(VLOOKUP(J274,Raw!$X$7:$Y$14,2,0),"Незначительные"))</f>
        <v xml:space="preserve"> - </v>
      </c>
      <c r="L274" s="73"/>
      <c r="M274" s="73" t="str">
        <f t="shared" si="10"/>
        <v xml:space="preserve"> - </v>
      </c>
      <c r="N274" s="73" t="str">
        <f>IF(A274&lt;&gt;"",IFERROR(VLOOKUP(I274&amp;M274&amp;K274,Raw!$R:$V,5,0),"Не определено")," - ")</f>
        <v xml:space="preserve"> - </v>
      </c>
      <c r="O274" s="77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customFormat="1" x14ac:dyDescent="0.25">
      <c r="A275" s="60"/>
      <c r="B275" s="59"/>
      <c r="C275" s="59"/>
      <c r="D275" s="59"/>
      <c r="E275" s="59"/>
      <c r="F275" s="59"/>
      <c r="G275" s="59"/>
      <c r="H275" s="52" t="str">
        <f t="shared" si="9"/>
        <v/>
      </c>
      <c r="I275" s="73" t="str">
        <f>IFERROR(VLOOKUP(A275,'Внесение изменений'!$B:$C,2,0),"")</f>
        <v/>
      </c>
      <c r="J275" s="73" t="str">
        <f>IFERROR(VLOOKUP(A275,'Внесение изменений'!B:E,4,0)," - ")</f>
        <v xml:space="preserve"> - </v>
      </c>
      <c r="K275" s="73" t="str">
        <f>IF(J275=" - ",J275,IFERROR(VLOOKUP(J275,Raw!$X$7:$Y$14,2,0),"Незначительные"))</f>
        <v xml:space="preserve"> - </v>
      </c>
      <c r="L275" s="73"/>
      <c r="M275" s="73" t="str">
        <f t="shared" si="10"/>
        <v xml:space="preserve"> - </v>
      </c>
      <c r="N275" s="73" t="str">
        <f>IF(A275&lt;&gt;"",IFERROR(VLOOKUP(I275&amp;M275&amp;K275,Raw!$R:$V,5,0),"Не определено")," - ")</f>
        <v xml:space="preserve"> - </v>
      </c>
      <c r="O275" s="77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customFormat="1" x14ac:dyDescent="0.25">
      <c r="A276" s="60"/>
      <c r="B276" s="59"/>
      <c r="C276" s="59"/>
      <c r="D276" s="59"/>
      <c r="E276" s="59"/>
      <c r="F276" s="59"/>
      <c r="G276" s="59"/>
      <c r="H276" s="52" t="str">
        <f t="shared" si="9"/>
        <v/>
      </c>
      <c r="I276" s="73" t="str">
        <f>IFERROR(VLOOKUP(A276,'Внесение изменений'!$B:$C,2,0),"")</f>
        <v/>
      </c>
      <c r="J276" s="73" t="str">
        <f>IFERROR(VLOOKUP(A276,'Внесение изменений'!B:E,4,0)," - ")</f>
        <v xml:space="preserve"> - </v>
      </c>
      <c r="K276" s="73" t="str">
        <f>IF(J276=" - ",J276,IFERROR(VLOOKUP(J276,Raw!$X$7:$Y$14,2,0),"Незначительные"))</f>
        <v xml:space="preserve"> - </v>
      </c>
      <c r="L276" s="73"/>
      <c r="M276" s="73" t="str">
        <f t="shared" si="10"/>
        <v xml:space="preserve"> - </v>
      </c>
      <c r="N276" s="73" t="str">
        <f>IF(A276&lt;&gt;"",IFERROR(VLOOKUP(I276&amp;M276&amp;K276,Raw!$R:$V,5,0),"Не определено")," - ")</f>
        <v xml:space="preserve"> - </v>
      </c>
      <c r="O276" s="77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customFormat="1" x14ac:dyDescent="0.25">
      <c r="A277" s="57"/>
      <c r="B277" s="59"/>
      <c r="C277" s="59"/>
      <c r="D277" s="59"/>
      <c r="E277" s="59"/>
      <c r="F277" s="59"/>
      <c r="G277" s="59"/>
      <c r="H277" s="52" t="str">
        <f t="shared" si="9"/>
        <v/>
      </c>
      <c r="I277" s="73" t="str">
        <f>IFERROR(VLOOKUP(A277,'Внесение изменений'!$B:$C,2,0),"")</f>
        <v/>
      </c>
      <c r="J277" s="73" t="str">
        <f>IFERROR(VLOOKUP(A277,'Внесение изменений'!B:E,4,0)," - ")</f>
        <v xml:space="preserve"> - </v>
      </c>
      <c r="K277" s="73" t="str">
        <f>IF(J277=" - ",J277,IFERROR(VLOOKUP(J277,Raw!$X$7:$Y$14,2,0),"Незначительные"))</f>
        <v xml:space="preserve"> - </v>
      </c>
      <c r="L277" s="73"/>
      <c r="M277" s="73" t="str">
        <f t="shared" si="10"/>
        <v xml:space="preserve"> - </v>
      </c>
      <c r="N277" s="73" t="str">
        <f>IF(A277&lt;&gt;"",IFERROR(VLOOKUP(I277&amp;M277&amp;K277,Raw!$R:$V,5,0),"Не определено")," - ")</f>
        <v xml:space="preserve"> - </v>
      </c>
      <c r="O277" s="77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customFormat="1" x14ac:dyDescent="0.25">
      <c r="A278" s="57"/>
      <c r="B278" s="59"/>
      <c r="C278" s="59"/>
      <c r="D278" s="59"/>
      <c r="E278" s="59"/>
      <c r="F278" s="59"/>
      <c r="G278" s="59"/>
      <c r="H278" s="52" t="str">
        <f t="shared" si="9"/>
        <v/>
      </c>
      <c r="I278" s="73" t="str">
        <f>IFERROR(VLOOKUP(A278,'Внесение изменений'!$B:$C,2,0),"")</f>
        <v/>
      </c>
      <c r="J278" s="73" t="str">
        <f>IFERROR(VLOOKUP(A278,'Внесение изменений'!B:E,4,0)," - ")</f>
        <v xml:space="preserve"> - </v>
      </c>
      <c r="K278" s="73" t="str">
        <f>IF(J278=" - ",J278,IFERROR(VLOOKUP(J278,Raw!$X$7:$Y$14,2,0),"Незначительные"))</f>
        <v xml:space="preserve"> - </v>
      </c>
      <c r="L278" s="73"/>
      <c r="M278" s="73" t="str">
        <f t="shared" si="10"/>
        <v xml:space="preserve"> - </v>
      </c>
      <c r="N278" s="73" t="str">
        <f>IF(A278&lt;&gt;"",IFERROR(VLOOKUP(I278&amp;M278&amp;K278,Raw!$R:$V,5,0),"Не определено")," - ")</f>
        <v xml:space="preserve"> - </v>
      </c>
      <c r="O278" s="77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customFormat="1" x14ac:dyDescent="0.25">
      <c r="A279" s="57"/>
      <c r="B279" s="59"/>
      <c r="C279" s="59"/>
      <c r="D279" s="59"/>
      <c r="E279" s="59"/>
      <c r="F279" s="59"/>
      <c r="G279" s="59"/>
      <c r="H279" s="52" t="str">
        <f t="shared" si="9"/>
        <v/>
      </c>
      <c r="I279" s="73" t="str">
        <f>IFERROR(VLOOKUP(A279,'Внесение изменений'!$B:$C,2,0),"")</f>
        <v/>
      </c>
      <c r="J279" s="73" t="str">
        <f>IFERROR(VLOOKUP(A279,'Внесение изменений'!B:E,4,0)," - ")</f>
        <v xml:space="preserve"> - </v>
      </c>
      <c r="K279" s="73" t="str">
        <f>IF(J279=" - ",J279,IFERROR(VLOOKUP(J279,Raw!$X$7:$Y$14,2,0),"Незначительные"))</f>
        <v xml:space="preserve"> - </v>
      </c>
      <c r="L279" s="73"/>
      <c r="M279" s="73" t="str">
        <f t="shared" si="10"/>
        <v xml:space="preserve"> - </v>
      </c>
      <c r="N279" s="73" t="str">
        <f>IF(A279&lt;&gt;"",IFERROR(VLOOKUP(I279&amp;M279&amp;K279,Raw!$R:$V,5,0),"Не определено")," - ")</f>
        <v xml:space="preserve"> - </v>
      </c>
      <c r="O279" s="77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customFormat="1" x14ac:dyDescent="0.25">
      <c r="A280" s="57"/>
      <c r="B280" s="59"/>
      <c r="C280" s="59"/>
      <c r="D280" s="59"/>
      <c r="E280" s="59"/>
      <c r="F280" s="59"/>
      <c r="G280" s="59"/>
      <c r="H280" s="52" t="str">
        <f t="shared" si="9"/>
        <v/>
      </c>
      <c r="I280" s="73" t="str">
        <f>IFERROR(VLOOKUP(A280,'Внесение изменений'!$B:$C,2,0),"")</f>
        <v/>
      </c>
      <c r="J280" s="73" t="str">
        <f>IFERROR(VLOOKUP(A280,'Внесение изменений'!B:E,4,0)," - ")</f>
        <v xml:space="preserve"> - </v>
      </c>
      <c r="K280" s="73" t="str">
        <f>IF(J280=" - ",J280,IFERROR(VLOOKUP(J280,Raw!$X$7:$Y$14,2,0),"Незначительные"))</f>
        <v xml:space="preserve"> - </v>
      </c>
      <c r="L280" s="73"/>
      <c r="M280" s="73" t="str">
        <f t="shared" si="10"/>
        <v xml:space="preserve"> - </v>
      </c>
      <c r="N280" s="73" t="str">
        <f>IF(A280&lt;&gt;"",IFERROR(VLOOKUP(I280&amp;M280&amp;K280,Raw!$R:$V,5,0),"Не определено")," - ")</f>
        <v xml:space="preserve"> - </v>
      </c>
      <c r="O280" s="77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customFormat="1" x14ac:dyDescent="0.25">
      <c r="A281" s="57"/>
      <c r="B281" s="59"/>
      <c r="C281" s="59"/>
      <c r="D281" s="59"/>
      <c r="E281" s="59"/>
      <c r="F281" s="59"/>
      <c r="G281" s="59"/>
      <c r="H281" s="52" t="str">
        <f t="shared" si="9"/>
        <v/>
      </c>
      <c r="I281" s="73" t="str">
        <f>IFERROR(VLOOKUP(A281,'Внесение изменений'!$B:$C,2,0),"")</f>
        <v/>
      </c>
      <c r="J281" s="73" t="str">
        <f>IFERROR(VLOOKUP(A281,'Внесение изменений'!B:E,4,0)," - ")</f>
        <v xml:space="preserve"> - </v>
      </c>
      <c r="K281" s="73" t="str">
        <f>IF(J281=" - ",J281,IFERROR(VLOOKUP(J281,Raw!$X$7:$Y$14,2,0),"Незначительные"))</f>
        <v xml:space="preserve"> - </v>
      </c>
      <c r="L281" s="73"/>
      <c r="M281" s="73" t="str">
        <f t="shared" si="10"/>
        <v xml:space="preserve"> - </v>
      </c>
      <c r="N281" s="73" t="str">
        <f>IF(A281&lt;&gt;"",IFERROR(VLOOKUP(I281&amp;M281&amp;K281,Raw!$R:$V,5,0),"Не определено")," - ")</f>
        <v xml:space="preserve"> - </v>
      </c>
      <c r="O281" s="77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customFormat="1" x14ac:dyDescent="0.25">
      <c r="A282" s="57"/>
      <c r="B282" s="59"/>
      <c r="C282" s="59"/>
      <c r="D282" s="59"/>
      <c r="E282" s="59"/>
      <c r="F282" s="59"/>
      <c r="G282" s="59"/>
      <c r="H282" s="52" t="str">
        <f t="shared" si="9"/>
        <v/>
      </c>
      <c r="I282" s="73" t="str">
        <f>IFERROR(VLOOKUP(A282,'Внесение изменений'!$B:$C,2,0),"")</f>
        <v/>
      </c>
      <c r="J282" s="73" t="str">
        <f>IFERROR(VLOOKUP(A282,'Внесение изменений'!B:E,4,0)," - ")</f>
        <v xml:space="preserve"> - </v>
      </c>
      <c r="K282" s="73" t="str">
        <f>IF(J282=" - ",J282,IFERROR(VLOOKUP(J282,Raw!$X$7:$Y$14,2,0),"Незначительные"))</f>
        <v xml:space="preserve"> - </v>
      </c>
      <c r="L282" s="73"/>
      <c r="M282" s="73" t="str">
        <f t="shared" si="10"/>
        <v xml:space="preserve"> - </v>
      </c>
      <c r="N282" s="73" t="str">
        <f>IF(A282&lt;&gt;"",IFERROR(VLOOKUP(I282&amp;M282&amp;K282,Raw!$R:$V,5,0),"Не определено")," - ")</f>
        <v xml:space="preserve"> - </v>
      </c>
      <c r="O282" s="77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customFormat="1" x14ac:dyDescent="0.25">
      <c r="A283" s="57"/>
      <c r="B283" s="59"/>
      <c r="C283" s="59"/>
      <c r="D283" s="59"/>
      <c r="E283" s="59"/>
      <c r="F283" s="59"/>
      <c r="G283" s="59"/>
      <c r="H283" s="52" t="str">
        <f t="shared" si="9"/>
        <v/>
      </c>
      <c r="I283" s="73" t="str">
        <f>IFERROR(VLOOKUP(A283,'Внесение изменений'!$B:$C,2,0),"")</f>
        <v/>
      </c>
      <c r="J283" s="73" t="str">
        <f>IFERROR(VLOOKUP(A283,'Внесение изменений'!B:E,4,0)," - ")</f>
        <v xml:space="preserve"> - </v>
      </c>
      <c r="K283" s="73" t="str">
        <f>IF(J283=" - ",J283,IFERROR(VLOOKUP(J283,Raw!$X$7:$Y$14,2,0),"Незначительные"))</f>
        <v xml:space="preserve"> - </v>
      </c>
      <c r="L283" s="73"/>
      <c r="M283" s="73" t="str">
        <f t="shared" si="10"/>
        <v xml:space="preserve"> - </v>
      </c>
      <c r="N283" s="73" t="str">
        <f>IF(A283&lt;&gt;"",IFERROR(VLOOKUP(I283&amp;M283&amp;K283,Raw!$R:$V,5,0),"Не определено")," - ")</f>
        <v xml:space="preserve"> - </v>
      </c>
      <c r="O283" s="77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customFormat="1" x14ac:dyDescent="0.25">
      <c r="A284" s="57"/>
      <c r="B284" s="59"/>
      <c r="C284" s="59"/>
      <c r="D284" s="59"/>
      <c r="E284" s="59"/>
      <c r="F284" s="59"/>
      <c r="G284" s="59"/>
      <c r="H284" s="52" t="str">
        <f t="shared" si="9"/>
        <v/>
      </c>
      <c r="I284" s="73" t="str">
        <f>IFERROR(VLOOKUP(A284,'Внесение изменений'!$B:$C,2,0),"")</f>
        <v/>
      </c>
      <c r="J284" s="73" t="str">
        <f>IFERROR(VLOOKUP(A284,'Внесение изменений'!B:E,4,0)," - ")</f>
        <v xml:space="preserve"> - </v>
      </c>
      <c r="K284" s="73" t="str">
        <f>IF(J284=" - ",J284,IFERROR(VLOOKUP(J284,Raw!$X$7:$Y$14,2,0),"Незначительные"))</f>
        <v xml:space="preserve"> - </v>
      </c>
      <c r="L284" s="73"/>
      <c r="M284" s="73" t="str">
        <f t="shared" si="10"/>
        <v xml:space="preserve"> - </v>
      </c>
      <c r="N284" s="73" t="str">
        <f>IF(A284&lt;&gt;"",IFERROR(VLOOKUP(I284&amp;M284&amp;K284,Raw!$R:$V,5,0),"Не определено")," - ")</f>
        <v xml:space="preserve"> - </v>
      </c>
      <c r="O284" s="77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customFormat="1" x14ac:dyDescent="0.25">
      <c r="A285" s="57"/>
      <c r="B285" s="59"/>
      <c r="C285" s="59"/>
      <c r="D285" s="59"/>
      <c r="E285" s="59"/>
      <c r="F285" s="59"/>
      <c r="G285" s="59"/>
      <c r="H285" s="52" t="str">
        <f t="shared" si="9"/>
        <v/>
      </c>
      <c r="I285" s="73" t="str">
        <f>IFERROR(VLOOKUP(A285,'Внесение изменений'!$B:$C,2,0),"")</f>
        <v/>
      </c>
      <c r="J285" s="73" t="str">
        <f>IFERROR(VLOOKUP(A285,'Внесение изменений'!B:E,4,0)," - ")</f>
        <v xml:space="preserve"> - </v>
      </c>
      <c r="K285" s="73" t="str">
        <f>IF(J285=" - ",J285,IFERROR(VLOOKUP(J285,Raw!$X$7:$Y$14,2,0),"Незначительные"))</f>
        <v xml:space="preserve"> - </v>
      </c>
      <c r="L285" s="73"/>
      <c r="M285" s="73" t="str">
        <f t="shared" si="10"/>
        <v xml:space="preserve"> - </v>
      </c>
      <c r="N285" s="73" t="str">
        <f>IF(A285&lt;&gt;"",IFERROR(VLOOKUP(I285&amp;M285&amp;K285,Raw!$R:$V,5,0),"Не определено")," - ")</f>
        <v xml:space="preserve"> - </v>
      </c>
      <c r="O285" s="77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customFormat="1" x14ac:dyDescent="0.25">
      <c r="A286" s="57"/>
      <c r="B286" s="59"/>
      <c r="C286" s="59"/>
      <c r="D286" s="59"/>
      <c r="E286" s="59"/>
      <c r="F286" s="59"/>
      <c r="G286" s="59"/>
      <c r="H286" s="52" t="str">
        <f t="shared" si="9"/>
        <v/>
      </c>
      <c r="I286" s="73" t="str">
        <f>IFERROR(VLOOKUP(A286,'Внесение изменений'!$B:$C,2,0),"")</f>
        <v/>
      </c>
      <c r="J286" s="73" t="str">
        <f>IFERROR(VLOOKUP(A286,'Внесение изменений'!B:E,4,0)," - ")</f>
        <v xml:space="preserve"> - </v>
      </c>
      <c r="K286" s="73" t="str">
        <f>IF(J286=" - ",J286,IFERROR(VLOOKUP(J286,Raw!$X$7:$Y$14,2,0),"Незначительные"))</f>
        <v xml:space="preserve"> - </v>
      </c>
      <c r="L286" s="73"/>
      <c r="M286" s="73" t="str">
        <f t="shared" si="10"/>
        <v xml:space="preserve"> - </v>
      </c>
      <c r="N286" s="73" t="str">
        <f>IF(A286&lt;&gt;"",IFERROR(VLOOKUP(I286&amp;M286&amp;K286,Raw!$R:$V,5,0),"Не определено")," - ")</f>
        <v xml:space="preserve"> - </v>
      </c>
      <c r="O286" s="77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customFormat="1" x14ac:dyDescent="0.25">
      <c r="A287" s="57"/>
      <c r="B287" s="59"/>
      <c r="C287" s="59"/>
      <c r="D287" s="59"/>
      <c r="E287" s="59"/>
      <c r="F287" s="59"/>
      <c r="G287" s="59"/>
      <c r="H287" s="52" t="str">
        <f t="shared" si="9"/>
        <v/>
      </c>
      <c r="I287" s="73" t="str">
        <f>IFERROR(VLOOKUP(A287,'Внесение изменений'!$B:$C,2,0),"")</f>
        <v/>
      </c>
      <c r="J287" s="73" t="str">
        <f>IFERROR(VLOOKUP(A287,'Внесение изменений'!B:E,4,0)," - ")</f>
        <v xml:space="preserve"> - </v>
      </c>
      <c r="K287" s="73" t="str">
        <f>IF(J287=" - ",J287,IFERROR(VLOOKUP(J287,Raw!$X$7:$Y$14,2,0),"Незначительные"))</f>
        <v xml:space="preserve"> - </v>
      </c>
      <c r="L287" s="73"/>
      <c r="M287" s="73" t="str">
        <f t="shared" si="10"/>
        <v xml:space="preserve"> - </v>
      </c>
      <c r="N287" s="73" t="str">
        <f>IF(A287&lt;&gt;"",IFERROR(VLOOKUP(I287&amp;M287&amp;K287,Raw!$R:$V,5,0),"Не определено")," - ")</f>
        <v xml:space="preserve"> - </v>
      </c>
      <c r="O287" s="77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customFormat="1" x14ac:dyDescent="0.25">
      <c r="A288" s="57"/>
      <c r="B288" s="59"/>
      <c r="C288" s="59"/>
      <c r="D288" s="59"/>
      <c r="E288" s="59"/>
      <c r="F288" s="59"/>
      <c r="G288" s="59"/>
      <c r="H288" s="52" t="str">
        <f t="shared" si="9"/>
        <v/>
      </c>
      <c r="I288" s="73" t="str">
        <f>IFERROR(VLOOKUP(A288,'Внесение изменений'!$B:$C,2,0),"")</f>
        <v/>
      </c>
      <c r="J288" s="73" t="str">
        <f>IFERROR(VLOOKUP(A288,'Внесение изменений'!B:E,4,0)," - ")</f>
        <v xml:space="preserve"> - </v>
      </c>
      <c r="K288" s="73" t="str">
        <f>IF(J288=" - ",J288,IFERROR(VLOOKUP(J288,Raw!$X$7:$Y$14,2,0),"Незначительные"))</f>
        <v xml:space="preserve"> - </v>
      </c>
      <c r="L288" s="73"/>
      <c r="M288" s="73" t="str">
        <f t="shared" si="10"/>
        <v xml:space="preserve"> - </v>
      </c>
      <c r="N288" s="73" t="str">
        <f>IF(A288&lt;&gt;"",IFERROR(VLOOKUP(I288&amp;M288&amp;K288,Raw!$R:$V,5,0),"Не определено")," - ")</f>
        <v xml:space="preserve"> - </v>
      </c>
      <c r="O288" s="77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customFormat="1" x14ac:dyDescent="0.25">
      <c r="A289" s="57"/>
      <c r="B289" s="59"/>
      <c r="C289" s="59"/>
      <c r="D289" s="59"/>
      <c r="E289" s="59"/>
      <c r="F289" s="59"/>
      <c r="G289" s="59"/>
      <c r="H289" s="52" t="str">
        <f t="shared" si="9"/>
        <v/>
      </c>
      <c r="I289" s="73" t="str">
        <f>IFERROR(VLOOKUP(A289,'Внесение изменений'!$B:$C,2,0),"")</f>
        <v/>
      </c>
      <c r="J289" s="73" t="str">
        <f>IFERROR(VLOOKUP(A289,'Внесение изменений'!B:E,4,0)," - ")</f>
        <v xml:space="preserve"> - </v>
      </c>
      <c r="K289" s="73" t="str">
        <f>IF(J289=" - ",J289,IFERROR(VLOOKUP(J289,Raw!$X$7:$Y$14,2,0),"Незначительные"))</f>
        <v xml:space="preserve"> - </v>
      </c>
      <c r="L289" s="73"/>
      <c r="M289" s="73" t="str">
        <f t="shared" si="10"/>
        <v xml:space="preserve"> - </v>
      </c>
      <c r="N289" s="73" t="str">
        <f>IF(A289&lt;&gt;"",IFERROR(VLOOKUP(I289&amp;M289&amp;K289,Raw!$R:$V,5,0),"Не определено")," - ")</f>
        <v xml:space="preserve"> - </v>
      </c>
      <c r="O289" s="77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customFormat="1" x14ac:dyDescent="0.25">
      <c r="A290" s="57"/>
      <c r="B290" s="59"/>
      <c r="C290" s="59"/>
      <c r="D290" s="59"/>
      <c r="E290" s="59"/>
      <c r="F290" s="59"/>
      <c r="G290" s="59"/>
      <c r="H290" s="52" t="str">
        <f t="shared" si="9"/>
        <v/>
      </c>
      <c r="I290" s="73" t="str">
        <f>IFERROR(VLOOKUP(A290,'Внесение изменений'!$B:$C,2,0),"")</f>
        <v/>
      </c>
      <c r="J290" s="73" t="str">
        <f>IFERROR(VLOOKUP(A290,'Внесение изменений'!B:E,4,0)," - ")</f>
        <v xml:space="preserve"> - </v>
      </c>
      <c r="K290" s="73" t="str">
        <f>IF(J290=" - ",J290,IFERROR(VLOOKUP(J290,Raw!$X$7:$Y$14,2,0),"Незначительные"))</f>
        <v xml:space="preserve"> - </v>
      </c>
      <c r="L290" s="73"/>
      <c r="M290" s="73" t="str">
        <f t="shared" si="10"/>
        <v xml:space="preserve"> - </v>
      </c>
      <c r="N290" s="73" t="str">
        <f>IF(A290&lt;&gt;"",IFERROR(VLOOKUP(I290&amp;M290&amp;K290,Raw!$R:$V,5,0),"Не определено")," - ")</f>
        <v xml:space="preserve"> - </v>
      </c>
      <c r="O290" s="77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customFormat="1" x14ac:dyDescent="0.25">
      <c r="A291" s="57"/>
      <c r="B291" s="59"/>
      <c r="C291" s="59"/>
      <c r="D291" s="59"/>
      <c r="E291" s="59"/>
      <c r="F291" s="59"/>
      <c r="G291" s="59"/>
      <c r="H291" s="52" t="str">
        <f t="shared" si="9"/>
        <v/>
      </c>
      <c r="I291" s="73" t="str">
        <f>IFERROR(VLOOKUP(A291,'Внесение изменений'!$B:$C,2,0),"")</f>
        <v/>
      </c>
      <c r="J291" s="73" t="str">
        <f>IFERROR(VLOOKUP(A291,'Внесение изменений'!B:E,4,0)," - ")</f>
        <v xml:space="preserve"> - </v>
      </c>
      <c r="K291" s="73" t="str">
        <f>IF(J291=" - ",J291,IFERROR(VLOOKUP(J291,Raw!$X$7:$Y$14,2,0),"Незначительные"))</f>
        <v xml:space="preserve"> - </v>
      </c>
      <c r="L291" s="73"/>
      <c r="M291" s="73" t="str">
        <f t="shared" si="10"/>
        <v xml:space="preserve"> - </v>
      </c>
      <c r="N291" s="73" t="str">
        <f>IF(A291&lt;&gt;"",IFERROR(VLOOKUP(I291&amp;M291&amp;K291,Raw!$R:$V,5,0),"Не определено")," - ")</f>
        <v xml:space="preserve"> - </v>
      </c>
      <c r="O291" s="77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customFormat="1" x14ac:dyDescent="0.25">
      <c r="A292" s="57"/>
      <c r="B292" s="59"/>
      <c r="C292" s="59"/>
      <c r="D292" s="59"/>
      <c r="E292" s="59"/>
      <c r="F292" s="59"/>
      <c r="G292" s="59"/>
      <c r="H292" s="52" t="str">
        <f t="shared" si="9"/>
        <v/>
      </c>
      <c r="I292" s="73" t="str">
        <f>IFERROR(VLOOKUP(A292,'Внесение изменений'!$B:$C,2,0),"")</f>
        <v/>
      </c>
      <c r="J292" s="73" t="str">
        <f>IFERROR(VLOOKUP(A292,'Внесение изменений'!B:E,4,0)," - ")</f>
        <v xml:space="preserve"> - </v>
      </c>
      <c r="K292" s="73" t="str">
        <f>IF(J292=" - ",J292,IFERROR(VLOOKUP(J292,Raw!$X$7:$Y$14,2,0),"Незначительные"))</f>
        <v xml:space="preserve"> - </v>
      </c>
      <c r="L292" s="73"/>
      <c r="M292" s="73" t="str">
        <f t="shared" si="10"/>
        <v xml:space="preserve"> - </v>
      </c>
      <c r="N292" s="73" t="str">
        <f>IF(A292&lt;&gt;"",IFERROR(VLOOKUP(I292&amp;M292&amp;K292,Raw!$R:$V,5,0),"Не определено")," - ")</f>
        <v xml:space="preserve"> - </v>
      </c>
      <c r="O292" s="77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customFormat="1" x14ac:dyDescent="0.25">
      <c r="A293" s="57"/>
      <c r="B293" s="59"/>
      <c r="C293" s="59"/>
      <c r="D293" s="59"/>
      <c r="E293" s="59"/>
      <c r="F293" s="59"/>
      <c r="G293" s="59"/>
      <c r="H293" s="52" t="str">
        <f t="shared" si="9"/>
        <v/>
      </c>
      <c r="I293" s="73" t="str">
        <f>IFERROR(VLOOKUP(A293,'Внесение изменений'!$B:$C,2,0),"")</f>
        <v/>
      </c>
      <c r="J293" s="73" t="str">
        <f>IFERROR(VLOOKUP(A293,'Внесение изменений'!B:E,4,0)," - ")</f>
        <v xml:space="preserve"> - </v>
      </c>
      <c r="K293" s="73" t="str">
        <f>IF(J293=" - ",J293,IFERROR(VLOOKUP(J293,Raw!$X$7:$Y$14,2,0),"Незначительные"))</f>
        <v xml:space="preserve"> - </v>
      </c>
      <c r="L293" s="73"/>
      <c r="M293" s="73" t="str">
        <f t="shared" si="10"/>
        <v xml:space="preserve"> - </v>
      </c>
      <c r="N293" s="73" t="str">
        <f>IF(A293&lt;&gt;"",IFERROR(VLOOKUP(I293&amp;M293&amp;K293,Raw!$R:$V,5,0),"Не определено")," - ")</f>
        <v xml:space="preserve"> - </v>
      </c>
      <c r="O293" s="77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customFormat="1" x14ac:dyDescent="0.25">
      <c r="A294" s="57"/>
      <c r="B294" s="59"/>
      <c r="C294" s="59"/>
      <c r="D294" s="59"/>
      <c r="E294" s="59"/>
      <c r="F294" s="59"/>
      <c r="G294" s="59"/>
      <c r="H294" s="52" t="str">
        <f t="shared" si="9"/>
        <v/>
      </c>
      <c r="I294" s="73" t="str">
        <f>IFERROR(VLOOKUP(A294,'Внесение изменений'!$B:$C,2,0),"")</f>
        <v/>
      </c>
      <c r="J294" s="73" t="str">
        <f>IFERROR(VLOOKUP(A294,'Внесение изменений'!B:E,4,0)," - ")</f>
        <v xml:space="preserve"> - </v>
      </c>
      <c r="K294" s="73" t="str">
        <f>IF(J294=" - ",J294,IFERROR(VLOOKUP(J294,Raw!$X$7:$Y$14,2,0),"Незначительные"))</f>
        <v xml:space="preserve"> - </v>
      </c>
      <c r="L294" s="73"/>
      <c r="M294" s="73" t="str">
        <f t="shared" si="10"/>
        <v xml:space="preserve"> - </v>
      </c>
      <c r="N294" s="73" t="str">
        <f>IF(A294&lt;&gt;"",IFERROR(VLOOKUP(I294&amp;M294&amp;K294,Raw!$R:$V,5,0),"Не определено")," - ")</f>
        <v xml:space="preserve"> - </v>
      </c>
      <c r="O294" s="77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customFormat="1" x14ac:dyDescent="0.25">
      <c r="A295" s="57"/>
      <c r="B295" s="59"/>
      <c r="C295" s="59"/>
      <c r="D295" s="59"/>
      <c r="E295" s="59"/>
      <c r="F295" s="59"/>
      <c r="G295" s="59"/>
      <c r="H295" s="52" t="str">
        <f t="shared" si="9"/>
        <v/>
      </c>
      <c r="I295" s="73" t="str">
        <f>IFERROR(VLOOKUP(A295,'Внесение изменений'!$B:$C,2,0),"")</f>
        <v/>
      </c>
      <c r="J295" s="73" t="str">
        <f>IFERROR(VLOOKUP(A295,'Внесение изменений'!B:E,4,0)," - ")</f>
        <v xml:space="preserve"> - </v>
      </c>
      <c r="K295" s="73" t="str">
        <f>IF(J295=" - ",J295,IFERROR(VLOOKUP(J295,Raw!$X$7:$Y$14,2,0),"Незначительные"))</f>
        <v xml:space="preserve"> - </v>
      </c>
      <c r="L295" s="73"/>
      <c r="M295" s="73" t="str">
        <f t="shared" si="10"/>
        <v xml:space="preserve"> - </v>
      </c>
      <c r="N295" s="73" t="str">
        <f>IF(A295&lt;&gt;"",IFERROR(VLOOKUP(I295&amp;M295&amp;K295,Raw!$R:$V,5,0),"Не определено")," - ")</f>
        <v xml:space="preserve"> - </v>
      </c>
      <c r="O295" s="77"/>
      <c r="P295" s="59"/>
      <c r="Q295" s="59"/>
      <c r="R295" s="59"/>
      <c r="S295" s="59"/>
      <c r="T295" s="59"/>
      <c r="U295" s="59"/>
      <c r="V295" s="59"/>
      <c r="W295" s="59"/>
      <c r="X295" s="59"/>
      <c r="Y295" s="59"/>
    </row>
    <row r="296" spans="1:25" customFormat="1" x14ac:dyDescent="0.25">
      <c r="A296" s="57"/>
      <c r="B296" s="59"/>
      <c r="C296" s="59"/>
      <c r="D296" s="59"/>
      <c r="E296" s="59"/>
      <c r="F296" s="59"/>
      <c r="G296" s="59"/>
      <c r="H296" s="52" t="str">
        <f t="shared" si="9"/>
        <v/>
      </c>
      <c r="I296" s="73" t="str">
        <f>IFERROR(VLOOKUP(A296,'Внесение изменений'!$B:$C,2,0),"")</f>
        <v/>
      </c>
      <c r="J296" s="73" t="str">
        <f>IFERROR(VLOOKUP(A296,'Внесение изменений'!B:E,4,0)," - ")</f>
        <v xml:space="preserve"> - </v>
      </c>
      <c r="K296" s="73" t="str">
        <f>IF(J296=" - ",J296,IFERROR(VLOOKUP(J296,Raw!$X$7:$Y$14,2,0),"Незначительные"))</f>
        <v xml:space="preserve"> - </v>
      </c>
      <c r="L296" s="73"/>
      <c r="M296" s="73" t="str">
        <f t="shared" si="10"/>
        <v xml:space="preserve"> - </v>
      </c>
      <c r="N296" s="73" t="str">
        <f>IF(A296&lt;&gt;"",IFERROR(VLOOKUP(I296&amp;M296&amp;K296,Raw!$R:$V,5,0),"Не определено")," - ")</f>
        <v xml:space="preserve"> - </v>
      </c>
      <c r="O296" s="77"/>
      <c r="P296" s="59"/>
      <c r="Q296" s="59"/>
      <c r="R296" s="59"/>
      <c r="S296" s="59"/>
      <c r="T296" s="59"/>
      <c r="U296" s="59"/>
      <c r="V296" s="59"/>
      <c r="W296" s="59"/>
      <c r="X296" s="59"/>
      <c r="Y296" s="59"/>
    </row>
    <row r="297" spans="1:25" customFormat="1" x14ac:dyDescent="0.25">
      <c r="A297" s="57"/>
      <c r="B297" s="59"/>
      <c r="C297" s="59"/>
      <c r="D297" s="59"/>
      <c r="E297" s="59"/>
      <c r="F297" s="59"/>
      <c r="G297" s="59"/>
      <c r="H297" s="52" t="str">
        <f t="shared" si="9"/>
        <v/>
      </c>
      <c r="I297" s="73" t="str">
        <f>IFERROR(VLOOKUP(A297,'Внесение изменений'!$B:$C,2,0),"")</f>
        <v/>
      </c>
      <c r="J297" s="73" t="str">
        <f>IFERROR(VLOOKUP(A297,'Внесение изменений'!B:E,4,0)," - ")</f>
        <v xml:space="preserve"> - </v>
      </c>
      <c r="K297" s="73" t="str">
        <f>IF(J297=" - ",J297,IFERROR(VLOOKUP(J297,Raw!$X$7:$Y$14,2,0),"Незначительные"))</f>
        <v xml:space="preserve"> - </v>
      </c>
      <c r="L297" s="73"/>
      <c r="M297" s="73" t="str">
        <f t="shared" si="10"/>
        <v xml:space="preserve"> - </v>
      </c>
      <c r="N297" s="73" t="str">
        <f>IF(A297&lt;&gt;"",IFERROR(VLOOKUP(I297&amp;M297&amp;K297,Raw!$R:$V,5,0),"Не определено")," - ")</f>
        <v xml:space="preserve"> - </v>
      </c>
      <c r="O297" s="77"/>
      <c r="P297" s="59"/>
      <c r="Q297" s="59"/>
      <c r="R297" s="59"/>
      <c r="S297" s="59"/>
      <c r="T297" s="59"/>
      <c r="U297" s="59"/>
      <c r="V297" s="59"/>
      <c r="W297" s="59"/>
      <c r="X297" s="59"/>
      <c r="Y297" s="59"/>
    </row>
    <row r="298" spans="1:25" customFormat="1" x14ac:dyDescent="0.25">
      <c r="A298" s="57"/>
      <c r="B298" s="59"/>
      <c r="C298" s="59"/>
      <c r="D298" s="59"/>
      <c r="E298" s="59"/>
      <c r="F298" s="59"/>
      <c r="G298" s="59"/>
      <c r="H298" s="52" t="str">
        <f t="shared" si="9"/>
        <v/>
      </c>
      <c r="I298" s="73" t="str">
        <f>IFERROR(VLOOKUP(A298,'Внесение изменений'!$B:$C,2,0),"")</f>
        <v/>
      </c>
      <c r="J298" s="73" t="str">
        <f>IFERROR(VLOOKUP(A298,'Внесение изменений'!B:E,4,0)," - ")</f>
        <v xml:space="preserve"> - </v>
      </c>
      <c r="K298" s="73" t="str">
        <f>IF(J298=" - ",J298,IFERROR(VLOOKUP(J298,Raw!$X$7:$Y$14,2,0),"Незначительные"))</f>
        <v xml:space="preserve"> - </v>
      </c>
      <c r="L298" s="73"/>
      <c r="M298" s="73" t="str">
        <f t="shared" si="10"/>
        <v xml:space="preserve"> - </v>
      </c>
      <c r="N298" s="73" t="str">
        <f>IF(A298&lt;&gt;"",IFERROR(VLOOKUP(I298&amp;M298&amp;K298,Raw!$R:$V,5,0),"Не определено")," - ")</f>
        <v xml:space="preserve"> - </v>
      </c>
      <c r="O298" s="77"/>
      <c r="P298" s="59"/>
      <c r="Q298" s="59"/>
      <c r="R298" s="59"/>
      <c r="S298" s="59"/>
      <c r="T298" s="59"/>
      <c r="U298" s="59"/>
      <c r="V298" s="59"/>
      <c r="W298" s="59"/>
      <c r="X298" s="59"/>
      <c r="Y298" s="59"/>
    </row>
    <row r="299" spans="1:25" customFormat="1" x14ac:dyDescent="0.25">
      <c r="A299" s="57"/>
      <c r="B299" s="59"/>
      <c r="C299" s="59"/>
      <c r="D299" s="59"/>
      <c r="E299" s="59"/>
      <c r="F299" s="59"/>
      <c r="G299" s="59"/>
      <c r="H299" s="52" t="str">
        <f t="shared" si="9"/>
        <v/>
      </c>
      <c r="I299" s="73" t="str">
        <f>IFERROR(VLOOKUP(A299,'Внесение изменений'!$B:$C,2,0),"")</f>
        <v/>
      </c>
      <c r="J299" s="73" t="str">
        <f>IFERROR(VLOOKUP(A299,'Внесение изменений'!B:E,4,0)," - ")</f>
        <v xml:space="preserve"> - </v>
      </c>
      <c r="K299" s="73" t="str">
        <f>IF(J299=" - ",J299,IFERROR(VLOOKUP(J299,Raw!$X$7:$Y$14,2,0),"Незначительные"))</f>
        <v xml:space="preserve"> - </v>
      </c>
      <c r="L299" s="73"/>
      <c r="M299" s="73" t="str">
        <f t="shared" si="10"/>
        <v xml:space="preserve"> - </v>
      </c>
      <c r="N299" s="73" t="str">
        <f>IF(A299&lt;&gt;"",IFERROR(VLOOKUP(I299&amp;M299&amp;K299,Raw!$R:$V,5,0),"Не определено")," - ")</f>
        <v xml:space="preserve"> - </v>
      </c>
      <c r="O299" s="77"/>
      <c r="P299" s="59"/>
      <c r="Q299" s="59"/>
      <c r="R299" s="59"/>
      <c r="S299" s="59"/>
      <c r="T299" s="59"/>
      <c r="U299" s="59"/>
      <c r="V299" s="59"/>
      <c r="W299" s="59"/>
      <c r="X299" s="59"/>
      <c r="Y299" s="59"/>
    </row>
    <row r="300" spans="1:25" customFormat="1" x14ac:dyDescent="0.25">
      <c r="A300" s="57"/>
      <c r="B300" s="59"/>
      <c r="C300" s="59"/>
      <c r="D300" s="59"/>
      <c r="E300" s="59"/>
      <c r="F300" s="59"/>
      <c r="G300" s="59"/>
      <c r="H300" s="52" t="str">
        <f t="shared" si="9"/>
        <v/>
      </c>
      <c r="I300" s="73" t="str">
        <f>IFERROR(VLOOKUP(A300,'Внесение изменений'!$B:$C,2,0),"")</f>
        <v/>
      </c>
      <c r="J300" s="73" t="str">
        <f>IFERROR(VLOOKUP(A300,'Внесение изменений'!B:E,4,0)," - ")</f>
        <v xml:space="preserve"> - </v>
      </c>
      <c r="K300" s="73" t="str">
        <f>IF(J300=" - ",J300,IFERROR(VLOOKUP(J300,Raw!$X$7:$Y$14,2,0),"Незначительные"))</f>
        <v xml:space="preserve"> - </v>
      </c>
      <c r="L300" s="73"/>
      <c r="M300" s="73" t="str">
        <f t="shared" si="10"/>
        <v xml:space="preserve"> - </v>
      </c>
      <c r="N300" s="73" t="str">
        <f>IF(A300&lt;&gt;"",IFERROR(VLOOKUP(I300&amp;M300&amp;K300,Raw!$R:$V,5,0),"Не определено")," - ")</f>
        <v xml:space="preserve"> - </v>
      </c>
      <c r="O300" s="77"/>
      <c r="P300" s="59"/>
      <c r="Q300" s="59"/>
      <c r="R300" s="59"/>
      <c r="S300" s="59"/>
      <c r="T300" s="59"/>
      <c r="U300" s="59"/>
      <c r="V300" s="59"/>
      <c r="W300" s="59"/>
      <c r="X300" s="59"/>
      <c r="Y300" s="59"/>
    </row>
    <row r="301" spans="1:25" customFormat="1" x14ac:dyDescent="0.25">
      <c r="A301" s="57"/>
      <c r="B301" s="59"/>
      <c r="C301" s="59"/>
      <c r="D301" s="59"/>
      <c r="E301" s="59"/>
      <c r="F301" s="59"/>
      <c r="G301" s="59"/>
      <c r="H301" s="52" t="str">
        <f t="shared" si="9"/>
        <v/>
      </c>
      <c r="I301" s="73" t="str">
        <f>IFERROR(VLOOKUP(A301,'Внесение изменений'!$B:$C,2,0),"")</f>
        <v/>
      </c>
      <c r="J301" s="73" t="str">
        <f>IFERROR(VLOOKUP(A301,'Внесение изменений'!B:E,4,0)," - ")</f>
        <v xml:space="preserve"> - </v>
      </c>
      <c r="K301" s="73" t="str">
        <f>IF(J301=" - ",J301,IFERROR(VLOOKUP(J301,Raw!$X$7:$Y$14,2,0),"Незначительные"))</f>
        <v xml:space="preserve"> - </v>
      </c>
      <c r="L301" s="73"/>
      <c r="M301" s="73" t="str">
        <f t="shared" si="10"/>
        <v xml:space="preserve"> - </v>
      </c>
      <c r="N301" s="73" t="str">
        <f>IF(A301&lt;&gt;"",IFERROR(VLOOKUP(I301&amp;M301&amp;K301,Raw!$R:$V,5,0),"Не определено")," - ")</f>
        <v xml:space="preserve"> - </v>
      </c>
      <c r="O301" s="77"/>
      <c r="P301" s="59"/>
      <c r="Q301" s="59"/>
      <c r="R301" s="59"/>
      <c r="S301" s="59"/>
      <c r="T301" s="59"/>
      <c r="U301" s="59"/>
      <c r="V301" s="59"/>
      <c r="W301" s="59"/>
      <c r="X301" s="59"/>
      <c r="Y301" s="59"/>
    </row>
    <row r="302" spans="1:25" customFormat="1" x14ac:dyDescent="0.25">
      <c r="A302" s="57"/>
      <c r="B302" s="59"/>
      <c r="C302" s="59"/>
      <c r="D302" s="59"/>
      <c r="E302" s="59"/>
      <c r="F302" s="59"/>
      <c r="G302" s="59"/>
      <c r="H302" s="52" t="str">
        <f t="shared" si="9"/>
        <v/>
      </c>
      <c r="I302" s="73" t="str">
        <f>IFERROR(VLOOKUP(A302,'Внесение изменений'!$B:$C,2,0),"")</f>
        <v/>
      </c>
      <c r="J302" s="73" t="str">
        <f>IFERROR(VLOOKUP(A302,'Внесение изменений'!B:E,4,0)," - ")</f>
        <v xml:space="preserve"> - </v>
      </c>
      <c r="K302" s="73" t="str">
        <f>IF(J302=" - ",J302,IFERROR(VLOOKUP(J302,Raw!$X$7:$Y$14,2,0),"Незначительные"))</f>
        <v xml:space="preserve"> - </v>
      </c>
      <c r="L302" s="73"/>
      <c r="M302" s="73" t="str">
        <f t="shared" si="10"/>
        <v xml:space="preserve"> - </v>
      </c>
      <c r="N302" s="73" t="str">
        <f>IF(A302&lt;&gt;"",IFERROR(VLOOKUP(I302&amp;M302&amp;K302,Raw!$R:$V,5,0),"Не определено")," - ")</f>
        <v xml:space="preserve"> - </v>
      </c>
      <c r="O302" s="77"/>
      <c r="P302" s="59"/>
      <c r="Q302" s="59"/>
      <c r="R302" s="59"/>
      <c r="S302" s="59"/>
      <c r="T302" s="59"/>
      <c r="U302" s="59"/>
      <c r="V302" s="59"/>
      <c r="W302" s="59"/>
      <c r="X302" s="59"/>
      <c r="Y302" s="59"/>
    </row>
    <row r="303" spans="1:25" customFormat="1" x14ac:dyDescent="0.25">
      <c r="A303" s="57"/>
      <c r="B303" s="59"/>
      <c r="C303" s="59"/>
      <c r="D303" s="59"/>
      <c r="E303" s="59"/>
      <c r="F303" s="59"/>
      <c r="G303" s="59"/>
      <c r="H303" s="52" t="str">
        <f t="shared" si="9"/>
        <v/>
      </c>
      <c r="I303" s="73" t="str">
        <f>IFERROR(VLOOKUP(A303,'Внесение изменений'!$B:$C,2,0),"")</f>
        <v/>
      </c>
      <c r="J303" s="73" t="str">
        <f>IFERROR(VLOOKUP(A303,'Внесение изменений'!B:E,4,0)," - ")</f>
        <v xml:space="preserve"> - </v>
      </c>
      <c r="K303" s="73" t="str">
        <f>IF(J303=" - ",J303,IFERROR(VLOOKUP(J303,Raw!$X$7:$Y$14,2,0),"Незначительные"))</f>
        <v xml:space="preserve"> - </v>
      </c>
      <c r="L303" s="73"/>
      <c r="M303" s="73" t="str">
        <f t="shared" si="10"/>
        <v xml:space="preserve"> - </v>
      </c>
      <c r="N303" s="73" t="str">
        <f>IF(A303&lt;&gt;"",IFERROR(VLOOKUP(I303&amp;M303&amp;K303,Raw!$R:$V,5,0),"Не определено")," - ")</f>
        <v xml:space="preserve"> - </v>
      </c>
      <c r="O303" s="77"/>
      <c r="P303" s="59"/>
      <c r="Q303" s="59"/>
      <c r="R303" s="59"/>
      <c r="S303" s="59"/>
      <c r="T303" s="59"/>
      <c r="U303" s="59"/>
      <c r="V303" s="59"/>
      <c r="W303" s="59"/>
      <c r="X303" s="59"/>
      <c r="Y303" s="59"/>
    </row>
    <row r="304" spans="1:25" customFormat="1" x14ac:dyDescent="0.25">
      <c r="A304" s="57"/>
      <c r="B304" s="59"/>
      <c r="C304" s="59"/>
      <c r="D304" s="59"/>
      <c r="E304" s="59"/>
      <c r="F304" s="59"/>
      <c r="G304" s="59"/>
      <c r="H304" s="52" t="str">
        <f t="shared" si="9"/>
        <v/>
      </c>
      <c r="I304" s="73" t="str">
        <f>IFERROR(VLOOKUP(A304,'Внесение изменений'!$B:$C,2,0),"")</f>
        <v/>
      </c>
      <c r="J304" s="73" t="str">
        <f>IFERROR(VLOOKUP(A304,'Внесение изменений'!B:E,4,0)," - ")</f>
        <v xml:space="preserve"> - </v>
      </c>
      <c r="K304" s="73" t="str">
        <f>IF(J304=" - ",J304,IFERROR(VLOOKUP(J304,Raw!$X$7:$Y$14,2,0),"Незначительные"))</f>
        <v xml:space="preserve"> - </v>
      </c>
      <c r="L304" s="73"/>
      <c r="M304" s="73" t="str">
        <f t="shared" si="10"/>
        <v xml:space="preserve"> - </v>
      </c>
      <c r="N304" s="73" t="str">
        <f>IF(A304&lt;&gt;"",IFERROR(VLOOKUP(I304&amp;M304&amp;K304,Raw!$R:$V,5,0),"Не определено")," - ")</f>
        <v xml:space="preserve"> - </v>
      </c>
      <c r="O304" s="77"/>
      <c r="P304" s="59"/>
      <c r="Q304" s="59"/>
      <c r="R304" s="59"/>
      <c r="S304" s="59"/>
      <c r="T304" s="59"/>
      <c r="U304" s="59"/>
      <c r="V304" s="59"/>
      <c r="W304" s="59"/>
      <c r="X304" s="59"/>
      <c r="Y304" s="59"/>
    </row>
    <row r="305" spans="1:25" customFormat="1" x14ac:dyDescent="0.25">
      <c r="A305" s="57"/>
      <c r="B305" s="59"/>
      <c r="C305" s="59"/>
      <c r="D305" s="59"/>
      <c r="E305" s="59"/>
      <c r="F305" s="59"/>
      <c r="G305" s="59"/>
      <c r="H305" s="52" t="str">
        <f t="shared" si="9"/>
        <v/>
      </c>
      <c r="I305" s="73" t="str">
        <f>IFERROR(VLOOKUP(A305,'Внесение изменений'!$B:$C,2,0),"")</f>
        <v/>
      </c>
      <c r="J305" s="73" t="str">
        <f>IFERROR(VLOOKUP(A305,'Внесение изменений'!B:E,4,0)," - ")</f>
        <v xml:space="preserve"> - </v>
      </c>
      <c r="K305" s="73" t="str">
        <f>IF(J305=" - ",J305,IFERROR(VLOOKUP(J305,Raw!$X$7:$Y$14,2,0),"Незначительные"))</f>
        <v xml:space="preserve"> - </v>
      </c>
      <c r="L305" s="73"/>
      <c r="M305" s="73" t="str">
        <f t="shared" si="10"/>
        <v xml:space="preserve"> - </v>
      </c>
      <c r="N305" s="73" t="str">
        <f>IF(A305&lt;&gt;"",IFERROR(VLOOKUP(I305&amp;M305&amp;K305,Raw!$R:$V,5,0),"Не определено")," - ")</f>
        <v xml:space="preserve"> - </v>
      </c>
      <c r="O305" s="77"/>
      <c r="P305" s="59"/>
      <c r="Q305" s="59"/>
      <c r="R305" s="59"/>
      <c r="S305" s="59"/>
      <c r="T305" s="59"/>
      <c r="U305" s="59"/>
      <c r="V305" s="59"/>
      <c r="W305" s="59"/>
      <c r="X305" s="59"/>
      <c r="Y305" s="59"/>
    </row>
    <row r="306" spans="1:25" customFormat="1" x14ac:dyDescent="0.25">
      <c r="A306" s="57"/>
      <c r="B306" s="59"/>
      <c r="C306" s="59"/>
      <c r="D306" s="59"/>
      <c r="E306" s="59"/>
      <c r="F306" s="59"/>
      <c r="G306" s="59"/>
      <c r="H306" s="52" t="str">
        <f t="shared" si="9"/>
        <v/>
      </c>
      <c r="I306" s="73" t="str">
        <f>IFERROR(VLOOKUP(A306,'Внесение изменений'!$B:$C,2,0),"")</f>
        <v/>
      </c>
      <c r="J306" s="73" t="str">
        <f>IFERROR(VLOOKUP(A306,'Внесение изменений'!B:E,4,0)," - ")</f>
        <v xml:space="preserve"> - </v>
      </c>
      <c r="K306" s="73" t="str">
        <f>IF(J306=" - ",J306,IFERROR(VLOOKUP(J306,Raw!$X$7:$Y$14,2,0),"Незначительные"))</f>
        <v xml:space="preserve"> - </v>
      </c>
      <c r="L306" s="73"/>
      <c r="M306" s="73" t="str">
        <f t="shared" si="10"/>
        <v xml:space="preserve"> - </v>
      </c>
      <c r="N306" s="73" t="str">
        <f>IF(A306&lt;&gt;"",IFERROR(VLOOKUP(I306&amp;M306&amp;K306,Raw!$R:$V,5,0),"Не определено")," - ")</f>
        <v xml:space="preserve"> - </v>
      </c>
      <c r="O306" s="77"/>
      <c r="P306" s="59"/>
      <c r="Q306" s="59"/>
      <c r="R306" s="59"/>
      <c r="S306" s="59"/>
      <c r="T306" s="59"/>
      <c r="U306" s="59"/>
      <c r="V306" s="59"/>
      <c r="W306" s="59"/>
      <c r="X306" s="59"/>
      <c r="Y306" s="59"/>
    </row>
    <row r="307" spans="1:25" customFormat="1" x14ac:dyDescent="0.25">
      <c r="A307" s="57"/>
      <c r="B307" s="59"/>
      <c r="C307" s="59"/>
      <c r="D307" s="59"/>
      <c r="E307" s="59"/>
      <c r="F307" s="59"/>
      <c r="G307" s="59"/>
      <c r="H307" s="52" t="str">
        <f t="shared" si="9"/>
        <v/>
      </c>
      <c r="I307" s="73" t="str">
        <f>IFERROR(VLOOKUP(A307,'Внесение изменений'!$B:$C,2,0),"")</f>
        <v/>
      </c>
      <c r="J307" s="73" t="str">
        <f>IFERROR(VLOOKUP(A307,'Внесение изменений'!B:E,4,0)," - ")</f>
        <v xml:space="preserve"> - </v>
      </c>
      <c r="K307" s="73" t="str">
        <f>IF(J307=" - ",J307,IFERROR(VLOOKUP(J307,Raw!$X$7:$Y$14,2,0),"Незначительные"))</f>
        <v xml:space="preserve"> - </v>
      </c>
      <c r="L307" s="73"/>
      <c r="M307" s="73" t="str">
        <f t="shared" si="10"/>
        <v xml:space="preserve"> - </v>
      </c>
      <c r="N307" s="73" t="str">
        <f>IF(A307&lt;&gt;"",IFERROR(VLOOKUP(I307&amp;M307&amp;K307,Raw!$R:$V,5,0),"Не определено")," - ")</f>
        <v xml:space="preserve"> - </v>
      </c>
      <c r="O307" s="77"/>
      <c r="P307" s="59"/>
      <c r="Q307" s="59"/>
      <c r="R307" s="59"/>
      <c r="S307" s="59"/>
      <c r="T307" s="59"/>
      <c r="U307" s="59"/>
      <c r="V307" s="59"/>
      <c r="W307" s="59"/>
      <c r="X307" s="59"/>
      <c r="Y307" s="59"/>
    </row>
    <row r="308" spans="1:25" customFormat="1" x14ac:dyDescent="0.25">
      <c r="A308" s="57"/>
      <c r="B308" s="59"/>
      <c r="C308" s="59"/>
      <c r="D308" s="59"/>
      <c r="E308" s="59"/>
      <c r="F308" s="59"/>
      <c r="G308" s="59"/>
      <c r="H308" s="52" t="str">
        <f t="shared" si="9"/>
        <v/>
      </c>
      <c r="I308" s="73" t="str">
        <f>IFERROR(VLOOKUP(A308,'Внесение изменений'!$B:$C,2,0),"")</f>
        <v/>
      </c>
      <c r="J308" s="73" t="str">
        <f>IFERROR(VLOOKUP(A308,'Внесение изменений'!B:E,4,0)," - ")</f>
        <v xml:space="preserve"> - </v>
      </c>
      <c r="K308" s="73" t="str">
        <f>IF(J308=" - ",J308,IFERROR(VLOOKUP(J308,Raw!$X$7:$Y$14,2,0),"Незначительные"))</f>
        <v xml:space="preserve"> - </v>
      </c>
      <c r="L308" s="73"/>
      <c r="M308" s="73" t="str">
        <f t="shared" si="10"/>
        <v xml:space="preserve"> - </v>
      </c>
      <c r="N308" s="73" t="str">
        <f>IF(A308&lt;&gt;"",IFERROR(VLOOKUP(I308&amp;M308&amp;K308,Raw!$R:$V,5,0),"Не определено")," - ")</f>
        <v xml:space="preserve"> - </v>
      </c>
      <c r="O308" s="77"/>
      <c r="P308" s="59"/>
      <c r="Q308" s="59"/>
      <c r="R308" s="59"/>
      <c r="S308" s="59"/>
      <c r="T308" s="59"/>
      <c r="U308" s="59"/>
      <c r="V308" s="59"/>
      <c r="W308" s="59"/>
      <c r="X308" s="59"/>
      <c r="Y308" s="59"/>
    </row>
    <row r="309" spans="1:25" customFormat="1" x14ac:dyDescent="0.25">
      <c r="A309" s="57"/>
      <c r="B309" s="59"/>
      <c r="C309" s="59"/>
      <c r="D309" s="59"/>
      <c r="E309" s="59"/>
      <c r="F309" s="59"/>
      <c r="G309" s="59"/>
      <c r="H309" s="52" t="str">
        <f t="shared" si="9"/>
        <v/>
      </c>
      <c r="I309" s="73" t="str">
        <f>IFERROR(VLOOKUP(A309,'Внесение изменений'!$B:$C,2,0),"")</f>
        <v/>
      </c>
      <c r="J309" s="73" t="str">
        <f>IFERROR(VLOOKUP(A309,'Внесение изменений'!B:E,4,0)," - ")</f>
        <v xml:space="preserve"> - </v>
      </c>
      <c r="K309" s="73" t="str">
        <f>IF(J309=" - ",J309,IFERROR(VLOOKUP(J309,Raw!$X$7:$Y$14,2,0),"Незначительные"))</f>
        <v xml:space="preserve"> - </v>
      </c>
      <c r="L309" s="73"/>
      <c r="M309" s="73" t="str">
        <f t="shared" si="10"/>
        <v xml:space="preserve"> - </v>
      </c>
      <c r="N309" s="73" t="str">
        <f>IF(A309&lt;&gt;"",IFERROR(VLOOKUP(I309&amp;M309&amp;K309,Raw!$R:$V,5,0),"Не определено")," - ")</f>
        <v xml:space="preserve"> - </v>
      </c>
      <c r="O309" s="77"/>
      <c r="P309" s="59"/>
      <c r="Q309" s="59"/>
      <c r="R309" s="59"/>
      <c r="S309" s="59"/>
      <c r="T309" s="59"/>
      <c r="U309" s="59"/>
      <c r="V309" s="59"/>
      <c r="W309" s="59"/>
      <c r="X309" s="59"/>
      <c r="Y309" s="59"/>
    </row>
    <row r="310" spans="1:25" customFormat="1" x14ac:dyDescent="0.25">
      <c r="A310" s="57"/>
      <c r="B310" s="59"/>
      <c r="C310" s="59"/>
      <c r="D310" s="59"/>
      <c r="E310" s="59"/>
      <c r="F310" s="59"/>
      <c r="G310" s="59"/>
      <c r="H310" s="52" t="str">
        <f t="shared" si="9"/>
        <v/>
      </c>
      <c r="I310" s="73" t="str">
        <f>IFERROR(VLOOKUP(A310,'Внесение изменений'!$B:$C,2,0),"")</f>
        <v/>
      </c>
      <c r="J310" s="73" t="str">
        <f>IFERROR(VLOOKUP(A310,'Внесение изменений'!B:E,4,0)," - ")</f>
        <v xml:space="preserve"> - </v>
      </c>
      <c r="K310" s="73" t="str">
        <f>IF(J310=" - ",J310,IFERROR(VLOOKUP(J310,Raw!$X$7:$Y$14,2,0),"Незначительные"))</f>
        <v xml:space="preserve"> - </v>
      </c>
      <c r="L310" s="73"/>
      <c r="M310" s="73" t="str">
        <f t="shared" si="10"/>
        <v xml:space="preserve"> - </v>
      </c>
      <c r="N310" s="73" t="str">
        <f>IF(A310&lt;&gt;"",IFERROR(VLOOKUP(I310&amp;M310&amp;K310,Raw!$R:$V,5,0),"Не определено")," - ")</f>
        <v xml:space="preserve"> - </v>
      </c>
      <c r="O310" s="77"/>
      <c r="P310" s="59"/>
      <c r="Q310" s="59"/>
      <c r="R310" s="59"/>
      <c r="S310" s="59"/>
      <c r="T310" s="59"/>
      <c r="U310" s="59"/>
      <c r="V310" s="59"/>
      <c r="W310" s="59"/>
      <c r="X310" s="59"/>
      <c r="Y310" s="59"/>
    </row>
    <row r="311" spans="1:25" customFormat="1" x14ac:dyDescent="0.25">
      <c r="A311" s="57"/>
      <c r="B311" s="59"/>
      <c r="C311" s="59"/>
      <c r="D311" s="59"/>
      <c r="E311" s="59"/>
      <c r="F311" s="59"/>
      <c r="G311" s="59"/>
      <c r="H311" s="52" t="str">
        <f t="shared" si="9"/>
        <v/>
      </c>
      <c r="I311" s="73" t="str">
        <f>IFERROR(VLOOKUP(A311,'Внесение изменений'!$B:$C,2,0),"")</f>
        <v/>
      </c>
      <c r="J311" s="73" t="str">
        <f>IFERROR(VLOOKUP(A311,'Внесение изменений'!B:E,4,0)," - ")</f>
        <v xml:space="preserve"> - </v>
      </c>
      <c r="K311" s="73" t="str">
        <f>IF(J311=" - ",J311,IFERROR(VLOOKUP(J311,Raw!$X$7:$Y$14,2,0),"Незначительные"))</f>
        <v xml:space="preserve"> - </v>
      </c>
      <c r="L311" s="73"/>
      <c r="M311" s="73" t="str">
        <f t="shared" si="10"/>
        <v xml:space="preserve"> - </v>
      </c>
      <c r="N311" s="73" t="str">
        <f>IF(A311&lt;&gt;"",IFERROR(VLOOKUP(I311&amp;M311&amp;K311,Raw!$R:$V,5,0),"Не определено")," - ")</f>
        <v xml:space="preserve"> - </v>
      </c>
      <c r="O311" s="77"/>
      <c r="P311" s="59"/>
      <c r="Q311" s="59"/>
      <c r="R311" s="59"/>
      <c r="S311" s="59"/>
      <c r="T311" s="59"/>
      <c r="U311" s="59"/>
      <c r="V311" s="59"/>
      <c r="W311" s="59"/>
      <c r="X311" s="59"/>
      <c r="Y311" s="59"/>
    </row>
    <row r="312" spans="1:25" customFormat="1" x14ac:dyDescent="0.25">
      <c r="A312" s="57"/>
      <c r="B312" s="59"/>
      <c r="C312" s="59"/>
      <c r="D312" s="59"/>
      <c r="E312" s="59"/>
      <c r="F312" s="59"/>
      <c r="G312" s="59"/>
      <c r="H312" s="52" t="str">
        <f t="shared" si="9"/>
        <v/>
      </c>
      <c r="I312" s="73" t="str">
        <f>IFERROR(VLOOKUP(A312,'Внесение изменений'!$B:$C,2,0),"")</f>
        <v/>
      </c>
      <c r="J312" s="73" t="str">
        <f>IFERROR(VLOOKUP(A312,'Внесение изменений'!B:E,4,0)," - ")</f>
        <v xml:space="preserve"> - </v>
      </c>
      <c r="K312" s="73" t="str">
        <f>IF(J312=" - ",J312,IFERROR(VLOOKUP(J312,Raw!$X$7:$Y$14,2,0),"Незначительные"))</f>
        <v xml:space="preserve"> - </v>
      </c>
      <c r="L312" s="73"/>
      <c r="M312" s="73" t="str">
        <f t="shared" si="10"/>
        <v xml:space="preserve"> - </v>
      </c>
      <c r="N312" s="73" t="str">
        <f>IF(A312&lt;&gt;"",IFERROR(VLOOKUP(I312&amp;M312&amp;K312,Raw!$R:$V,5,0),"Не определено")," - ")</f>
        <v xml:space="preserve"> - </v>
      </c>
      <c r="O312" s="77"/>
      <c r="P312" s="59"/>
      <c r="Q312" s="59"/>
      <c r="R312" s="59"/>
      <c r="S312" s="59"/>
      <c r="T312" s="59"/>
      <c r="U312" s="59"/>
      <c r="V312" s="59"/>
      <c r="W312" s="59"/>
      <c r="X312" s="59"/>
      <c r="Y312" s="59"/>
    </row>
    <row r="313" spans="1:25" customFormat="1" x14ac:dyDescent="0.25">
      <c r="A313" s="57"/>
      <c r="B313" s="59"/>
      <c r="C313" s="59"/>
      <c r="D313" s="59"/>
      <c r="E313" s="59"/>
      <c r="F313" s="59"/>
      <c r="G313" s="59"/>
      <c r="H313" s="52" t="str">
        <f t="shared" si="9"/>
        <v/>
      </c>
      <c r="I313" s="73" t="str">
        <f>IFERROR(VLOOKUP(A313,'Внесение изменений'!$B:$C,2,0),"")</f>
        <v/>
      </c>
      <c r="J313" s="73" t="str">
        <f>IFERROR(VLOOKUP(A313,'Внесение изменений'!B:E,4,0)," - ")</f>
        <v xml:space="preserve"> - </v>
      </c>
      <c r="K313" s="73" t="str">
        <f>IF(J313=" - ",J313,IFERROR(VLOOKUP(J313,Raw!$X$7:$Y$14,2,0),"Незначительные"))</f>
        <v xml:space="preserve"> - </v>
      </c>
      <c r="L313" s="73"/>
      <c r="M313" s="73" t="str">
        <f t="shared" si="10"/>
        <v xml:space="preserve"> - </v>
      </c>
      <c r="N313" s="73" t="str">
        <f>IF(A313&lt;&gt;"",IFERROR(VLOOKUP(I313&amp;M313&amp;K313,Raw!$R:$V,5,0),"Не определено")," - ")</f>
        <v xml:space="preserve"> - </v>
      </c>
      <c r="O313" s="77"/>
      <c r="P313" s="59"/>
      <c r="Q313" s="59"/>
      <c r="R313" s="59"/>
      <c r="S313" s="59"/>
      <c r="T313" s="59"/>
      <c r="U313" s="59"/>
      <c r="V313" s="59"/>
      <c r="W313" s="59"/>
      <c r="X313" s="59"/>
      <c r="Y313" s="59"/>
    </row>
    <row r="314" spans="1:25" customFormat="1" x14ac:dyDescent="0.25">
      <c r="A314" s="57"/>
      <c r="B314" s="59"/>
      <c r="C314" s="59"/>
      <c r="D314" s="59"/>
      <c r="E314" s="59"/>
      <c r="F314" s="59"/>
      <c r="G314" s="59"/>
      <c r="H314" s="52" t="str">
        <f t="shared" si="9"/>
        <v/>
      </c>
      <c r="I314" s="73" t="str">
        <f>IFERROR(VLOOKUP(A314,'Внесение изменений'!$B:$C,2,0),"")</f>
        <v/>
      </c>
      <c r="J314" s="73" t="str">
        <f>IFERROR(VLOOKUP(A314,'Внесение изменений'!B:E,4,0)," - ")</f>
        <v xml:space="preserve"> - </v>
      </c>
      <c r="K314" s="73" t="str">
        <f>IF(J314=" - ",J314,IFERROR(VLOOKUP(J314,Raw!$X$7:$Y$14,2,0),"Незначительные"))</f>
        <v xml:space="preserve"> - </v>
      </c>
      <c r="L314" s="73"/>
      <c r="M314" s="73" t="str">
        <f t="shared" si="10"/>
        <v xml:space="preserve"> - </v>
      </c>
      <c r="N314" s="73" t="str">
        <f>IF(A314&lt;&gt;"",IFERROR(VLOOKUP(I314&amp;M314&amp;K314,Raw!$R:$V,5,0),"Не определено")," - ")</f>
        <v xml:space="preserve"> - </v>
      </c>
      <c r="O314" s="77"/>
      <c r="P314" s="59"/>
      <c r="Q314" s="59"/>
      <c r="R314" s="59"/>
      <c r="S314" s="59"/>
      <c r="T314" s="59"/>
      <c r="U314" s="59"/>
      <c r="V314" s="59"/>
      <c r="W314" s="59"/>
      <c r="X314" s="59"/>
      <c r="Y314" s="59"/>
    </row>
    <row r="315" spans="1:25" customFormat="1" x14ac:dyDescent="0.25">
      <c r="A315" s="57"/>
      <c r="B315" s="59"/>
      <c r="C315" s="59"/>
      <c r="D315" s="59"/>
      <c r="E315" s="59"/>
      <c r="F315" s="59"/>
      <c r="G315" s="59"/>
      <c r="H315" s="52" t="str">
        <f t="shared" si="9"/>
        <v/>
      </c>
      <c r="I315" s="73" t="str">
        <f>IFERROR(VLOOKUP(A315,'Внесение изменений'!$B:$C,2,0),"")</f>
        <v/>
      </c>
      <c r="J315" s="73" t="str">
        <f>IFERROR(VLOOKUP(A315,'Внесение изменений'!B:E,4,0)," - ")</f>
        <v xml:space="preserve"> - </v>
      </c>
      <c r="K315" s="73" t="str">
        <f>IF(J315=" - ",J315,IFERROR(VLOOKUP(J315,Raw!$X$7:$Y$14,2,0),"Незначительные"))</f>
        <v xml:space="preserve"> - </v>
      </c>
      <c r="L315" s="73"/>
      <c r="M315" s="73" t="str">
        <f t="shared" si="10"/>
        <v xml:space="preserve"> - </v>
      </c>
      <c r="N315" s="73" t="str">
        <f>IF(A315&lt;&gt;"",IFERROR(VLOOKUP(I315&amp;M315&amp;K315,Raw!$R:$V,5,0),"Не определено")," - ")</f>
        <v xml:space="preserve"> - </v>
      </c>
      <c r="O315" s="77"/>
      <c r="P315" s="59"/>
      <c r="Q315" s="59"/>
      <c r="R315" s="59"/>
      <c r="S315" s="59"/>
      <c r="T315" s="59"/>
      <c r="U315" s="59"/>
      <c r="V315" s="59"/>
      <c r="W315" s="59"/>
      <c r="X315" s="59"/>
      <c r="Y315" s="59"/>
    </row>
    <row r="316" spans="1:25" customFormat="1" x14ac:dyDescent="0.25">
      <c r="A316" s="57"/>
      <c r="B316" s="59"/>
      <c r="C316" s="59"/>
      <c r="D316" s="59"/>
      <c r="E316" s="59"/>
      <c r="F316" s="59"/>
      <c r="G316" s="59"/>
      <c r="H316" s="52" t="str">
        <f t="shared" si="9"/>
        <v/>
      </c>
      <c r="I316" s="73" t="str">
        <f>IFERROR(VLOOKUP(A316,'Внесение изменений'!$B:$C,2,0),"")</f>
        <v/>
      </c>
      <c r="J316" s="73" t="str">
        <f>IFERROR(VLOOKUP(A316,'Внесение изменений'!B:E,4,0)," - ")</f>
        <v xml:space="preserve"> - </v>
      </c>
      <c r="K316" s="73" t="str">
        <f>IF(J316=" - ",J316,IFERROR(VLOOKUP(J316,Raw!$X$7:$Y$14,2,0),"Незначительные"))</f>
        <v xml:space="preserve"> - </v>
      </c>
      <c r="L316" s="73"/>
      <c r="M316" s="73" t="str">
        <f t="shared" si="10"/>
        <v xml:space="preserve"> - </v>
      </c>
      <c r="N316" s="73" t="str">
        <f>IF(A316&lt;&gt;"",IFERROR(VLOOKUP(I316&amp;M316&amp;K316,Raw!$R:$V,5,0),"Не определено")," - ")</f>
        <v xml:space="preserve"> - </v>
      </c>
      <c r="O316" s="77"/>
      <c r="P316" s="59"/>
      <c r="Q316" s="59"/>
      <c r="R316" s="59"/>
      <c r="S316" s="59"/>
      <c r="T316" s="59"/>
      <c r="U316" s="59"/>
      <c r="V316" s="59"/>
      <c r="W316" s="59"/>
      <c r="X316" s="59"/>
      <c r="Y316" s="59"/>
    </row>
    <row r="317" spans="1:25" customFormat="1" x14ac:dyDescent="0.25">
      <c r="A317" s="57"/>
      <c r="B317" s="59"/>
      <c r="C317" s="59"/>
      <c r="D317" s="59"/>
      <c r="E317" s="59"/>
      <c r="F317" s="59"/>
      <c r="G317" s="59"/>
      <c r="H317" s="52" t="str">
        <f t="shared" si="9"/>
        <v/>
      </c>
      <c r="I317" s="73" t="str">
        <f>IFERROR(VLOOKUP(A317,'Внесение изменений'!$B:$C,2,0),"")</f>
        <v/>
      </c>
      <c r="J317" s="73" t="str">
        <f>IFERROR(VLOOKUP(A317,'Внесение изменений'!B:E,4,0)," - ")</f>
        <v xml:space="preserve"> - </v>
      </c>
      <c r="K317" s="73" t="str">
        <f>IF(J317=" - ",J317,IFERROR(VLOOKUP(J317,Raw!$X$7:$Y$14,2,0),"Незначительные"))</f>
        <v xml:space="preserve"> - </v>
      </c>
      <c r="L317" s="73"/>
      <c r="M317" s="73" t="str">
        <f t="shared" si="10"/>
        <v xml:space="preserve"> - </v>
      </c>
      <c r="N317" s="73" t="str">
        <f>IF(A317&lt;&gt;"",IFERROR(VLOOKUP(I317&amp;M317&amp;K317,Raw!$R:$V,5,0),"Не определено")," - ")</f>
        <v xml:space="preserve"> - </v>
      </c>
      <c r="O317" s="77"/>
      <c r="P317" s="59"/>
      <c r="Q317" s="59"/>
      <c r="R317" s="59"/>
      <c r="S317" s="59"/>
      <c r="T317" s="59"/>
      <c r="U317" s="59"/>
      <c r="V317" s="59"/>
      <c r="W317" s="59"/>
      <c r="X317" s="59"/>
      <c r="Y317" s="59"/>
    </row>
    <row r="318" spans="1:25" customFormat="1" x14ac:dyDescent="0.25">
      <c r="A318" s="57"/>
      <c r="B318" s="59"/>
      <c r="C318" s="59"/>
      <c r="D318" s="59"/>
      <c r="E318" s="59"/>
      <c r="F318" s="59"/>
      <c r="G318" s="59"/>
      <c r="H318" s="52" t="str">
        <f t="shared" si="9"/>
        <v/>
      </c>
      <c r="I318" s="73" t="str">
        <f>IFERROR(VLOOKUP(A318,'Внесение изменений'!$B:$C,2,0),"")</f>
        <v/>
      </c>
      <c r="J318" s="73" t="str">
        <f>IFERROR(VLOOKUP(A318,'Внесение изменений'!B:E,4,0)," - ")</f>
        <v xml:space="preserve"> - </v>
      </c>
      <c r="K318" s="73" t="str">
        <f>IF(J318=" - ",J318,IFERROR(VLOOKUP(J318,Raw!$X$7:$Y$14,2,0),"Незначительные"))</f>
        <v xml:space="preserve"> - </v>
      </c>
      <c r="L318" s="73"/>
      <c r="M318" s="73" t="str">
        <f t="shared" si="10"/>
        <v xml:space="preserve"> - </v>
      </c>
      <c r="N318" s="73" t="str">
        <f>IF(A318&lt;&gt;"",IFERROR(VLOOKUP(I318&amp;M318&amp;K318,Raw!$R:$V,5,0),"Не определено")," - ")</f>
        <v xml:space="preserve"> - </v>
      </c>
      <c r="O318" s="77"/>
      <c r="P318" s="59"/>
      <c r="Q318" s="59"/>
      <c r="R318" s="59"/>
      <c r="S318" s="59"/>
      <c r="T318" s="59"/>
      <c r="U318" s="59"/>
      <c r="V318" s="59"/>
      <c r="W318" s="59"/>
      <c r="X318" s="59"/>
      <c r="Y318" s="59"/>
    </row>
    <row r="319" spans="1:25" customFormat="1" x14ac:dyDescent="0.25">
      <c r="A319" s="57"/>
      <c r="B319" s="59"/>
      <c r="C319" s="59"/>
      <c r="D319" s="59"/>
      <c r="E319" s="59"/>
      <c r="F319" s="59"/>
      <c r="G319" s="59"/>
      <c r="H319" s="52" t="str">
        <f t="shared" si="9"/>
        <v/>
      </c>
      <c r="I319" s="73" t="str">
        <f>IFERROR(VLOOKUP(A319,'Внесение изменений'!$B:$C,2,0),"")</f>
        <v/>
      </c>
      <c r="J319" s="73" t="str">
        <f>IFERROR(VLOOKUP(A319,'Внесение изменений'!B:E,4,0)," - ")</f>
        <v xml:space="preserve"> - </v>
      </c>
      <c r="K319" s="73" t="str">
        <f>IF(J319=" - ",J319,IFERROR(VLOOKUP(J319,Raw!$X$7:$Y$14,2,0),"Незначительные"))</f>
        <v xml:space="preserve"> - </v>
      </c>
      <c r="L319" s="73"/>
      <c r="M319" s="73" t="str">
        <f t="shared" si="10"/>
        <v xml:space="preserve"> - </v>
      </c>
      <c r="N319" s="73" t="str">
        <f>IF(A319&lt;&gt;"",IFERROR(VLOOKUP(I319&amp;M319&amp;K319,Raw!$R:$V,5,0),"Не определено")," - ")</f>
        <v xml:space="preserve"> - </v>
      </c>
      <c r="O319" s="77"/>
      <c r="P319" s="59"/>
      <c r="Q319" s="59"/>
      <c r="R319" s="59"/>
      <c r="S319" s="59"/>
      <c r="T319" s="59"/>
      <c r="U319" s="59"/>
      <c r="V319" s="59"/>
      <c r="W319" s="59"/>
      <c r="X319" s="59"/>
      <c r="Y319" s="59"/>
    </row>
    <row r="320" spans="1:25" customFormat="1" x14ac:dyDescent="0.25">
      <c r="A320" s="57"/>
      <c r="B320" s="59"/>
      <c r="C320" s="59"/>
      <c r="D320" s="59"/>
      <c r="E320" s="59"/>
      <c r="F320" s="59"/>
      <c r="G320" s="59"/>
      <c r="H320" s="52" t="str">
        <f t="shared" si="9"/>
        <v/>
      </c>
      <c r="I320" s="73" t="str">
        <f>IFERROR(VLOOKUP(A320,'Внесение изменений'!$B:$C,2,0),"")</f>
        <v/>
      </c>
      <c r="J320" s="73" t="str">
        <f>IFERROR(VLOOKUP(A320,'Внесение изменений'!B:E,4,0)," - ")</f>
        <v xml:space="preserve"> - </v>
      </c>
      <c r="K320" s="73" t="str">
        <f>IF(J320=" - ",J320,IFERROR(VLOOKUP(J320,Raw!$X$7:$Y$14,2,0),"Незначительные"))</f>
        <v xml:space="preserve"> - </v>
      </c>
      <c r="L320" s="73"/>
      <c r="M320" s="73" t="str">
        <f t="shared" si="10"/>
        <v xml:space="preserve"> - </v>
      </c>
      <c r="N320" s="73" t="str">
        <f>IF(A320&lt;&gt;"",IFERROR(VLOOKUP(I320&amp;M320&amp;K320,Raw!$R:$V,5,0),"Не определено")," - ")</f>
        <v xml:space="preserve"> - </v>
      </c>
      <c r="O320" s="77"/>
      <c r="P320" s="59"/>
      <c r="Q320" s="59"/>
      <c r="R320" s="59"/>
      <c r="S320" s="59"/>
      <c r="T320" s="59"/>
      <c r="U320" s="59"/>
      <c r="V320" s="59"/>
      <c r="W320" s="59"/>
      <c r="X320" s="59"/>
      <c r="Y320" s="59"/>
    </row>
    <row r="321" spans="1:25" customFormat="1" x14ac:dyDescent="0.25">
      <c r="A321" s="57"/>
      <c r="B321" s="59"/>
      <c r="C321" s="59"/>
      <c r="D321" s="59"/>
      <c r="E321" s="59"/>
      <c r="F321" s="59"/>
      <c r="G321" s="59"/>
      <c r="H321" s="52" t="str">
        <f t="shared" si="9"/>
        <v/>
      </c>
      <c r="I321" s="73" t="str">
        <f>IFERROR(VLOOKUP(A321,'Внесение изменений'!$B:$C,2,0),"")</f>
        <v/>
      </c>
      <c r="J321" s="73" t="str">
        <f>IFERROR(VLOOKUP(A321,'Внесение изменений'!B:E,4,0)," - ")</f>
        <v xml:space="preserve"> - </v>
      </c>
      <c r="K321" s="73" t="str">
        <f>IF(J321=" - ",J321,IFERROR(VLOOKUP(J321,Raw!$X$7:$Y$14,2,0),"Незначительные"))</f>
        <v xml:space="preserve"> - </v>
      </c>
      <c r="L321" s="73"/>
      <c r="M321" s="73" t="str">
        <f t="shared" si="10"/>
        <v xml:space="preserve"> - </v>
      </c>
      <c r="N321" s="73" t="str">
        <f>IF(A321&lt;&gt;"",IFERROR(VLOOKUP(I321&amp;M321&amp;K321,Raw!$R:$V,5,0),"Не определено")," - ")</f>
        <v xml:space="preserve"> - </v>
      </c>
      <c r="O321" s="77"/>
      <c r="P321" s="59"/>
      <c r="Q321" s="59"/>
      <c r="R321" s="59"/>
      <c r="S321" s="59"/>
      <c r="T321" s="59"/>
      <c r="U321" s="59"/>
      <c r="V321" s="59"/>
      <c r="W321" s="59"/>
      <c r="X321" s="59"/>
      <c r="Y321" s="59"/>
    </row>
    <row r="322" spans="1:25" customFormat="1" x14ac:dyDescent="0.25">
      <c r="A322" s="57"/>
      <c r="B322" s="59"/>
      <c r="C322" s="59"/>
      <c r="D322" s="59"/>
      <c r="E322" s="59"/>
      <c r="F322" s="59"/>
      <c r="G322" s="59"/>
      <c r="H322" s="52" t="str">
        <f t="shared" ref="H322:H385" si="11">IF(B322=" нет КМ "," Нет км ",IF(C322=$Q$2,"Эмитирован, ","")&amp;IF(D322=$Q$2,"В обороте, ","")&amp;IF(E322=$Q$2,"Списан,","")&amp;IF(F322=$Q$2,"Выбыл из оборота",""))</f>
        <v/>
      </c>
      <c r="I322" s="73" t="str">
        <f>IFERROR(VLOOKUP(A322,'Внесение изменений'!$B:$C,2,0),"")</f>
        <v/>
      </c>
      <c r="J322" s="73" t="str">
        <f>IFERROR(VLOOKUP(A322,'Внесение изменений'!B:E,4,0)," - ")</f>
        <v xml:space="preserve"> - </v>
      </c>
      <c r="K322" s="73" t="str">
        <f>IF(J322=" - ",J322,IFERROR(VLOOKUP(J322,Raw!$X$7:$Y$14,2,0),"Незначительные"))</f>
        <v xml:space="preserve"> - </v>
      </c>
      <c r="L322" s="73"/>
      <c r="M322" s="73" t="str">
        <f t="shared" si="10"/>
        <v xml:space="preserve"> - </v>
      </c>
      <c r="N322" s="73" t="str">
        <f>IF(A322&lt;&gt;"",IFERROR(VLOOKUP(I322&amp;M322&amp;K322,Raw!$R:$V,5,0),"Не определено")," - ")</f>
        <v xml:space="preserve"> - </v>
      </c>
      <c r="O322" s="77"/>
      <c r="P322" s="59"/>
      <c r="Q322" s="59"/>
      <c r="R322" s="59"/>
      <c r="S322" s="59"/>
      <c r="T322" s="59"/>
      <c r="U322" s="59"/>
      <c r="V322" s="59"/>
      <c r="W322" s="59"/>
      <c r="X322" s="59"/>
      <c r="Y322" s="59"/>
    </row>
    <row r="323" spans="1:25" customFormat="1" x14ac:dyDescent="0.25">
      <c r="A323" s="57"/>
      <c r="B323" s="59"/>
      <c r="C323" s="59"/>
      <c r="D323" s="59"/>
      <c r="E323" s="59"/>
      <c r="F323" s="59"/>
      <c r="G323" s="59"/>
      <c r="H323" s="52" t="str">
        <f t="shared" si="11"/>
        <v/>
      </c>
      <c r="I323" s="73" t="str">
        <f>IFERROR(VLOOKUP(A323,'Внесение изменений'!$B:$C,2,0),"")</f>
        <v/>
      </c>
      <c r="J323" s="73" t="str">
        <f>IFERROR(VLOOKUP(A323,'Внесение изменений'!B:E,4,0)," - ")</f>
        <v xml:space="preserve"> - </v>
      </c>
      <c r="K323" s="73" t="str">
        <f>IF(J323=" - ",J323,IFERROR(VLOOKUP(J323,Raw!$X$7:$Y$14,2,0),"Незначительные"))</f>
        <v xml:space="preserve"> - </v>
      </c>
      <c r="L323" s="73"/>
      <c r="M323" s="73" t="str">
        <f t="shared" ref="M323:M386" si="12">IF(F323=$Q$2,"Выбыл из оборота",IF(D323=$Q$2,"Ввод в оборот",IF(C323=$Q$2,"Эмитирован",IF(B323=" Нет КМ ","Нет КМ",IF(B323=" Net KM ","Нет КМ"," - ")))))</f>
        <v xml:space="preserve"> - </v>
      </c>
      <c r="N323" s="73" t="str">
        <f>IF(A323&lt;&gt;"",IFERROR(VLOOKUP(I323&amp;M323&amp;K323,Raw!$R:$V,5,0),"Не определено")," - ")</f>
        <v xml:space="preserve"> - </v>
      </c>
      <c r="O323" s="77"/>
      <c r="P323" s="59"/>
      <c r="Q323" s="59"/>
      <c r="R323" s="59"/>
      <c r="S323" s="59"/>
      <c r="T323" s="59"/>
      <c r="U323" s="59"/>
      <c r="V323" s="59"/>
      <c r="W323" s="59"/>
      <c r="X323" s="59"/>
      <c r="Y323" s="59"/>
    </row>
    <row r="324" spans="1:25" customFormat="1" x14ac:dyDescent="0.25">
      <c r="A324" s="57"/>
      <c r="B324" s="59"/>
      <c r="C324" s="59"/>
      <c r="D324" s="59"/>
      <c r="E324" s="59"/>
      <c r="F324" s="59"/>
      <c r="G324" s="59"/>
      <c r="H324" s="52" t="str">
        <f t="shared" si="11"/>
        <v/>
      </c>
      <c r="I324" s="73" t="str">
        <f>IFERROR(VLOOKUP(A324,'Внесение изменений'!$B:$C,2,0),"")</f>
        <v/>
      </c>
      <c r="J324" s="73" t="str">
        <f>IFERROR(VLOOKUP(A324,'Внесение изменений'!B:E,4,0)," - ")</f>
        <v xml:space="preserve"> - </v>
      </c>
      <c r="K324" s="73" t="str">
        <f>IF(J324=" - ",J324,IFERROR(VLOOKUP(J324,Raw!$X$7:$Y$14,2,0),"Незначительные"))</f>
        <v xml:space="preserve"> - </v>
      </c>
      <c r="L324" s="73"/>
      <c r="M324" s="73" t="str">
        <f t="shared" si="12"/>
        <v xml:space="preserve"> - </v>
      </c>
      <c r="N324" s="73" t="str">
        <f>IF(A324&lt;&gt;"",IFERROR(VLOOKUP(I324&amp;M324&amp;K324,Raw!$R:$V,5,0),"Не определено")," - ")</f>
        <v xml:space="preserve"> - </v>
      </c>
      <c r="O324" s="77"/>
      <c r="P324" s="59"/>
      <c r="Q324" s="59"/>
      <c r="R324" s="59"/>
      <c r="S324" s="59"/>
      <c r="T324" s="59"/>
      <c r="U324" s="59"/>
      <c r="V324" s="59"/>
      <c r="W324" s="59"/>
      <c r="X324" s="59"/>
      <c r="Y324" s="59"/>
    </row>
    <row r="325" spans="1:25" customFormat="1" x14ac:dyDescent="0.25">
      <c r="A325" s="57"/>
      <c r="B325" s="59"/>
      <c r="C325" s="59"/>
      <c r="D325" s="59"/>
      <c r="E325" s="59"/>
      <c r="F325" s="59"/>
      <c r="G325" s="59"/>
      <c r="H325" s="52" t="str">
        <f t="shared" si="11"/>
        <v/>
      </c>
      <c r="I325" s="73" t="str">
        <f>IFERROR(VLOOKUP(A325,'Внесение изменений'!$B:$C,2,0),"")</f>
        <v/>
      </c>
      <c r="J325" s="73" t="str">
        <f>IFERROR(VLOOKUP(A325,'Внесение изменений'!B:E,4,0)," - ")</f>
        <v xml:space="preserve"> - </v>
      </c>
      <c r="K325" s="73" t="str">
        <f>IF(J325=" - ",J325,IFERROR(VLOOKUP(J325,Raw!$X$7:$Y$14,2,0),"Незначительные"))</f>
        <v xml:space="preserve"> - </v>
      </c>
      <c r="L325" s="73"/>
      <c r="M325" s="73" t="str">
        <f t="shared" si="12"/>
        <v xml:space="preserve"> - </v>
      </c>
      <c r="N325" s="73" t="str">
        <f>IF(A325&lt;&gt;"",IFERROR(VLOOKUP(I325&amp;M325&amp;K325,Raw!$R:$V,5,0),"Не определено")," - ")</f>
        <v xml:space="preserve"> - </v>
      </c>
      <c r="O325" s="77"/>
      <c r="P325" s="59"/>
      <c r="Q325" s="59"/>
      <c r="R325" s="59"/>
      <c r="S325" s="59"/>
      <c r="T325" s="59"/>
      <c r="U325" s="59"/>
      <c r="V325" s="59"/>
      <c r="W325" s="59"/>
      <c r="X325" s="59"/>
      <c r="Y325" s="59"/>
    </row>
    <row r="326" spans="1:25" customFormat="1" x14ac:dyDescent="0.25">
      <c r="A326" s="57"/>
      <c r="B326" s="59"/>
      <c r="C326" s="59"/>
      <c r="D326" s="59"/>
      <c r="E326" s="59"/>
      <c r="F326" s="59"/>
      <c r="G326" s="59"/>
      <c r="H326" s="52" t="str">
        <f t="shared" si="11"/>
        <v/>
      </c>
      <c r="I326" s="73" t="str">
        <f>IFERROR(VLOOKUP(A326,'Внесение изменений'!$B:$C,2,0),"")</f>
        <v/>
      </c>
      <c r="J326" s="73" t="str">
        <f>IFERROR(VLOOKUP(A326,'Внесение изменений'!B:E,4,0)," - ")</f>
        <v xml:space="preserve"> - </v>
      </c>
      <c r="K326" s="73" t="str">
        <f>IF(J326=" - ",J326,IFERROR(VLOOKUP(J326,Raw!$X$7:$Y$14,2,0),"Незначительные"))</f>
        <v xml:space="preserve"> - </v>
      </c>
      <c r="L326" s="73"/>
      <c r="M326" s="73" t="str">
        <f t="shared" si="12"/>
        <v xml:space="preserve"> - </v>
      </c>
      <c r="N326" s="73" t="str">
        <f>IF(A326&lt;&gt;"",IFERROR(VLOOKUP(I326&amp;M326&amp;K326,Raw!$R:$V,5,0),"Не определено")," - ")</f>
        <v xml:space="preserve"> - </v>
      </c>
      <c r="O326" s="77"/>
      <c r="P326" s="59"/>
      <c r="Q326" s="59"/>
      <c r="R326" s="59"/>
      <c r="S326" s="59"/>
      <c r="T326" s="59"/>
      <c r="U326" s="59"/>
      <c r="V326" s="59"/>
      <c r="W326" s="59"/>
      <c r="X326" s="59"/>
      <c r="Y326" s="59"/>
    </row>
    <row r="327" spans="1:25" customFormat="1" x14ac:dyDescent="0.25">
      <c r="A327" s="57"/>
      <c r="B327" s="59"/>
      <c r="C327" s="59"/>
      <c r="D327" s="59"/>
      <c r="E327" s="59"/>
      <c r="F327" s="59"/>
      <c r="G327" s="59"/>
      <c r="H327" s="52" t="str">
        <f t="shared" si="11"/>
        <v/>
      </c>
      <c r="I327" s="73" t="str">
        <f>IFERROR(VLOOKUP(A327,'Внесение изменений'!$B:$C,2,0),"")</f>
        <v/>
      </c>
      <c r="J327" s="73" t="str">
        <f>IFERROR(VLOOKUP(A327,'Внесение изменений'!B:E,4,0)," - ")</f>
        <v xml:space="preserve"> - </v>
      </c>
      <c r="K327" s="73" t="str">
        <f>IF(J327=" - ",J327,IFERROR(VLOOKUP(J327,Raw!$X$7:$Y$14,2,0),"Незначительные"))</f>
        <v xml:space="preserve"> - </v>
      </c>
      <c r="L327" s="73"/>
      <c r="M327" s="73" t="str">
        <f t="shared" si="12"/>
        <v xml:space="preserve"> - </v>
      </c>
      <c r="N327" s="73" t="str">
        <f>IF(A327&lt;&gt;"",IFERROR(VLOOKUP(I327&amp;M327&amp;K327,Raw!$R:$V,5,0),"Не определено")," - ")</f>
        <v xml:space="preserve"> - </v>
      </c>
      <c r="O327" s="77"/>
      <c r="P327" s="59"/>
      <c r="Q327" s="59"/>
      <c r="R327" s="59"/>
      <c r="S327" s="59"/>
      <c r="T327" s="59"/>
      <c r="U327" s="59"/>
      <c r="V327" s="59"/>
      <c r="W327" s="59"/>
      <c r="X327" s="59"/>
      <c r="Y327" s="59"/>
    </row>
    <row r="328" spans="1:25" customFormat="1" x14ac:dyDescent="0.25">
      <c r="A328" s="57"/>
      <c r="B328" s="59"/>
      <c r="C328" s="59"/>
      <c r="D328" s="59"/>
      <c r="E328" s="59"/>
      <c r="F328" s="59"/>
      <c r="G328" s="59"/>
      <c r="H328" s="52" t="str">
        <f t="shared" si="11"/>
        <v/>
      </c>
      <c r="I328" s="73" t="str">
        <f>IFERROR(VLOOKUP(A328,'Внесение изменений'!$B:$C,2,0),"")</f>
        <v/>
      </c>
      <c r="J328" s="73" t="str">
        <f>IFERROR(VLOOKUP(A328,'Внесение изменений'!B:E,4,0)," - ")</f>
        <v xml:space="preserve"> - </v>
      </c>
      <c r="K328" s="73" t="str">
        <f>IF(J328=" - ",J328,IFERROR(VLOOKUP(J328,Raw!$X$7:$Y$14,2,0),"Незначительные"))</f>
        <v xml:space="preserve"> - </v>
      </c>
      <c r="L328" s="73"/>
      <c r="M328" s="73" t="str">
        <f t="shared" si="12"/>
        <v xml:space="preserve"> - </v>
      </c>
      <c r="N328" s="73" t="str">
        <f>IF(A328&lt;&gt;"",IFERROR(VLOOKUP(I328&amp;M328&amp;K328,Raw!$R:$V,5,0),"Не определено")," - ")</f>
        <v xml:space="preserve"> - </v>
      </c>
      <c r="O328" s="77"/>
      <c r="P328" s="59"/>
      <c r="Q328" s="59"/>
      <c r="R328" s="59"/>
      <c r="S328" s="59"/>
      <c r="T328" s="59"/>
      <c r="U328" s="59"/>
      <c r="V328" s="59"/>
      <c r="W328" s="59"/>
      <c r="X328" s="59"/>
      <c r="Y328" s="59"/>
    </row>
    <row r="329" spans="1:25" customFormat="1" x14ac:dyDescent="0.25">
      <c r="A329" s="57"/>
      <c r="B329" s="59"/>
      <c r="C329" s="59"/>
      <c r="D329" s="59"/>
      <c r="E329" s="59"/>
      <c r="F329" s="59"/>
      <c r="G329" s="59"/>
      <c r="H329" s="52" t="str">
        <f t="shared" si="11"/>
        <v/>
      </c>
      <c r="I329" s="73" t="str">
        <f>IFERROR(VLOOKUP(A329,'Внесение изменений'!$B:$C,2,0),"")</f>
        <v/>
      </c>
      <c r="J329" s="73" t="str">
        <f>IFERROR(VLOOKUP(A329,'Внесение изменений'!B:E,4,0)," - ")</f>
        <v xml:space="preserve"> - </v>
      </c>
      <c r="K329" s="73" t="str">
        <f>IF(J329=" - ",J329,IFERROR(VLOOKUP(J329,Raw!$X$7:$Y$14,2,0),"Незначительные"))</f>
        <v xml:space="preserve"> - </v>
      </c>
      <c r="L329" s="73"/>
      <c r="M329" s="73" t="str">
        <f t="shared" si="12"/>
        <v xml:space="preserve"> - </v>
      </c>
      <c r="N329" s="73" t="str">
        <f>IF(A329&lt;&gt;"",IFERROR(VLOOKUP(I329&amp;M329&amp;K329,Raw!$R:$V,5,0),"Не определено")," - ")</f>
        <v xml:space="preserve"> - </v>
      </c>
      <c r="O329" s="77"/>
      <c r="P329" s="59"/>
      <c r="Q329" s="59"/>
      <c r="R329" s="59"/>
      <c r="S329" s="59"/>
      <c r="T329" s="59"/>
      <c r="U329" s="59"/>
      <c r="V329" s="59"/>
      <c r="W329" s="59"/>
      <c r="X329" s="59"/>
      <c r="Y329" s="59"/>
    </row>
    <row r="330" spans="1:25" customFormat="1" x14ac:dyDescent="0.25">
      <c r="A330" s="57"/>
      <c r="B330" s="59"/>
      <c r="C330" s="59"/>
      <c r="D330" s="59"/>
      <c r="E330" s="59"/>
      <c r="F330" s="59"/>
      <c r="G330" s="59"/>
      <c r="H330" s="52" t="str">
        <f t="shared" si="11"/>
        <v/>
      </c>
      <c r="I330" s="73" t="str">
        <f>IFERROR(VLOOKUP(A330,'Внесение изменений'!$B:$C,2,0),"")</f>
        <v/>
      </c>
      <c r="J330" s="73" t="str">
        <f>IFERROR(VLOOKUP(A330,'Внесение изменений'!B:E,4,0)," - ")</f>
        <v xml:space="preserve"> - </v>
      </c>
      <c r="K330" s="73" t="str">
        <f>IF(J330=" - ",J330,IFERROR(VLOOKUP(J330,Raw!$X$7:$Y$14,2,0),"Незначительные"))</f>
        <v xml:space="preserve"> - </v>
      </c>
      <c r="L330" s="73"/>
      <c r="M330" s="73" t="str">
        <f t="shared" si="12"/>
        <v xml:space="preserve"> - </v>
      </c>
      <c r="N330" s="73" t="str">
        <f>IF(A330&lt;&gt;"",IFERROR(VLOOKUP(I330&amp;M330&amp;K330,Raw!$R:$V,5,0),"Не определено")," - ")</f>
        <v xml:space="preserve"> - </v>
      </c>
      <c r="O330" s="77"/>
      <c r="P330" s="59"/>
      <c r="Q330" s="59"/>
      <c r="R330" s="59"/>
      <c r="S330" s="59"/>
      <c r="T330" s="59"/>
      <c r="U330" s="59"/>
      <c r="V330" s="59"/>
      <c r="W330" s="59"/>
      <c r="X330" s="59"/>
      <c r="Y330" s="59"/>
    </row>
    <row r="331" spans="1:25" customFormat="1" x14ac:dyDescent="0.25">
      <c r="A331" s="57"/>
      <c r="B331" s="59"/>
      <c r="C331" s="59"/>
      <c r="D331" s="59"/>
      <c r="E331" s="59"/>
      <c r="F331" s="59"/>
      <c r="G331" s="59"/>
      <c r="H331" s="52" t="str">
        <f t="shared" si="11"/>
        <v/>
      </c>
      <c r="I331" s="73" t="str">
        <f>IFERROR(VLOOKUP(A331,'Внесение изменений'!$B:$C,2,0),"")</f>
        <v/>
      </c>
      <c r="J331" s="73" t="str">
        <f>IFERROR(VLOOKUP(A331,'Внесение изменений'!B:E,4,0)," - ")</f>
        <v xml:space="preserve"> - </v>
      </c>
      <c r="K331" s="73" t="str">
        <f>IF(J331=" - ",J331,IFERROR(VLOOKUP(J331,Raw!$X$7:$Y$14,2,0),"Незначительные"))</f>
        <v xml:space="preserve"> - </v>
      </c>
      <c r="L331" s="73"/>
      <c r="M331" s="73" t="str">
        <f t="shared" si="12"/>
        <v xml:space="preserve"> - </v>
      </c>
      <c r="N331" s="73" t="str">
        <f>IF(A331&lt;&gt;"",IFERROR(VLOOKUP(I331&amp;M331&amp;K331,Raw!$R:$V,5,0),"Не определено")," - ")</f>
        <v xml:space="preserve"> - </v>
      </c>
      <c r="O331" s="77"/>
      <c r="P331" s="59"/>
      <c r="Q331" s="59"/>
      <c r="R331" s="59"/>
      <c r="S331" s="59"/>
      <c r="T331" s="59"/>
      <c r="U331" s="59"/>
      <c r="V331" s="59"/>
      <c r="W331" s="59"/>
      <c r="X331" s="59"/>
      <c r="Y331" s="59"/>
    </row>
    <row r="332" spans="1:25" customFormat="1" x14ac:dyDescent="0.25">
      <c r="A332" s="57"/>
      <c r="B332" s="59"/>
      <c r="C332" s="59"/>
      <c r="D332" s="59"/>
      <c r="E332" s="59"/>
      <c r="F332" s="59"/>
      <c r="G332" s="59"/>
      <c r="H332" s="52" t="str">
        <f t="shared" si="11"/>
        <v/>
      </c>
      <c r="I332" s="73" t="str">
        <f>IFERROR(VLOOKUP(A332,'Внесение изменений'!$B:$C,2,0),"")</f>
        <v/>
      </c>
      <c r="J332" s="73" t="str">
        <f>IFERROR(VLOOKUP(A332,'Внесение изменений'!B:E,4,0)," - ")</f>
        <v xml:space="preserve"> - </v>
      </c>
      <c r="K332" s="73" t="str">
        <f>IF(J332=" - ",J332,IFERROR(VLOOKUP(J332,Raw!$X$7:$Y$14,2,0),"Незначительные"))</f>
        <v xml:space="preserve"> - </v>
      </c>
      <c r="L332" s="73"/>
      <c r="M332" s="73" t="str">
        <f t="shared" si="12"/>
        <v xml:space="preserve"> - </v>
      </c>
      <c r="N332" s="73" t="str">
        <f>IF(A332&lt;&gt;"",IFERROR(VLOOKUP(I332&amp;M332&amp;K332,Raw!$R:$V,5,0),"Не определено")," - ")</f>
        <v xml:space="preserve"> - </v>
      </c>
      <c r="O332" s="77"/>
      <c r="P332" s="59"/>
      <c r="Q332" s="59"/>
      <c r="R332" s="59"/>
      <c r="S332" s="59"/>
      <c r="T332" s="59"/>
      <c r="U332" s="59"/>
      <c r="V332" s="59"/>
      <c r="W332" s="59"/>
      <c r="X332" s="59"/>
      <c r="Y332" s="59"/>
    </row>
    <row r="333" spans="1:25" customFormat="1" x14ac:dyDescent="0.25">
      <c r="A333" s="57"/>
      <c r="B333" s="59"/>
      <c r="C333" s="59"/>
      <c r="D333" s="59"/>
      <c r="E333" s="59"/>
      <c r="F333" s="59"/>
      <c r="G333" s="59"/>
      <c r="H333" s="52" t="str">
        <f t="shared" si="11"/>
        <v/>
      </c>
      <c r="I333" s="73" t="str">
        <f>IFERROR(VLOOKUP(A333,'Внесение изменений'!$B:$C,2,0),"")</f>
        <v/>
      </c>
      <c r="J333" s="73" t="str">
        <f>IFERROR(VLOOKUP(A333,'Внесение изменений'!B:E,4,0)," - ")</f>
        <v xml:space="preserve"> - </v>
      </c>
      <c r="K333" s="73" t="str">
        <f>IF(J333=" - ",J333,IFERROR(VLOOKUP(J333,Raw!$X$7:$Y$14,2,0),"Незначительные"))</f>
        <v xml:space="preserve"> - </v>
      </c>
      <c r="L333" s="73"/>
      <c r="M333" s="73" t="str">
        <f t="shared" si="12"/>
        <v xml:space="preserve"> - </v>
      </c>
      <c r="N333" s="73" t="str">
        <f>IF(A333&lt;&gt;"",IFERROR(VLOOKUP(I333&amp;M333&amp;K333,Raw!$R:$V,5,0),"Не определено")," - ")</f>
        <v xml:space="preserve"> - </v>
      </c>
      <c r="O333" s="77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spans="1:25" customFormat="1" x14ac:dyDescent="0.25">
      <c r="A334" s="57"/>
      <c r="B334" s="59"/>
      <c r="C334" s="59"/>
      <c r="D334" s="59"/>
      <c r="E334" s="59"/>
      <c r="F334" s="59"/>
      <c r="G334" s="59"/>
      <c r="H334" s="52" t="str">
        <f t="shared" si="11"/>
        <v/>
      </c>
      <c r="I334" s="73" t="str">
        <f>IFERROR(VLOOKUP(A334,'Внесение изменений'!$B:$C,2,0),"")</f>
        <v/>
      </c>
      <c r="J334" s="73" t="str">
        <f>IFERROR(VLOOKUP(A334,'Внесение изменений'!B:E,4,0)," - ")</f>
        <v xml:space="preserve"> - </v>
      </c>
      <c r="K334" s="73" t="str">
        <f>IF(J334=" - ",J334,IFERROR(VLOOKUP(J334,Raw!$X$7:$Y$14,2,0),"Незначительные"))</f>
        <v xml:space="preserve"> - </v>
      </c>
      <c r="L334" s="73"/>
      <c r="M334" s="73" t="str">
        <f t="shared" si="12"/>
        <v xml:space="preserve"> - </v>
      </c>
      <c r="N334" s="73" t="str">
        <f>IF(A334&lt;&gt;"",IFERROR(VLOOKUP(I334&amp;M334&amp;K334,Raw!$R:$V,5,0),"Не определено")," - ")</f>
        <v xml:space="preserve"> - </v>
      </c>
      <c r="O334" s="77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spans="1:25" customFormat="1" x14ac:dyDescent="0.25">
      <c r="A335" s="57"/>
      <c r="B335" s="59"/>
      <c r="C335" s="59"/>
      <c r="D335" s="59"/>
      <c r="E335" s="59"/>
      <c r="F335" s="59"/>
      <c r="G335" s="59"/>
      <c r="H335" s="52" t="str">
        <f t="shared" si="11"/>
        <v/>
      </c>
      <c r="I335" s="73" t="str">
        <f>IFERROR(VLOOKUP(A335,'Внесение изменений'!$B:$C,2,0),"")</f>
        <v/>
      </c>
      <c r="J335" s="73" t="str">
        <f>IFERROR(VLOOKUP(A335,'Внесение изменений'!B:E,4,0)," - ")</f>
        <v xml:space="preserve"> - </v>
      </c>
      <c r="K335" s="73" t="str">
        <f>IF(J335=" - ",J335,IFERROR(VLOOKUP(J335,Raw!$X$7:$Y$14,2,0),"Незначительные"))</f>
        <v xml:space="preserve"> - </v>
      </c>
      <c r="L335" s="73"/>
      <c r="M335" s="73" t="str">
        <f t="shared" si="12"/>
        <v xml:space="preserve"> - </v>
      </c>
      <c r="N335" s="73" t="str">
        <f>IF(A335&lt;&gt;"",IFERROR(VLOOKUP(I335&amp;M335&amp;K335,Raw!$R:$V,5,0),"Не определено")," - ")</f>
        <v xml:space="preserve"> - </v>
      </c>
      <c r="O335" s="77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spans="1:25" customFormat="1" x14ac:dyDescent="0.25">
      <c r="A336" s="57"/>
      <c r="B336" s="59"/>
      <c r="C336" s="59"/>
      <c r="D336" s="59"/>
      <c r="E336" s="59"/>
      <c r="F336" s="59"/>
      <c r="G336" s="59"/>
      <c r="H336" s="52" t="str">
        <f t="shared" si="11"/>
        <v/>
      </c>
      <c r="I336" s="73" t="str">
        <f>IFERROR(VLOOKUP(A336,'Внесение изменений'!$B:$C,2,0),"")</f>
        <v/>
      </c>
      <c r="J336" s="73" t="str">
        <f>IFERROR(VLOOKUP(A336,'Внесение изменений'!B:E,4,0)," - ")</f>
        <v xml:space="preserve"> - </v>
      </c>
      <c r="K336" s="73" t="str">
        <f>IF(J336=" - ",J336,IFERROR(VLOOKUP(J336,Raw!$X$7:$Y$14,2,0),"Незначительные"))</f>
        <v xml:space="preserve"> - </v>
      </c>
      <c r="L336" s="73"/>
      <c r="M336" s="73" t="str">
        <f t="shared" si="12"/>
        <v xml:space="preserve"> - </v>
      </c>
      <c r="N336" s="73" t="str">
        <f>IF(A336&lt;&gt;"",IFERROR(VLOOKUP(I336&amp;M336&amp;K336,Raw!$R:$V,5,0),"Не определено")," - ")</f>
        <v xml:space="preserve"> - </v>
      </c>
      <c r="O336" s="77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spans="1:25" customFormat="1" x14ac:dyDescent="0.25">
      <c r="A337" s="57"/>
      <c r="B337" s="59"/>
      <c r="C337" s="59"/>
      <c r="D337" s="59"/>
      <c r="E337" s="59"/>
      <c r="F337" s="59"/>
      <c r="G337" s="59"/>
      <c r="H337" s="52" t="str">
        <f t="shared" si="11"/>
        <v/>
      </c>
      <c r="I337" s="73" t="str">
        <f>IFERROR(VLOOKUP(A337,'Внесение изменений'!$B:$C,2,0),"")</f>
        <v/>
      </c>
      <c r="J337" s="73" t="str">
        <f>IFERROR(VLOOKUP(A337,'Внесение изменений'!B:E,4,0)," - ")</f>
        <v xml:space="preserve"> - </v>
      </c>
      <c r="K337" s="73" t="str">
        <f>IF(J337=" - ",J337,IFERROR(VLOOKUP(J337,Raw!$X$7:$Y$14,2,0),"Незначительные"))</f>
        <v xml:space="preserve"> - </v>
      </c>
      <c r="L337" s="73"/>
      <c r="M337" s="73" t="str">
        <f t="shared" si="12"/>
        <v xml:space="preserve"> - </v>
      </c>
      <c r="N337" s="73" t="str">
        <f>IF(A337&lt;&gt;"",IFERROR(VLOOKUP(I337&amp;M337&amp;K337,Raw!$R:$V,5,0),"Не определено")," - ")</f>
        <v xml:space="preserve"> - </v>
      </c>
      <c r="O337" s="77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spans="1:25" customFormat="1" x14ac:dyDescent="0.25">
      <c r="A338" s="57"/>
      <c r="B338" s="59"/>
      <c r="C338" s="59"/>
      <c r="D338" s="59"/>
      <c r="E338" s="59"/>
      <c r="F338" s="59"/>
      <c r="G338" s="59"/>
      <c r="H338" s="52" t="str">
        <f t="shared" si="11"/>
        <v/>
      </c>
      <c r="I338" s="73" t="str">
        <f>IFERROR(VLOOKUP(A338,'Внесение изменений'!$B:$C,2,0),"")</f>
        <v/>
      </c>
      <c r="J338" s="73" t="str">
        <f>IFERROR(VLOOKUP(A338,'Внесение изменений'!B:E,4,0)," - ")</f>
        <v xml:space="preserve"> - </v>
      </c>
      <c r="K338" s="73" t="str">
        <f>IF(J338=" - ",J338,IFERROR(VLOOKUP(J338,Raw!$X$7:$Y$14,2,0),"Незначительные"))</f>
        <v xml:space="preserve"> - </v>
      </c>
      <c r="L338" s="73"/>
      <c r="M338" s="73" t="str">
        <f t="shared" si="12"/>
        <v xml:space="preserve"> - </v>
      </c>
      <c r="N338" s="73" t="str">
        <f>IF(A338&lt;&gt;"",IFERROR(VLOOKUP(I338&amp;M338&amp;K338,Raw!$R:$V,5,0),"Не определено")," - ")</f>
        <v xml:space="preserve"> - </v>
      </c>
      <c r="O338" s="77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spans="1:25" customFormat="1" x14ac:dyDescent="0.25">
      <c r="A339" s="57"/>
      <c r="B339" s="59"/>
      <c r="C339" s="59"/>
      <c r="D339" s="59"/>
      <c r="E339" s="59"/>
      <c r="F339" s="59"/>
      <c r="G339" s="59"/>
      <c r="H339" s="52" t="str">
        <f t="shared" si="11"/>
        <v/>
      </c>
      <c r="I339" s="73" t="str">
        <f>IFERROR(VLOOKUP(A339,'Внесение изменений'!$B:$C,2,0),"")</f>
        <v/>
      </c>
      <c r="J339" s="73" t="str">
        <f>IFERROR(VLOOKUP(A339,'Внесение изменений'!B:E,4,0)," - ")</f>
        <v xml:space="preserve"> - </v>
      </c>
      <c r="K339" s="73" t="str">
        <f>IF(J339=" - ",J339,IFERROR(VLOOKUP(J339,Raw!$X$7:$Y$14,2,0),"Незначительные"))</f>
        <v xml:space="preserve"> - </v>
      </c>
      <c r="L339" s="73"/>
      <c r="M339" s="73" t="str">
        <f t="shared" si="12"/>
        <v xml:space="preserve"> - </v>
      </c>
      <c r="N339" s="73" t="str">
        <f>IF(A339&lt;&gt;"",IFERROR(VLOOKUP(I339&amp;M339&amp;K339,Raw!$R:$V,5,0),"Не определено")," - ")</f>
        <v xml:space="preserve"> - </v>
      </c>
      <c r="O339" s="77"/>
      <c r="P339" s="59"/>
      <c r="Q339" s="59"/>
      <c r="R339" s="59"/>
      <c r="S339" s="59"/>
      <c r="T339" s="59"/>
      <c r="U339" s="59"/>
      <c r="V339" s="59"/>
      <c r="W339" s="59"/>
      <c r="X339" s="59"/>
      <c r="Y339" s="59"/>
    </row>
    <row r="340" spans="1:25" customFormat="1" x14ac:dyDescent="0.25">
      <c r="A340" s="57"/>
      <c r="B340" s="59"/>
      <c r="C340" s="59"/>
      <c r="D340" s="59"/>
      <c r="E340" s="59"/>
      <c r="F340" s="59"/>
      <c r="G340" s="59"/>
      <c r="H340" s="52" t="str">
        <f t="shared" si="11"/>
        <v/>
      </c>
      <c r="I340" s="73" t="str">
        <f>IFERROR(VLOOKUP(A340,'Внесение изменений'!$B:$C,2,0),"")</f>
        <v/>
      </c>
      <c r="J340" s="73" t="str">
        <f>IFERROR(VLOOKUP(A340,'Внесение изменений'!B:E,4,0)," - ")</f>
        <v xml:space="preserve"> - </v>
      </c>
      <c r="K340" s="73" t="str">
        <f>IF(J340=" - ",J340,IFERROR(VLOOKUP(J340,Raw!$X$7:$Y$14,2,0),"Незначительные"))</f>
        <v xml:space="preserve"> - </v>
      </c>
      <c r="L340" s="73"/>
      <c r="M340" s="73" t="str">
        <f t="shared" si="12"/>
        <v xml:space="preserve"> - </v>
      </c>
      <c r="N340" s="73" t="str">
        <f>IF(A340&lt;&gt;"",IFERROR(VLOOKUP(I340&amp;M340&amp;K340,Raw!$R:$V,5,0),"Не определено")," - ")</f>
        <v xml:space="preserve"> - </v>
      </c>
      <c r="O340" s="77"/>
      <c r="P340" s="59"/>
      <c r="Q340" s="59"/>
      <c r="R340" s="59"/>
      <c r="S340" s="59"/>
      <c r="T340" s="59"/>
      <c r="U340" s="59"/>
      <c r="V340" s="59"/>
      <c r="W340" s="59"/>
      <c r="X340" s="59"/>
      <c r="Y340" s="59"/>
    </row>
    <row r="341" spans="1:25" customFormat="1" x14ac:dyDescent="0.25">
      <c r="A341" s="57"/>
      <c r="B341" s="59"/>
      <c r="C341" s="59"/>
      <c r="D341" s="59"/>
      <c r="E341" s="59"/>
      <c r="F341" s="59"/>
      <c r="G341" s="59"/>
      <c r="H341" s="52" t="str">
        <f t="shared" si="11"/>
        <v/>
      </c>
      <c r="I341" s="73" t="str">
        <f>IFERROR(VLOOKUP(A341,'Внесение изменений'!$B:$C,2,0),"")</f>
        <v/>
      </c>
      <c r="J341" s="73" t="str">
        <f>IFERROR(VLOOKUP(A341,'Внесение изменений'!B:E,4,0)," - ")</f>
        <v xml:space="preserve"> - </v>
      </c>
      <c r="K341" s="73" t="str">
        <f>IF(J341=" - ",J341,IFERROR(VLOOKUP(J341,Raw!$X$7:$Y$14,2,0),"Незначительные"))</f>
        <v xml:space="preserve"> - </v>
      </c>
      <c r="L341" s="73"/>
      <c r="M341" s="73" t="str">
        <f t="shared" si="12"/>
        <v xml:space="preserve"> - </v>
      </c>
      <c r="N341" s="73" t="str">
        <f>IF(A341&lt;&gt;"",IFERROR(VLOOKUP(I341&amp;M341&amp;K341,Raw!$R:$V,5,0),"Не определено")," - ")</f>
        <v xml:space="preserve"> - </v>
      </c>
      <c r="O341" s="77"/>
      <c r="P341" s="59"/>
      <c r="Q341" s="59"/>
      <c r="R341" s="59"/>
      <c r="S341" s="59"/>
      <c r="T341" s="59"/>
      <c r="U341" s="59"/>
      <c r="V341" s="59"/>
      <c r="W341" s="59"/>
      <c r="X341" s="59"/>
      <c r="Y341" s="59"/>
    </row>
    <row r="342" spans="1:25" customFormat="1" x14ac:dyDescent="0.25">
      <c r="A342" s="57"/>
      <c r="B342" s="59"/>
      <c r="C342" s="59"/>
      <c r="D342" s="59"/>
      <c r="E342" s="59"/>
      <c r="F342" s="59"/>
      <c r="G342" s="59"/>
      <c r="H342" s="52" t="str">
        <f t="shared" si="11"/>
        <v/>
      </c>
      <c r="I342" s="73" t="str">
        <f>IFERROR(VLOOKUP(A342,'Внесение изменений'!$B:$C,2,0),"")</f>
        <v/>
      </c>
      <c r="J342" s="73" t="str">
        <f>IFERROR(VLOOKUP(A342,'Внесение изменений'!B:E,4,0)," - ")</f>
        <v xml:space="preserve"> - </v>
      </c>
      <c r="K342" s="73" t="str">
        <f>IF(J342=" - ",J342,IFERROR(VLOOKUP(J342,Raw!$X$7:$Y$14,2,0),"Незначительные"))</f>
        <v xml:space="preserve"> - </v>
      </c>
      <c r="L342" s="73"/>
      <c r="M342" s="73" t="str">
        <f t="shared" si="12"/>
        <v xml:space="preserve"> - </v>
      </c>
      <c r="N342" s="73" t="str">
        <f>IF(A342&lt;&gt;"",IFERROR(VLOOKUP(I342&amp;M342&amp;K342,Raw!$R:$V,5,0),"Не определено")," - ")</f>
        <v xml:space="preserve"> - </v>
      </c>
      <c r="O342" s="77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spans="1:25" customFormat="1" x14ac:dyDescent="0.25">
      <c r="A343" s="57"/>
      <c r="B343" s="59"/>
      <c r="C343" s="59"/>
      <c r="D343" s="59"/>
      <c r="E343" s="59"/>
      <c r="F343" s="59"/>
      <c r="G343" s="59"/>
      <c r="H343" s="52" t="str">
        <f t="shared" si="11"/>
        <v/>
      </c>
      <c r="I343" s="73" t="str">
        <f>IFERROR(VLOOKUP(A343,'Внесение изменений'!$B:$C,2,0),"")</f>
        <v/>
      </c>
      <c r="J343" s="73" t="str">
        <f>IFERROR(VLOOKUP(A343,'Внесение изменений'!B:E,4,0)," - ")</f>
        <v xml:space="preserve"> - </v>
      </c>
      <c r="K343" s="73" t="str">
        <f>IF(J343=" - ",J343,IFERROR(VLOOKUP(J343,Raw!$X$7:$Y$14,2,0),"Незначительные"))</f>
        <v xml:space="preserve"> - </v>
      </c>
      <c r="L343" s="73"/>
      <c r="M343" s="73" t="str">
        <f t="shared" si="12"/>
        <v xml:space="preserve"> - </v>
      </c>
      <c r="N343" s="73" t="str">
        <f>IF(A343&lt;&gt;"",IFERROR(VLOOKUP(I343&amp;M343&amp;K343,Raw!$R:$V,5,0),"Не определено")," - ")</f>
        <v xml:space="preserve"> - </v>
      </c>
      <c r="O343" s="77"/>
      <c r="P343" s="59"/>
      <c r="Q343" s="59"/>
      <c r="R343" s="59"/>
      <c r="S343" s="59"/>
      <c r="T343" s="59"/>
      <c r="U343" s="59"/>
      <c r="V343" s="59"/>
      <c r="W343" s="59"/>
      <c r="X343" s="59"/>
      <c r="Y343" s="59"/>
    </row>
    <row r="344" spans="1:25" customFormat="1" x14ac:dyDescent="0.25">
      <c r="A344" s="57"/>
      <c r="B344" s="59"/>
      <c r="C344" s="59"/>
      <c r="D344" s="59"/>
      <c r="E344" s="59"/>
      <c r="F344" s="59"/>
      <c r="G344" s="59"/>
      <c r="H344" s="52" t="str">
        <f t="shared" si="11"/>
        <v/>
      </c>
      <c r="I344" s="73" t="str">
        <f>IFERROR(VLOOKUP(A344,'Внесение изменений'!$B:$C,2,0),"")</f>
        <v/>
      </c>
      <c r="J344" s="73" t="str">
        <f>IFERROR(VLOOKUP(A344,'Внесение изменений'!B:E,4,0)," - ")</f>
        <v xml:space="preserve"> - </v>
      </c>
      <c r="K344" s="73" t="str">
        <f>IF(J344=" - ",J344,IFERROR(VLOOKUP(J344,Raw!$X$7:$Y$14,2,0),"Незначительные"))</f>
        <v xml:space="preserve"> - </v>
      </c>
      <c r="L344" s="73"/>
      <c r="M344" s="73" t="str">
        <f t="shared" si="12"/>
        <v xml:space="preserve"> - </v>
      </c>
      <c r="N344" s="73" t="str">
        <f>IF(A344&lt;&gt;"",IFERROR(VLOOKUP(I344&amp;M344&amp;K344,Raw!$R:$V,5,0),"Не определено")," - ")</f>
        <v xml:space="preserve"> - </v>
      </c>
      <c r="O344" s="77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spans="1:25" customFormat="1" x14ac:dyDescent="0.25">
      <c r="A345" s="57"/>
      <c r="B345" s="59"/>
      <c r="C345" s="59"/>
      <c r="D345" s="59"/>
      <c r="E345" s="59"/>
      <c r="F345" s="59"/>
      <c r="G345" s="59"/>
      <c r="H345" s="52" t="str">
        <f t="shared" si="11"/>
        <v/>
      </c>
      <c r="I345" s="73" t="str">
        <f>IFERROR(VLOOKUP(A345,'Внесение изменений'!$B:$C,2,0),"")</f>
        <v/>
      </c>
      <c r="J345" s="73" t="str">
        <f>IFERROR(VLOOKUP(A345,'Внесение изменений'!B:E,4,0)," - ")</f>
        <v xml:space="preserve"> - </v>
      </c>
      <c r="K345" s="73" t="str">
        <f>IF(J345=" - ",J345,IFERROR(VLOOKUP(J345,Raw!$X$7:$Y$14,2,0),"Незначительные"))</f>
        <v xml:space="preserve"> - </v>
      </c>
      <c r="L345" s="73"/>
      <c r="M345" s="73" t="str">
        <f t="shared" si="12"/>
        <v xml:space="preserve"> - </v>
      </c>
      <c r="N345" s="73" t="str">
        <f>IF(A345&lt;&gt;"",IFERROR(VLOOKUP(I345&amp;M345&amp;K345,Raw!$R:$V,5,0),"Не определено")," - ")</f>
        <v xml:space="preserve"> - </v>
      </c>
      <c r="O345" s="77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spans="1:25" customFormat="1" x14ac:dyDescent="0.25">
      <c r="A346" s="57"/>
      <c r="B346" s="59"/>
      <c r="C346" s="59"/>
      <c r="D346" s="59"/>
      <c r="E346" s="59"/>
      <c r="F346" s="59"/>
      <c r="G346" s="59"/>
      <c r="H346" s="52" t="str">
        <f t="shared" si="11"/>
        <v/>
      </c>
      <c r="I346" s="73" t="str">
        <f>IFERROR(VLOOKUP(A346,'Внесение изменений'!$B:$C,2,0),"")</f>
        <v/>
      </c>
      <c r="J346" s="73" t="str">
        <f>IFERROR(VLOOKUP(A346,'Внесение изменений'!B:E,4,0)," - ")</f>
        <v xml:space="preserve"> - </v>
      </c>
      <c r="K346" s="73" t="str">
        <f>IF(J346=" - ",J346,IFERROR(VLOOKUP(J346,Raw!$X$7:$Y$14,2,0),"Незначительные"))</f>
        <v xml:space="preserve"> - </v>
      </c>
      <c r="L346" s="73"/>
      <c r="M346" s="73" t="str">
        <f t="shared" si="12"/>
        <v xml:space="preserve"> - </v>
      </c>
      <c r="N346" s="73" t="str">
        <f>IF(A346&lt;&gt;"",IFERROR(VLOOKUP(I346&amp;M346&amp;K346,Raw!$R:$V,5,0),"Не определено")," - ")</f>
        <v xml:space="preserve"> - </v>
      </c>
      <c r="O346" s="77"/>
      <c r="P346" s="59"/>
      <c r="Q346" s="59"/>
      <c r="R346" s="59"/>
      <c r="S346" s="59"/>
      <c r="T346" s="59"/>
      <c r="U346" s="59"/>
      <c r="V346" s="59"/>
      <c r="W346" s="59"/>
      <c r="X346" s="59"/>
      <c r="Y346" s="59"/>
    </row>
    <row r="347" spans="1:25" customFormat="1" x14ac:dyDescent="0.25">
      <c r="A347" s="57"/>
      <c r="B347" s="59"/>
      <c r="C347" s="59"/>
      <c r="D347" s="59"/>
      <c r="E347" s="59"/>
      <c r="F347" s="59"/>
      <c r="G347" s="59"/>
      <c r="H347" s="52" t="str">
        <f t="shared" si="11"/>
        <v/>
      </c>
      <c r="I347" s="73" t="str">
        <f>IFERROR(VLOOKUP(A347,'Внесение изменений'!$B:$C,2,0),"")</f>
        <v/>
      </c>
      <c r="J347" s="73" t="str">
        <f>IFERROR(VLOOKUP(A347,'Внесение изменений'!B:E,4,0)," - ")</f>
        <v xml:space="preserve"> - </v>
      </c>
      <c r="K347" s="73" t="str">
        <f>IF(J347=" - ",J347,IFERROR(VLOOKUP(J347,Raw!$X$7:$Y$14,2,0),"Незначительные"))</f>
        <v xml:space="preserve"> - </v>
      </c>
      <c r="L347" s="73"/>
      <c r="M347" s="73" t="str">
        <f t="shared" si="12"/>
        <v xml:space="preserve"> - </v>
      </c>
      <c r="N347" s="73" t="str">
        <f>IF(A347&lt;&gt;"",IFERROR(VLOOKUP(I347&amp;M347&amp;K347,Raw!$R:$V,5,0),"Не определено")," - ")</f>
        <v xml:space="preserve"> - </v>
      </c>
      <c r="O347" s="77"/>
      <c r="P347" s="59"/>
      <c r="Q347" s="59"/>
      <c r="R347" s="59"/>
      <c r="S347" s="59"/>
      <c r="T347" s="59"/>
      <c r="U347" s="59"/>
      <c r="V347" s="59"/>
      <c r="W347" s="59"/>
      <c r="X347" s="59"/>
      <c r="Y347" s="59"/>
    </row>
    <row r="348" spans="1:25" customFormat="1" x14ac:dyDescent="0.25">
      <c r="A348" s="57"/>
      <c r="B348" s="59"/>
      <c r="C348" s="59"/>
      <c r="D348" s="59"/>
      <c r="E348" s="59"/>
      <c r="F348" s="59"/>
      <c r="G348" s="59"/>
      <c r="H348" s="52" t="str">
        <f t="shared" si="11"/>
        <v/>
      </c>
      <c r="I348" s="73" t="str">
        <f>IFERROR(VLOOKUP(A348,'Внесение изменений'!$B:$C,2,0),"")</f>
        <v/>
      </c>
      <c r="J348" s="73" t="str">
        <f>IFERROR(VLOOKUP(A348,'Внесение изменений'!B:E,4,0)," - ")</f>
        <v xml:space="preserve"> - </v>
      </c>
      <c r="K348" s="73" t="str">
        <f>IF(J348=" - ",J348,IFERROR(VLOOKUP(J348,Raw!$X$7:$Y$14,2,0),"Незначительные"))</f>
        <v xml:space="preserve"> - </v>
      </c>
      <c r="L348" s="73"/>
      <c r="M348" s="73" t="str">
        <f t="shared" si="12"/>
        <v xml:space="preserve"> - </v>
      </c>
      <c r="N348" s="73" t="str">
        <f>IF(A348&lt;&gt;"",IFERROR(VLOOKUP(I348&amp;M348&amp;K348,Raw!$R:$V,5,0),"Не определено")," - ")</f>
        <v xml:space="preserve"> - </v>
      </c>
      <c r="O348" s="77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spans="1:25" customFormat="1" x14ac:dyDescent="0.25">
      <c r="A349" s="57"/>
      <c r="B349" s="59"/>
      <c r="C349" s="59"/>
      <c r="D349" s="59"/>
      <c r="E349" s="59"/>
      <c r="F349" s="59"/>
      <c r="G349" s="59"/>
      <c r="H349" s="52" t="str">
        <f t="shared" si="11"/>
        <v/>
      </c>
      <c r="I349" s="73" t="str">
        <f>IFERROR(VLOOKUP(A349,'Внесение изменений'!$B:$C,2,0),"")</f>
        <v/>
      </c>
      <c r="J349" s="73" t="str">
        <f>IFERROR(VLOOKUP(A349,'Внесение изменений'!B:E,4,0)," - ")</f>
        <v xml:space="preserve"> - </v>
      </c>
      <c r="K349" s="73" t="str">
        <f>IF(J349=" - ",J349,IFERROR(VLOOKUP(J349,Raw!$X$7:$Y$14,2,0),"Незначительные"))</f>
        <v xml:space="preserve"> - </v>
      </c>
      <c r="L349" s="73"/>
      <c r="M349" s="73" t="str">
        <f t="shared" si="12"/>
        <v xml:space="preserve"> - </v>
      </c>
      <c r="N349" s="73" t="str">
        <f>IF(A349&lt;&gt;"",IFERROR(VLOOKUP(I349&amp;M349&amp;K349,Raw!$R:$V,5,0),"Не определено")," - ")</f>
        <v xml:space="preserve"> - </v>
      </c>
      <c r="O349" s="77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spans="1:25" customFormat="1" x14ac:dyDescent="0.25">
      <c r="A350" s="57"/>
      <c r="B350" s="59"/>
      <c r="C350" s="59"/>
      <c r="D350" s="59"/>
      <c r="E350" s="59"/>
      <c r="F350" s="59"/>
      <c r="G350" s="59"/>
      <c r="H350" s="52" t="str">
        <f t="shared" si="11"/>
        <v/>
      </c>
      <c r="I350" s="73" t="str">
        <f>IFERROR(VLOOKUP(A350,'Внесение изменений'!$B:$C,2,0),"")</f>
        <v/>
      </c>
      <c r="J350" s="73" t="str">
        <f>IFERROR(VLOOKUP(A350,'Внесение изменений'!B:E,4,0)," - ")</f>
        <v xml:space="preserve"> - </v>
      </c>
      <c r="K350" s="73" t="str">
        <f>IF(J350=" - ",J350,IFERROR(VLOOKUP(J350,Raw!$X$7:$Y$14,2,0),"Незначительные"))</f>
        <v xml:space="preserve"> - </v>
      </c>
      <c r="L350" s="73"/>
      <c r="M350" s="73" t="str">
        <f t="shared" si="12"/>
        <v xml:space="preserve"> - </v>
      </c>
      <c r="N350" s="73" t="str">
        <f>IF(A350&lt;&gt;"",IFERROR(VLOOKUP(I350&amp;M350&amp;K350,Raw!$R:$V,5,0),"Не определено")," - ")</f>
        <v xml:space="preserve"> - </v>
      </c>
      <c r="O350" s="77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spans="1:25" customFormat="1" x14ac:dyDescent="0.25">
      <c r="A351" s="57"/>
      <c r="B351" s="59"/>
      <c r="C351" s="59"/>
      <c r="D351" s="59"/>
      <c r="E351" s="59"/>
      <c r="F351" s="59"/>
      <c r="G351" s="59"/>
      <c r="H351" s="52" t="str">
        <f t="shared" si="11"/>
        <v/>
      </c>
      <c r="I351" s="73" t="str">
        <f>IFERROR(VLOOKUP(A351,'Внесение изменений'!$B:$C,2,0),"")</f>
        <v/>
      </c>
      <c r="J351" s="73" t="str">
        <f>IFERROR(VLOOKUP(A351,'Внесение изменений'!B:E,4,0)," - ")</f>
        <v xml:space="preserve"> - </v>
      </c>
      <c r="K351" s="73" t="str">
        <f>IF(J351=" - ",J351,IFERROR(VLOOKUP(J351,Raw!$X$7:$Y$14,2,0),"Незначительные"))</f>
        <v xml:space="preserve"> - </v>
      </c>
      <c r="L351" s="73"/>
      <c r="M351" s="73" t="str">
        <f t="shared" si="12"/>
        <v xml:space="preserve"> - </v>
      </c>
      <c r="N351" s="73" t="str">
        <f>IF(A351&lt;&gt;"",IFERROR(VLOOKUP(I351&amp;M351&amp;K351,Raw!$R:$V,5,0),"Не определено")," - ")</f>
        <v xml:space="preserve"> - </v>
      </c>
      <c r="O351" s="77"/>
      <c r="P351" s="59"/>
      <c r="Q351" s="59"/>
      <c r="R351" s="59"/>
      <c r="S351" s="59"/>
      <c r="T351" s="59"/>
      <c r="U351" s="59"/>
      <c r="V351" s="59"/>
      <c r="W351" s="59"/>
      <c r="X351" s="59"/>
      <c r="Y351" s="59"/>
    </row>
    <row r="352" spans="1:25" customFormat="1" x14ac:dyDescent="0.25">
      <c r="A352" s="57"/>
      <c r="B352" s="59"/>
      <c r="C352" s="59"/>
      <c r="D352" s="59"/>
      <c r="E352" s="59"/>
      <c r="F352" s="59"/>
      <c r="G352" s="59"/>
      <c r="H352" s="52" t="str">
        <f t="shared" si="11"/>
        <v/>
      </c>
      <c r="I352" s="73" t="str">
        <f>IFERROR(VLOOKUP(A352,'Внесение изменений'!$B:$C,2,0),"")</f>
        <v/>
      </c>
      <c r="J352" s="73" t="str">
        <f>IFERROR(VLOOKUP(A352,'Внесение изменений'!B:E,4,0)," - ")</f>
        <v xml:space="preserve"> - </v>
      </c>
      <c r="K352" s="73" t="str">
        <f>IF(J352=" - ",J352,IFERROR(VLOOKUP(J352,Raw!$X$7:$Y$14,2,0),"Незначительные"))</f>
        <v xml:space="preserve"> - </v>
      </c>
      <c r="L352" s="73"/>
      <c r="M352" s="73" t="str">
        <f t="shared" si="12"/>
        <v xml:space="preserve"> - </v>
      </c>
      <c r="N352" s="73" t="str">
        <f>IF(A352&lt;&gt;"",IFERROR(VLOOKUP(I352&amp;M352&amp;K352,Raw!$R:$V,5,0),"Не определено")," - ")</f>
        <v xml:space="preserve"> - </v>
      </c>
      <c r="O352" s="77"/>
      <c r="P352" s="59"/>
      <c r="Q352" s="59"/>
      <c r="R352" s="59"/>
      <c r="S352" s="59"/>
      <c r="T352" s="59"/>
      <c r="U352" s="59"/>
      <c r="V352" s="59"/>
      <c r="W352" s="59"/>
      <c r="X352" s="59"/>
      <c r="Y352" s="59"/>
    </row>
    <row r="353" spans="1:25" customFormat="1" x14ac:dyDescent="0.25">
      <c r="A353" s="57"/>
      <c r="B353" s="59"/>
      <c r="C353" s="59"/>
      <c r="D353" s="59"/>
      <c r="E353" s="59"/>
      <c r="F353" s="59"/>
      <c r="G353" s="59"/>
      <c r="H353" s="52" t="str">
        <f t="shared" si="11"/>
        <v/>
      </c>
      <c r="I353" s="73" t="str">
        <f>IFERROR(VLOOKUP(A353,'Внесение изменений'!$B:$C,2,0),"")</f>
        <v/>
      </c>
      <c r="J353" s="73" t="str">
        <f>IFERROR(VLOOKUP(A353,'Внесение изменений'!B:E,4,0)," - ")</f>
        <v xml:space="preserve"> - </v>
      </c>
      <c r="K353" s="73" t="str">
        <f>IF(J353=" - ",J353,IFERROR(VLOOKUP(J353,Raw!$X$7:$Y$14,2,0),"Незначительные"))</f>
        <v xml:space="preserve"> - </v>
      </c>
      <c r="L353" s="73"/>
      <c r="M353" s="73" t="str">
        <f t="shared" si="12"/>
        <v xml:space="preserve"> - </v>
      </c>
      <c r="N353" s="73" t="str">
        <f>IF(A353&lt;&gt;"",IFERROR(VLOOKUP(I353&amp;M353&amp;K353,Raw!$R:$V,5,0),"Не определено")," - ")</f>
        <v xml:space="preserve"> - </v>
      </c>
      <c r="O353" s="77"/>
      <c r="P353" s="59"/>
      <c r="Q353" s="59"/>
      <c r="R353" s="59"/>
      <c r="S353" s="59"/>
      <c r="T353" s="59"/>
      <c r="U353" s="59"/>
      <c r="V353" s="59"/>
      <c r="W353" s="59"/>
      <c r="X353" s="59"/>
      <c r="Y353" s="59"/>
    </row>
    <row r="354" spans="1:25" customFormat="1" x14ac:dyDescent="0.25">
      <c r="A354" s="57"/>
      <c r="B354" s="59"/>
      <c r="C354" s="59"/>
      <c r="D354" s="59"/>
      <c r="E354" s="59"/>
      <c r="F354" s="59"/>
      <c r="G354" s="59"/>
      <c r="H354" s="52" t="str">
        <f t="shared" si="11"/>
        <v/>
      </c>
      <c r="I354" s="73" t="str">
        <f>IFERROR(VLOOKUP(A354,'Внесение изменений'!$B:$C,2,0),"")</f>
        <v/>
      </c>
      <c r="J354" s="73" t="str">
        <f>IFERROR(VLOOKUP(A354,'Внесение изменений'!B:E,4,0)," - ")</f>
        <v xml:space="preserve"> - </v>
      </c>
      <c r="K354" s="73" t="str">
        <f>IF(J354=" - ",J354,IFERROR(VLOOKUP(J354,Raw!$X$7:$Y$14,2,0),"Незначительные"))</f>
        <v xml:space="preserve"> - </v>
      </c>
      <c r="L354" s="73"/>
      <c r="M354" s="73" t="str">
        <f t="shared" si="12"/>
        <v xml:space="preserve"> - </v>
      </c>
      <c r="N354" s="73" t="str">
        <f>IF(A354&lt;&gt;"",IFERROR(VLOOKUP(I354&amp;M354&amp;K354,Raw!$R:$V,5,0),"Не определено")," - ")</f>
        <v xml:space="preserve"> - </v>
      </c>
      <c r="O354" s="77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spans="1:25" customFormat="1" x14ac:dyDescent="0.25">
      <c r="A355" s="57"/>
      <c r="B355" s="59"/>
      <c r="C355" s="59"/>
      <c r="D355" s="59"/>
      <c r="E355" s="59"/>
      <c r="F355" s="59"/>
      <c r="G355" s="59"/>
      <c r="H355" s="52" t="str">
        <f t="shared" si="11"/>
        <v/>
      </c>
      <c r="I355" s="73" t="str">
        <f>IFERROR(VLOOKUP(A355,'Внесение изменений'!$B:$C,2,0),"")</f>
        <v/>
      </c>
      <c r="J355" s="73" t="str">
        <f>IFERROR(VLOOKUP(A355,'Внесение изменений'!B:E,4,0)," - ")</f>
        <v xml:space="preserve"> - </v>
      </c>
      <c r="K355" s="73" t="str">
        <f>IF(J355=" - ",J355,IFERROR(VLOOKUP(J355,Raw!$X$7:$Y$14,2,0),"Незначительные"))</f>
        <v xml:space="preserve"> - </v>
      </c>
      <c r="L355" s="73"/>
      <c r="M355" s="73" t="str">
        <f t="shared" si="12"/>
        <v xml:space="preserve"> - </v>
      </c>
      <c r="N355" s="73" t="str">
        <f>IF(A355&lt;&gt;"",IFERROR(VLOOKUP(I355&amp;M355&amp;K355,Raw!$R:$V,5,0),"Не определено")," - ")</f>
        <v xml:space="preserve"> - </v>
      </c>
      <c r="O355" s="77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spans="1:25" customFormat="1" x14ac:dyDescent="0.25">
      <c r="A356" s="57"/>
      <c r="B356" s="59"/>
      <c r="C356" s="59"/>
      <c r="D356" s="59"/>
      <c r="E356" s="59"/>
      <c r="F356" s="59"/>
      <c r="G356" s="59"/>
      <c r="H356" s="52" t="str">
        <f t="shared" si="11"/>
        <v/>
      </c>
      <c r="I356" s="73" t="str">
        <f>IFERROR(VLOOKUP(A356,'Внесение изменений'!$B:$C,2,0),"")</f>
        <v/>
      </c>
      <c r="J356" s="73" t="str">
        <f>IFERROR(VLOOKUP(A356,'Внесение изменений'!B:E,4,0)," - ")</f>
        <v xml:space="preserve"> - </v>
      </c>
      <c r="K356" s="73" t="str">
        <f>IF(J356=" - ",J356,IFERROR(VLOOKUP(J356,Raw!$X$7:$Y$14,2,0),"Незначительные"))</f>
        <v xml:space="preserve"> - </v>
      </c>
      <c r="L356" s="73"/>
      <c r="M356" s="73" t="str">
        <f t="shared" si="12"/>
        <v xml:space="preserve"> - </v>
      </c>
      <c r="N356" s="73" t="str">
        <f>IF(A356&lt;&gt;"",IFERROR(VLOOKUP(I356&amp;M356&amp;K356,Raw!$R:$V,5,0),"Не определено")," - ")</f>
        <v xml:space="preserve"> - </v>
      </c>
      <c r="O356" s="77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spans="1:25" customFormat="1" x14ac:dyDescent="0.25">
      <c r="A357" s="57"/>
      <c r="B357" s="59"/>
      <c r="C357" s="59"/>
      <c r="D357" s="59"/>
      <c r="E357" s="59"/>
      <c r="F357" s="59"/>
      <c r="G357" s="59"/>
      <c r="H357" s="52" t="str">
        <f t="shared" si="11"/>
        <v/>
      </c>
      <c r="I357" s="73" t="str">
        <f>IFERROR(VLOOKUP(A357,'Внесение изменений'!$B:$C,2,0),"")</f>
        <v/>
      </c>
      <c r="J357" s="73" t="str">
        <f>IFERROR(VLOOKUP(A357,'Внесение изменений'!B:E,4,0)," - ")</f>
        <v xml:space="preserve"> - </v>
      </c>
      <c r="K357" s="73" t="str">
        <f>IF(J357=" - ",J357,IFERROR(VLOOKUP(J357,Raw!$X$7:$Y$14,2,0),"Незначительные"))</f>
        <v xml:space="preserve"> - </v>
      </c>
      <c r="L357" s="73"/>
      <c r="M357" s="73" t="str">
        <f t="shared" si="12"/>
        <v xml:space="preserve"> - </v>
      </c>
      <c r="N357" s="73" t="str">
        <f>IF(A357&lt;&gt;"",IFERROR(VLOOKUP(I357&amp;M357&amp;K357,Raw!$R:$V,5,0),"Не определено")," - ")</f>
        <v xml:space="preserve"> - </v>
      </c>
      <c r="O357" s="77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spans="1:25" customFormat="1" x14ac:dyDescent="0.25">
      <c r="A358" s="57"/>
      <c r="B358" s="59"/>
      <c r="C358" s="59"/>
      <c r="D358" s="59"/>
      <c r="E358" s="59"/>
      <c r="F358" s="59"/>
      <c r="G358" s="59"/>
      <c r="H358" s="52" t="str">
        <f t="shared" si="11"/>
        <v/>
      </c>
      <c r="I358" s="73" t="str">
        <f>IFERROR(VLOOKUP(A358,'Внесение изменений'!$B:$C,2,0),"")</f>
        <v/>
      </c>
      <c r="J358" s="73" t="str">
        <f>IFERROR(VLOOKUP(A358,'Внесение изменений'!B:E,4,0)," - ")</f>
        <v xml:space="preserve"> - </v>
      </c>
      <c r="K358" s="73" t="str">
        <f>IF(J358=" - ",J358,IFERROR(VLOOKUP(J358,Raw!$X$7:$Y$14,2,0),"Незначительные"))</f>
        <v xml:space="preserve"> - </v>
      </c>
      <c r="L358" s="73"/>
      <c r="M358" s="73" t="str">
        <f t="shared" si="12"/>
        <v xml:space="preserve"> - </v>
      </c>
      <c r="N358" s="73" t="str">
        <f>IF(A358&lt;&gt;"",IFERROR(VLOOKUP(I358&amp;M358&amp;K358,Raw!$R:$V,5,0),"Не определено")," - ")</f>
        <v xml:space="preserve"> - </v>
      </c>
      <c r="O358" s="77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spans="1:25" customFormat="1" x14ac:dyDescent="0.25">
      <c r="A359" s="57"/>
      <c r="B359" s="59"/>
      <c r="C359" s="59"/>
      <c r="D359" s="59"/>
      <c r="E359" s="59"/>
      <c r="F359" s="59"/>
      <c r="G359" s="59"/>
      <c r="H359" s="52" t="str">
        <f t="shared" si="11"/>
        <v/>
      </c>
      <c r="I359" s="73" t="str">
        <f>IFERROR(VLOOKUP(A359,'Внесение изменений'!$B:$C,2,0),"")</f>
        <v/>
      </c>
      <c r="J359" s="73" t="str">
        <f>IFERROR(VLOOKUP(A359,'Внесение изменений'!B:E,4,0)," - ")</f>
        <v xml:space="preserve"> - </v>
      </c>
      <c r="K359" s="73" t="str">
        <f>IF(J359=" - ",J359,IFERROR(VLOOKUP(J359,Raw!$X$7:$Y$14,2,0),"Незначительные"))</f>
        <v xml:space="preserve"> - </v>
      </c>
      <c r="L359" s="73"/>
      <c r="M359" s="73" t="str">
        <f t="shared" si="12"/>
        <v xml:space="preserve"> - </v>
      </c>
      <c r="N359" s="73" t="str">
        <f>IF(A359&lt;&gt;"",IFERROR(VLOOKUP(I359&amp;M359&amp;K359,Raw!$R:$V,5,0),"Не определено")," - ")</f>
        <v xml:space="preserve"> - </v>
      </c>
      <c r="O359" s="77"/>
      <c r="P359" s="59"/>
      <c r="Q359" s="59"/>
      <c r="R359" s="59"/>
      <c r="S359" s="59"/>
      <c r="T359" s="59"/>
      <c r="U359" s="59"/>
      <c r="V359" s="59"/>
      <c r="W359" s="59"/>
      <c r="X359" s="59"/>
      <c r="Y359" s="59"/>
    </row>
    <row r="360" spans="1:25" customFormat="1" x14ac:dyDescent="0.25">
      <c r="A360" s="57"/>
      <c r="B360" s="59"/>
      <c r="C360" s="59"/>
      <c r="D360" s="59"/>
      <c r="E360" s="59"/>
      <c r="F360" s="59"/>
      <c r="G360" s="59"/>
      <c r="H360" s="52" t="str">
        <f t="shared" si="11"/>
        <v/>
      </c>
      <c r="I360" s="73" t="str">
        <f>IFERROR(VLOOKUP(A360,'Внесение изменений'!$B:$C,2,0),"")</f>
        <v/>
      </c>
      <c r="J360" s="73" t="str">
        <f>IFERROR(VLOOKUP(A360,'Внесение изменений'!B:E,4,0)," - ")</f>
        <v xml:space="preserve"> - </v>
      </c>
      <c r="K360" s="73" t="str">
        <f>IF(J360=" - ",J360,IFERROR(VLOOKUP(J360,Raw!$X$7:$Y$14,2,0),"Незначительные"))</f>
        <v xml:space="preserve"> - </v>
      </c>
      <c r="L360" s="73"/>
      <c r="M360" s="73" t="str">
        <f t="shared" si="12"/>
        <v xml:space="preserve"> - </v>
      </c>
      <c r="N360" s="73" t="str">
        <f>IF(A360&lt;&gt;"",IFERROR(VLOOKUP(I360&amp;M360&amp;K360,Raw!$R:$V,5,0),"Не определено")," - ")</f>
        <v xml:space="preserve"> - </v>
      </c>
      <c r="O360" s="77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spans="1:25" customFormat="1" x14ac:dyDescent="0.25">
      <c r="A361" s="57"/>
      <c r="B361" s="59"/>
      <c r="C361" s="59"/>
      <c r="D361" s="59"/>
      <c r="E361" s="59"/>
      <c r="F361" s="59"/>
      <c r="G361" s="59"/>
      <c r="H361" s="52" t="str">
        <f t="shared" si="11"/>
        <v/>
      </c>
      <c r="I361" s="73" t="str">
        <f>IFERROR(VLOOKUP(A361,'Внесение изменений'!$B:$C,2,0),"")</f>
        <v/>
      </c>
      <c r="J361" s="73" t="str">
        <f>IFERROR(VLOOKUP(A361,'Внесение изменений'!B:E,4,0)," - ")</f>
        <v xml:space="preserve"> - </v>
      </c>
      <c r="K361" s="73" t="str">
        <f>IF(J361=" - ",J361,IFERROR(VLOOKUP(J361,Raw!$X$7:$Y$14,2,0),"Незначительные"))</f>
        <v xml:space="preserve"> - </v>
      </c>
      <c r="L361" s="73"/>
      <c r="M361" s="73" t="str">
        <f t="shared" si="12"/>
        <v xml:space="preserve"> - </v>
      </c>
      <c r="N361" s="73" t="str">
        <f>IF(A361&lt;&gt;"",IFERROR(VLOOKUP(I361&amp;M361&amp;K361,Raw!$R:$V,5,0),"Не определено")," - ")</f>
        <v xml:space="preserve"> - </v>
      </c>
      <c r="O361" s="77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spans="1:25" customFormat="1" x14ac:dyDescent="0.25">
      <c r="A362" s="57"/>
      <c r="B362" s="59"/>
      <c r="C362" s="59"/>
      <c r="D362" s="59"/>
      <c r="E362" s="59"/>
      <c r="F362" s="59"/>
      <c r="G362" s="59"/>
      <c r="H362" s="52" t="str">
        <f t="shared" si="11"/>
        <v/>
      </c>
      <c r="I362" s="73" t="str">
        <f>IFERROR(VLOOKUP(A362,'Внесение изменений'!$B:$C,2,0),"")</f>
        <v/>
      </c>
      <c r="J362" s="73" t="str">
        <f>IFERROR(VLOOKUP(A362,'Внесение изменений'!B:E,4,0)," - ")</f>
        <v xml:space="preserve"> - </v>
      </c>
      <c r="K362" s="73" t="str">
        <f>IF(J362=" - ",J362,IFERROR(VLOOKUP(J362,Raw!$X$7:$Y$14,2,0),"Незначительные"))</f>
        <v xml:space="preserve"> - </v>
      </c>
      <c r="L362" s="73"/>
      <c r="M362" s="73" t="str">
        <f t="shared" si="12"/>
        <v xml:space="preserve"> - </v>
      </c>
      <c r="N362" s="73" t="str">
        <f>IF(A362&lt;&gt;"",IFERROR(VLOOKUP(I362&amp;M362&amp;K362,Raw!$R:$V,5,0),"Не определено")," - ")</f>
        <v xml:space="preserve"> - </v>
      </c>
      <c r="O362" s="77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spans="1:25" customFormat="1" x14ac:dyDescent="0.25">
      <c r="A363" s="57"/>
      <c r="B363" s="59"/>
      <c r="C363" s="59"/>
      <c r="D363" s="59"/>
      <c r="E363" s="59"/>
      <c r="F363" s="59"/>
      <c r="G363" s="59"/>
      <c r="H363" s="52" t="str">
        <f t="shared" si="11"/>
        <v/>
      </c>
      <c r="I363" s="73" t="str">
        <f>IFERROR(VLOOKUP(A363,'Внесение изменений'!$B:$C,2,0),"")</f>
        <v/>
      </c>
      <c r="J363" s="73" t="str">
        <f>IFERROR(VLOOKUP(A363,'Внесение изменений'!B:E,4,0)," - ")</f>
        <v xml:space="preserve"> - </v>
      </c>
      <c r="K363" s="73" t="str">
        <f>IF(J363=" - ",J363,IFERROR(VLOOKUP(J363,Raw!$X$7:$Y$14,2,0),"Незначительные"))</f>
        <v xml:space="preserve"> - </v>
      </c>
      <c r="L363" s="73"/>
      <c r="M363" s="73" t="str">
        <f t="shared" si="12"/>
        <v xml:space="preserve"> - </v>
      </c>
      <c r="N363" s="73" t="str">
        <f>IF(A363&lt;&gt;"",IFERROR(VLOOKUP(I363&amp;M363&amp;K363,Raw!$R:$V,5,0),"Не определено")," - ")</f>
        <v xml:space="preserve"> - </v>
      </c>
      <c r="O363" s="77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spans="1:25" customFormat="1" x14ac:dyDescent="0.25">
      <c r="A364" s="57"/>
      <c r="B364" s="59"/>
      <c r="C364" s="59"/>
      <c r="D364" s="59"/>
      <c r="E364" s="59"/>
      <c r="F364" s="59"/>
      <c r="G364" s="59"/>
      <c r="H364" s="52" t="str">
        <f t="shared" si="11"/>
        <v/>
      </c>
      <c r="I364" s="73" t="str">
        <f>IFERROR(VLOOKUP(A364,'Внесение изменений'!$B:$C,2,0),"")</f>
        <v/>
      </c>
      <c r="J364" s="73" t="str">
        <f>IFERROR(VLOOKUP(A364,'Внесение изменений'!B:E,4,0)," - ")</f>
        <v xml:space="preserve"> - </v>
      </c>
      <c r="K364" s="73" t="str">
        <f>IF(J364=" - ",J364,IFERROR(VLOOKUP(J364,Raw!$X$7:$Y$14,2,0),"Незначительные"))</f>
        <v xml:space="preserve"> - </v>
      </c>
      <c r="L364" s="73"/>
      <c r="M364" s="73" t="str">
        <f t="shared" si="12"/>
        <v xml:space="preserve"> - </v>
      </c>
      <c r="N364" s="73" t="str">
        <f>IF(A364&lt;&gt;"",IFERROR(VLOOKUP(I364&amp;M364&amp;K364,Raw!$R:$V,5,0),"Не определено")," - ")</f>
        <v xml:space="preserve"> - </v>
      </c>
      <c r="O364" s="77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spans="1:25" customFormat="1" x14ac:dyDescent="0.25">
      <c r="A365" s="57"/>
      <c r="B365" s="59"/>
      <c r="C365" s="59"/>
      <c r="D365" s="59"/>
      <c r="E365" s="59"/>
      <c r="F365" s="59"/>
      <c r="G365" s="59"/>
      <c r="H365" s="52" t="str">
        <f t="shared" si="11"/>
        <v/>
      </c>
      <c r="I365" s="73" t="str">
        <f>IFERROR(VLOOKUP(A365,'Внесение изменений'!$B:$C,2,0),"")</f>
        <v/>
      </c>
      <c r="J365" s="73" t="str">
        <f>IFERROR(VLOOKUP(A365,'Внесение изменений'!B:E,4,0)," - ")</f>
        <v xml:space="preserve"> - </v>
      </c>
      <c r="K365" s="73" t="str">
        <f>IF(J365=" - ",J365,IFERROR(VLOOKUP(J365,Raw!$X$7:$Y$14,2,0),"Незначительные"))</f>
        <v xml:space="preserve"> - </v>
      </c>
      <c r="L365" s="73"/>
      <c r="M365" s="73" t="str">
        <f t="shared" si="12"/>
        <v xml:space="preserve"> - </v>
      </c>
      <c r="N365" s="73" t="str">
        <f>IF(A365&lt;&gt;"",IFERROR(VLOOKUP(I365&amp;M365&amp;K365,Raw!$R:$V,5,0),"Не определено")," - ")</f>
        <v xml:space="preserve"> - </v>
      </c>
      <c r="O365" s="77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spans="1:25" customFormat="1" x14ac:dyDescent="0.25">
      <c r="A366" s="57"/>
      <c r="B366" s="59"/>
      <c r="C366" s="59"/>
      <c r="D366" s="59"/>
      <c r="E366" s="59"/>
      <c r="F366" s="59"/>
      <c r="G366" s="59"/>
      <c r="H366" s="52" t="str">
        <f t="shared" si="11"/>
        <v/>
      </c>
      <c r="I366" s="73" t="str">
        <f>IFERROR(VLOOKUP(A366,'Внесение изменений'!$B:$C,2,0),"")</f>
        <v/>
      </c>
      <c r="J366" s="73" t="str">
        <f>IFERROR(VLOOKUP(A366,'Внесение изменений'!B:E,4,0)," - ")</f>
        <v xml:space="preserve"> - </v>
      </c>
      <c r="K366" s="73" t="str">
        <f>IF(J366=" - ",J366,IFERROR(VLOOKUP(J366,Raw!$X$7:$Y$14,2,0),"Незначительные"))</f>
        <v xml:space="preserve"> - </v>
      </c>
      <c r="L366" s="73"/>
      <c r="M366" s="73" t="str">
        <f t="shared" si="12"/>
        <v xml:space="preserve"> - </v>
      </c>
      <c r="N366" s="73" t="str">
        <f>IF(A366&lt;&gt;"",IFERROR(VLOOKUP(I366&amp;M366&amp;K366,Raw!$R:$V,5,0),"Не определено")," - ")</f>
        <v xml:space="preserve"> - </v>
      </c>
      <c r="O366" s="77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spans="1:25" customFormat="1" x14ac:dyDescent="0.25">
      <c r="A367" s="57"/>
      <c r="B367" s="59"/>
      <c r="C367" s="59"/>
      <c r="D367" s="59"/>
      <c r="E367" s="59"/>
      <c r="F367" s="59"/>
      <c r="G367" s="59"/>
      <c r="H367" s="52" t="str">
        <f t="shared" si="11"/>
        <v/>
      </c>
      <c r="I367" s="73" t="str">
        <f>IFERROR(VLOOKUP(A367,'Внесение изменений'!$B:$C,2,0),"")</f>
        <v/>
      </c>
      <c r="J367" s="73" t="str">
        <f>IFERROR(VLOOKUP(A367,'Внесение изменений'!B:E,4,0)," - ")</f>
        <v xml:space="preserve"> - </v>
      </c>
      <c r="K367" s="73" t="str">
        <f>IF(J367=" - ",J367,IFERROR(VLOOKUP(J367,Raw!$X$7:$Y$14,2,0),"Незначительные"))</f>
        <v xml:space="preserve"> - </v>
      </c>
      <c r="L367" s="73"/>
      <c r="M367" s="73" t="str">
        <f t="shared" si="12"/>
        <v xml:space="preserve"> - </v>
      </c>
      <c r="N367" s="73" t="str">
        <f>IF(A367&lt;&gt;"",IFERROR(VLOOKUP(I367&amp;M367&amp;K367,Raw!$R:$V,5,0),"Не определено")," - ")</f>
        <v xml:space="preserve"> - </v>
      </c>
      <c r="O367" s="77"/>
      <c r="P367" s="59"/>
      <c r="Q367" s="59"/>
      <c r="R367" s="59"/>
      <c r="S367" s="59"/>
      <c r="T367" s="59"/>
      <c r="U367" s="59"/>
      <c r="V367" s="59"/>
      <c r="W367" s="59"/>
      <c r="X367" s="59"/>
      <c r="Y367" s="59"/>
    </row>
    <row r="368" spans="1:25" customFormat="1" x14ac:dyDescent="0.25">
      <c r="A368" s="57"/>
      <c r="B368" s="59"/>
      <c r="C368" s="59"/>
      <c r="D368" s="59"/>
      <c r="E368" s="59"/>
      <c r="F368" s="59"/>
      <c r="G368" s="59"/>
      <c r="H368" s="52" t="str">
        <f t="shared" si="11"/>
        <v/>
      </c>
      <c r="I368" s="73" t="str">
        <f>IFERROR(VLOOKUP(A368,'Внесение изменений'!$B:$C,2,0),"")</f>
        <v/>
      </c>
      <c r="J368" s="73" t="str">
        <f>IFERROR(VLOOKUP(A368,'Внесение изменений'!B:E,4,0)," - ")</f>
        <v xml:space="preserve"> - </v>
      </c>
      <c r="K368" s="73" t="str">
        <f>IF(J368=" - ",J368,IFERROR(VLOOKUP(J368,Raw!$X$7:$Y$14,2,0),"Незначительные"))</f>
        <v xml:space="preserve"> - </v>
      </c>
      <c r="L368" s="73"/>
      <c r="M368" s="73" t="str">
        <f t="shared" si="12"/>
        <v xml:space="preserve"> - </v>
      </c>
      <c r="N368" s="73" t="str">
        <f>IF(A368&lt;&gt;"",IFERROR(VLOOKUP(I368&amp;M368&amp;K368,Raw!$R:$V,5,0),"Не определено")," - ")</f>
        <v xml:space="preserve"> - </v>
      </c>
      <c r="O368" s="77"/>
      <c r="P368" s="59"/>
      <c r="Q368" s="59"/>
      <c r="R368" s="59"/>
      <c r="S368" s="59"/>
      <c r="T368" s="59"/>
      <c r="U368" s="59"/>
      <c r="V368" s="59"/>
      <c r="W368" s="59"/>
      <c r="X368" s="59"/>
      <c r="Y368" s="59"/>
    </row>
    <row r="369" spans="1:25" customFormat="1" x14ac:dyDescent="0.25">
      <c r="A369" s="57"/>
      <c r="B369" s="59"/>
      <c r="C369" s="59"/>
      <c r="D369" s="59"/>
      <c r="E369" s="59"/>
      <c r="F369" s="59"/>
      <c r="G369" s="59"/>
      <c r="H369" s="52" t="str">
        <f t="shared" si="11"/>
        <v/>
      </c>
      <c r="I369" s="73" t="str">
        <f>IFERROR(VLOOKUP(A369,'Внесение изменений'!$B:$C,2,0),"")</f>
        <v/>
      </c>
      <c r="J369" s="73" t="str">
        <f>IFERROR(VLOOKUP(A369,'Внесение изменений'!B:E,4,0)," - ")</f>
        <v xml:space="preserve"> - </v>
      </c>
      <c r="K369" s="73" t="str">
        <f>IF(J369=" - ",J369,IFERROR(VLOOKUP(J369,Raw!$X$7:$Y$14,2,0),"Незначительные"))</f>
        <v xml:space="preserve"> - </v>
      </c>
      <c r="L369" s="73"/>
      <c r="M369" s="73" t="str">
        <f t="shared" si="12"/>
        <v xml:space="preserve"> - </v>
      </c>
      <c r="N369" s="73" t="str">
        <f>IF(A369&lt;&gt;"",IFERROR(VLOOKUP(I369&amp;M369&amp;K369,Raw!$R:$V,5,0),"Не определено")," - ")</f>
        <v xml:space="preserve"> - </v>
      </c>
      <c r="O369" s="77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spans="1:25" customFormat="1" x14ac:dyDescent="0.25">
      <c r="A370" s="57"/>
      <c r="B370" s="59"/>
      <c r="C370" s="59"/>
      <c r="D370" s="59"/>
      <c r="E370" s="59"/>
      <c r="F370" s="59"/>
      <c r="G370" s="59"/>
      <c r="H370" s="52" t="str">
        <f t="shared" si="11"/>
        <v/>
      </c>
      <c r="I370" s="73" t="str">
        <f>IFERROR(VLOOKUP(A370,'Внесение изменений'!$B:$C,2,0),"")</f>
        <v/>
      </c>
      <c r="J370" s="73" t="str">
        <f>IFERROR(VLOOKUP(A370,'Внесение изменений'!B:E,4,0)," - ")</f>
        <v xml:space="preserve"> - </v>
      </c>
      <c r="K370" s="73" t="str">
        <f>IF(J370=" - ",J370,IFERROR(VLOOKUP(J370,Raw!$X$7:$Y$14,2,0),"Незначительные"))</f>
        <v xml:space="preserve"> - </v>
      </c>
      <c r="L370" s="73"/>
      <c r="M370" s="73" t="str">
        <f t="shared" si="12"/>
        <v xml:space="preserve"> - </v>
      </c>
      <c r="N370" s="73" t="str">
        <f>IF(A370&lt;&gt;"",IFERROR(VLOOKUP(I370&amp;M370&amp;K370,Raw!$R:$V,5,0),"Не определено")," - ")</f>
        <v xml:space="preserve"> - </v>
      </c>
      <c r="O370" s="77"/>
      <c r="P370" s="59"/>
      <c r="Q370" s="59"/>
      <c r="R370" s="59"/>
      <c r="S370" s="59"/>
      <c r="T370" s="59"/>
      <c r="U370" s="59"/>
      <c r="V370" s="59"/>
      <c r="W370" s="59"/>
      <c r="X370" s="59"/>
      <c r="Y370" s="59"/>
    </row>
    <row r="371" spans="1:25" customFormat="1" x14ac:dyDescent="0.25">
      <c r="A371" s="57"/>
      <c r="B371" s="59"/>
      <c r="C371" s="59"/>
      <c r="D371" s="59"/>
      <c r="E371" s="59"/>
      <c r="F371" s="59"/>
      <c r="G371" s="59"/>
      <c r="H371" s="52" t="str">
        <f t="shared" si="11"/>
        <v/>
      </c>
      <c r="I371" s="73" t="str">
        <f>IFERROR(VLOOKUP(A371,'Внесение изменений'!$B:$C,2,0),"")</f>
        <v/>
      </c>
      <c r="J371" s="73" t="str">
        <f>IFERROR(VLOOKUP(A371,'Внесение изменений'!B:E,4,0)," - ")</f>
        <v xml:space="preserve"> - </v>
      </c>
      <c r="K371" s="73" t="str">
        <f>IF(J371=" - ",J371,IFERROR(VLOOKUP(J371,Raw!$X$7:$Y$14,2,0),"Незначительные"))</f>
        <v xml:space="preserve"> - </v>
      </c>
      <c r="L371" s="73"/>
      <c r="M371" s="73" t="str">
        <f t="shared" si="12"/>
        <v xml:space="preserve"> - </v>
      </c>
      <c r="N371" s="73" t="str">
        <f>IF(A371&lt;&gt;"",IFERROR(VLOOKUP(I371&amp;M371&amp;K371,Raw!$R:$V,5,0),"Не определено")," - ")</f>
        <v xml:space="preserve"> - </v>
      </c>
      <c r="O371" s="77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spans="1:25" customFormat="1" x14ac:dyDescent="0.25">
      <c r="A372" s="57"/>
      <c r="B372" s="59"/>
      <c r="C372" s="59"/>
      <c r="D372" s="59"/>
      <c r="E372" s="59"/>
      <c r="F372" s="59"/>
      <c r="G372" s="59"/>
      <c r="H372" s="52" t="str">
        <f t="shared" si="11"/>
        <v/>
      </c>
      <c r="I372" s="73" t="str">
        <f>IFERROR(VLOOKUP(A372,'Внесение изменений'!$B:$C,2,0),"")</f>
        <v/>
      </c>
      <c r="J372" s="73" t="str">
        <f>IFERROR(VLOOKUP(A372,'Внесение изменений'!B:E,4,0)," - ")</f>
        <v xml:space="preserve"> - </v>
      </c>
      <c r="K372" s="73" t="str">
        <f>IF(J372=" - ",J372,IFERROR(VLOOKUP(J372,Raw!$X$7:$Y$14,2,0),"Незначительные"))</f>
        <v xml:space="preserve"> - </v>
      </c>
      <c r="L372" s="73"/>
      <c r="M372" s="73" t="str">
        <f t="shared" si="12"/>
        <v xml:space="preserve"> - </v>
      </c>
      <c r="N372" s="73" t="str">
        <f>IF(A372&lt;&gt;"",IFERROR(VLOOKUP(I372&amp;M372&amp;K372,Raw!$R:$V,5,0),"Не определено")," - ")</f>
        <v xml:space="preserve"> - </v>
      </c>
      <c r="O372" s="77"/>
      <c r="P372" s="59"/>
      <c r="Q372" s="59"/>
      <c r="R372" s="59"/>
      <c r="S372" s="59"/>
      <c r="T372" s="59"/>
      <c r="U372" s="59"/>
      <c r="V372" s="59"/>
      <c r="W372" s="59"/>
      <c r="X372" s="59"/>
      <c r="Y372" s="59"/>
    </row>
    <row r="373" spans="1:25" customFormat="1" x14ac:dyDescent="0.25">
      <c r="A373" s="57"/>
      <c r="B373" s="59"/>
      <c r="C373" s="59"/>
      <c r="D373" s="59"/>
      <c r="E373" s="59"/>
      <c r="F373" s="59"/>
      <c r="G373" s="59"/>
      <c r="H373" s="52" t="str">
        <f t="shared" si="11"/>
        <v/>
      </c>
      <c r="I373" s="73" t="str">
        <f>IFERROR(VLOOKUP(A373,'Внесение изменений'!$B:$C,2,0),"")</f>
        <v/>
      </c>
      <c r="J373" s="73" t="str">
        <f>IFERROR(VLOOKUP(A373,'Внесение изменений'!B:E,4,0)," - ")</f>
        <v xml:space="preserve"> - </v>
      </c>
      <c r="K373" s="73" t="str">
        <f>IF(J373=" - ",J373,IFERROR(VLOOKUP(J373,Raw!$X$7:$Y$14,2,0),"Незначительные"))</f>
        <v xml:space="preserve"> - </v>
      </c>
      <c r="L373" s="73"/>
      <c r="M373" s="73" t="str">
        <f t="shared" si="12"/>
        <v xml:space="preserve"> - </v>
      </c>
      <c r="N373" s="73" t="str">
        <f>IF(A373&lt;&gt;"",IFERROR(VLOOKUP(I373&amp;M373&amp;K373,Raw!$R:$V,5,0),"Не определено")," - ")</f>
        <v xml:space="preserve"> - </v>
      </c>
      <c r="O373" s="77"/>
      <c r="P373" s="59"/>
      <c r="Q373" s="59"/>
      <c r="R373" s="59"/>
      <c r="S373" s="59"/>
      <c r="T373" s="59"/>
      <c r="U373" s="59"/>
      <c r="V373" s="59"/>
      <c r="W373" s="59"/>
      <c r="X373" s="59"/>
      <c r="Y373" s="59"/>
    </row>
    <row r="374" spans="1:25" customFormat="1" x14ac:dyDescent="0.25">
      <c r="A374" s="57"/>
      <c r="B374" s="59"/>
      <c r="C374" s="59"/>
      <c r="D374" s="59"/>
      <c r="E374" s="59"/>
      <c r="F374" s="59"/>
      <c r="G374" s="59"/>
      <c r="H374" s="52" t="str">
        <f t="shared" si="11"/>
        <v/>
      </c>
      <c r="I374" s="73" t="str">
        <f>IFERROR(VLOOKUP(A374,'Внесение изменений'!$B:$C,2,0),"")</f>
        <v/>
      </c>
      <c r="J374" s="73" t="str">
        <f>IFERROR(VLOOKUP(A374,'Внесение изменений'!B:E,4,0)," - ")</f>
        <v xml:space="preserve"> - </v>
      </c>
      <c r="K374" s="73" t="str">
        <f>IF(J374=" - ",J374,IFERROR(VLOOKUP(J374,Raw!$X$7:$Y$14,2,0),"Незначительные"))</f>
        <v xml:space="preserve"> - </v>
      </c>
      <c r="L374" s="73"/>
      <c r="M374" s="73" t="str">
        <f t="shared" si="12"/>
        <v xml:space="preserve"> - </v>
      </c>
      <c r="N374" s="73" t="str">
        <f>IF(A374&lt;&gt;"",IFERROR(VLOOKUP(I374&amp;M374&amp;K374,Raw!$R:$V,5,0),"Не определено")," - ")</f>
        <v xml:space="preserve"> - </v>
      </c>
      <c r="O374" s="77"/>
      <c r="P374" s="59"/>
      <c r="Q374" s="59"/>
      <c r="R374" s="59"/>
      <c r="S374" s="59"/>
      <c r="T374" s="59"/>
      <c r="U374" s="59"/>
      <c r="V374" s="59"/>
      <c r="W374" s="59"/>
      <c r="X374" s="59"/>
      <c r="Y374" s="59"/>
    </row>
    <row r="375" spans="1:25" customFormat="1" x14ac:dyDescent="0.25">
      <c r="A375" s="57"/>
      <c r="B375" s="59"/>
      <c r="C375" s="59"/>
      <c r="D375" s="59"/>
      <c r="E375" s="59"/>
      <c r="F375" s="59"/>
      <c r="G375" s="59"/>
      <c r="H375" s="52" t="str">
        <f t="shared" si="11"/>
        <v/>
      </c>
      <c r="I375" s="73" t="str">
        <f>IFERROR(VLOOKUP(A375,'Внесение изменений'!$B:$C,2,0),"")</f>
        <v/>
      </c>
      <c r="J375" s="73" t="str">
        <f>IFERROR(VLOOKUP(A375,'Внесение изменений'!B:E,4,0)," - ")</f>
        <v xml:space="preserve"> - </v>
      </c>
      <c r="K375" s="73" t="str">
        <f>IF(J375=" - ",J375,IFERROR(VLOOKUP(J375,Raw!$X$7:$Y$14,2,0),"Незначительные"))</f>
        <v xml:space="preserve"> - </v>
      </c>
      <c r="L375" s="73"/>
      <c r="M375" s="73" t="str">
        <f t="shared" si="12"/>
        <v xml:space="preserve"> - </v>
      </c>
      <c r="N375" s="73" t="str">
        <f>IF(A375&lt;&gt;"",IFERROR(VLOOKUP(I375&amp;M375&amp;K375,Raw!$R:$V,5,0),"Не определено")," - ")</f>
        <v xml:space="preserve"> - </v>
      </c>
      <c r="O375" s="77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spans="1:25" customFormat="1" x14ac:dyDescent="0.25">
      <c r="A376" s="57"/>
      <c r="B376" s="59"/>
      <c r="C376" s="59"/>
      <c r="D376" s="59"/>
      <c r="E376" s="59"/>
      <c r="F376" s="59"/>
      <c r="G376" s="59"/>
      <c r="H376" s="52" t="str">
        <f t="shared" si="11"/>
        <v/>
      </c>
      <c r="I376" s="73" t="str">
        <f>IFERROR(VLOOKUP(A376,'Внесение изменений'!$B:$C,2,0),"")</f>
        <v/>
      </c>
      <c r="J376" s="73" t="str">
        <f>IFERROR(VLOOKUP(A376,'Внесение изменений'!B:E,4,0)," - ")</f>
        <v xml:space="preserve"> - </v>
      </c>
      <c r="K376" s="73" t="str">
        <f>IF(J376=" - ",J376,IFERROR(VLOOKUP(J376,Raw!$X$7:$Y$14,2,0),"Незначительные"))</f>
        <v xml:space="preserve"> - </v>
      </c>
      <c r="L376" s="73"/>
      <c r="M376" s="73" t="str">
        <f t="shared" si="12"/>
        <v xml:space="preserve"> - </v>
      </c>
      <c r="N376" s="73" t="str">
        <f>IF(A376&lt;&gt;"",IFERROR(VLOOKUP(I376&amp;M376&amp;K376,Raw!$R:$V,5,0),"Не определено")," - ")</f>
        <v xml:space="preserve"> - </v>
      </c>
      <c r="O376" s="77"/>
      <c r="P376" s="59"/>
      <c r="Q376" s="59"/>
      <c r="R376" s="59"/>
      <c r="S376" s="59"/>
      <c r="T376" s="59"/>
      <c r="U376" s="59"/>
      <c r="V376" s="59"/>
      <c r="W376" s="59"/>
      <c r="X376" s="59"/>
      <c r="Y376" s="59"/>
    </row>
    <row r="377" spans="1:25" customFormat="1" x14ac:dyDescent="0.25">
      <c r="A377" s="57"/>
      <c r="B377" s="59"/>
      <c r="C377" s="59"/>
      <c r="D377" s="59"/>
      <c r="E377" s="59"/>
      <c r="F377" s="59"/>
      <c r="G377" s="59"/>
      <c r="H377" s="52" t="str">
        <f t="shared" si="11"/>
        <v/>
      </c>
      <c r="I377" s="73" t="str">
        <f>IFERROR(VLOOKUP(A377,'Внесение изменений'!$B:$C,2,0),"")</f>
        <v/>
      </c>
      <c r="J377" s="73" t="str">
        <f>IFERROR(VLOOKUP(A377,'Внесение изменений'!B:E,4,0)," - ")</f>
        <v xml:space="preserve"> - </v>
      </c>
      <c r="K377" s="73" t="str">
        <f>IF(J377=" - ",J377,IFERROR(VLOOKUP(J377,Raw!$X$7:$Y$14,2,0),"Незначительные"))</f>
        <v xml:space="preserve"> - </v>
      </c>
      <c r="L377" s="73"/>
      <c r="M377" s="73" t="str">
        <f t="shared" si="12"/>
        <v xml:space="preserve"> - </v>
      </c>
      <c r="N377" s="73" t="str">
        <f>IF(A377&lt;&gt;"",IFERROR(VLOOKUP(I377&amp;M377&amp;K377,Raw!$R:$V,5,0),"Не определено")," - ")</f>
        <v xml:space="preserve"> - </v>
      </c>
      <c r="O377" s="77"/>
      <c r="P377" s="59"/>
      <c r="Q377" s="59"/>
      <c r="R377" s="59"/>
      <c r="S377" s="59"/>
      <c r="T377" s="59"/>
      <c r="U377" s="59"/>
      <c r="V377" s="59"/>
      <c r="W377" s="59"/>
      <c r="X377" s="59"/>
      <c r="Y377" s="59"/>
    </row>
    <row r="378" spans="1:25" customFormat="1" x14ac:dyDescent="0.25">
      <c r="A378" s="57"/>
      <c r="B378" s="59"/>
      <c r="C378" s="59"/>
      <c r="D378" s="59"/>
      <c r="E378" s="59"/>
      <c r="F378" s="59"/>
      <c r="G378" s="59"/>
      <c r="H378" s="52" t="str">
        <f t="shared" si="11"/>
        <v/>
      </c>
      <c r="I378" s="73" t="str">
        <f>IFERROR(VLOOKUP(A378,'Внесение изменений'!$B:$C,2,0),"")</f>
        <v/>
      </c>
      <c r="J378" s="73" t="str">
        <f>IFERROR(VLOOKUP(A378,'Внесение изменений'!B:E,4,0)," - ")</f>
        <v xml:space="preserve"> - </v>
      </c>
      <c r="K378" s="73" t="str">
        <f>IF(J378=" - ",J378,IFERROR(VLOOKUP(J378,Raw!$X$7:$Y$14,2,0),"Незначительные"))</f>
        <v xml:space="preserve"> - </v>
      </c>
      <c r="L378" s="73"/>
      <c r="M378" s="73" t="str">
        <f t="shared" si="12"/>
        <v xml:space="preserve"> - </v>
      </c>
      <c r="N378" s="73" t="str">
        <f>IF(A378&lt;&gt;"",IFERROR(VLOOKUP(I378&amp;M378&amp;K378,Raw!$R:$V,5,0),"Не определено")," - ")</f>
        <v xml:space="preserve"> - </v>
      </c>
      <c r="O378" s="77"/>
      <c r="P378" s="59"/>
      <c r="Q378" s="59"/>
      <c r="R378" s="59"/>
      <c r="S378" s="59"/>
      <c r="T378" s="59"/>
      <c r="U378" s="59"/>
      <c r="V378" s="59"/>
      <c r="W378" s="59"/>
      <c r="X378" s="59"/>
      <c r="Y378" s="59"/>
    </row>
    <row r="379" spans="1:25" customFormat="1" x14ac:dyDescent="0.25">
      <c r="A379" s="57"/>
      <c r="B379" s="59"/>
      <c r="C379" s="59"/>
      <c r="D379" s="59"/>
      <c r="E379" s="59"/>
      <c r="F379" s="59"/>
      <c r="G379" s="59"/>
      <c r="H379" s="52" t="str">
        <f t="shared" si="11"/>
        <v/>
      </c>
      <c r="I379" s="73" t="str">
        <f>IFERROR(VLOOKUP(A379,'Внесение изменений'!$B:$C,2,0),"")</f>
        <v/>
      </c>
      <c r="J379" s="73" t="str">
        <f>IFERROR(VLOOKUP(A379,'Внесение изменений'!B:E,4,0)," - ")</f>
        <v xml:space="preserve"> - </v>
      </c>
      <c r="K379" s="73" t="str">
        <f>IF(J379=" - ",J379,IFERROR(VLOOKUP(J379,Raw!$X$7:$Y$14,2,0),"Незначительные"))</f>
        <v xml:space="preserve"> - </v>
      </c>
      <c r="L379" s="73"/>
      <c r="M379" s="73" t="str">
        <f t="shared" si="12"/>
        <v xml:space="preserve"> - </v>
      </c>
      <c r="N379" s="73" t="str">
        <f>IF(A379&lt;&gt;"",IFERROR(VLOOKUP(I379&amp;M379&amp;K379,Raw!$R:$V,5,0),"Не определено")," - ")</f>
        <v xml:space="preserve"> - </v>
      </c>
      <c r="O379" s="77"/>
      <c r="P379" s="59"/>
      <c r="Q379" s="59"/>
      <c r="R379" s="59"/>
      <c r="S379" s="59"/>
      <c r="T379" s="59"/>
      <c r="U379" s="59"/>
      <c r="V379" s="59"/>
      <c r="W379" s="59"/>
      <c r="X379" s="59"/>
      <c r="Y379" s="59"/>
    </row>
    <row r="380" spans="1:25" customFormat="1" x14ac:dyDescent="0.25">
      <c r="A380" s="57"/>
      <c r="B380" s="59"/>
      <c r="C380" s="59"/>
      <c r="D380" s="59"/>
      <c r="E380" s="59"/>
      <c r="F380" s="59"/>
      <c r="G380" s="59"/>
      <c r="H380" s="52" t="str">
        <f t="shared" si="11"/>
        <v/>
      </c>
      <c r="I380" s="73" t="str">
        <f>IFERROR(VLOOKUP(A380,'Внесение изменений'!$B:$C,2,0),"")</f>
        <v/>
      </c>
      <c r="J380" s="73" t="str">
        <f>IFERROR(VLOOKUP(A380,'Внесение изменений'!B:E,4,0)," - ")</f>
        <v xml:space="preserve"> - </v>
      </c>
      <c r="K380" s="73" t="str">
        <f>IF(J380=" - ",J380,IFERROR(VLOOKUP(J380,Raw!$X$7:$Y$14,2,0),"Незначительные"))</f>
        <v xml:space="preserve"> - </v>
      </c>
      <c r="L380" s="73"/>
      <c r="M380" s="73" t="str">
        <f t="shared" si="12"/>
        <v xml:space="preserve"> - </v>
      </c>
      <c r="N380" s="73" t="str">
        <f>IF(A380&lt;&gt;"",IFERROR(VLOOKUP(I380&amp;M380&amp;K380,Raw!$R:$V,5,0),"Не определено")," - ")</f>
        <v xml:space="preserve"> - </v>
      </c>
      <c r="O380" s="77"/>
      <c r="P380" s="59"/>
      <c r="Q380" s="59"/>
      <c r="R380" s="59"/>
      <c r="S380" s="59"/>
      <c r="T380" s="59"/>
      <c r="U380" s="59"/>
      <c r="V380" s="59"/>
      <c r="W380" s="59"/>
      <c r="X380" s="59"/>
      <c r="Y380" s="59"/>
    </row>
    <row r="381" spans="1:25" customFormat="1" x14ac:dyDescent="0.25">
      <c r="A381" s="57"/>
      <c r="B381" s="59"/>
      <c r="C381" s="59"/>
      <c r="D381" s="59"/>
      <c r="E381" s="59"/>
      <c r="F381" s="59"/>
      <c r="G381" s="59"/>
      <c r="H381" s="52" t="str">
        <f t="shared" si="11"/>
        <v/>
      </c>
      <c r="I381" s="73" t="str">
        <f>IFERROR(VLOOKUP(A381,'Внесение изменений'!$B:$C,2,0),"")</f>
        <v/>
      </c>
      <c r="J381" s="73" t="str">
        <f>IFERROR(VLOOKUP(A381,'Внесение изменений'!B:E,4,0)," - ")</f>
        <v xml:space="preserve"> - </v>
      </c>
      <c r="K381" s="73" t="str">
        <f>IF(J381=" - ",J381,IFERROR(VLOOKUP(J381,Raw!$X$7:$Y$14,2,0),"Незначительные"))</f>
        <v xml:space="preserve"> - </v>
      </c>
      <c r="L381" s="73"/>
      <c r="M381" s="73" t="str">
        <f t="shared" si="12"/>
        <v xml:space="preserve"> - </v>
      </c>
      <c r="N381" s="73" t="str">
        <f>IF(A381&lt;&gt;"",IFERROR(VLOOKUP(I381&amp;M381&amp;K381,Raw!$R:$V,5,0),"Не определено")," - ")</f>
        <v xml:space="preserve"> - </v>
      </c>
      <c r="O381" s="77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spans="1:25" customFormat="1" x14ac:dyDescent="0.25">
      <c r="A382" s="57"/>
      <c r="B382" s="59"/>
      <c r="C382" s="59"/>
      <c r="D382" s="59"/>
      <c r="E382" s="59"/>
      <c r="F382" s="59"/>
      <c r="G382" s="59"/>
      <c r="H382" s="52" t="str">
        <f t="shared" si="11"/>
        <v/>
      </c>
      <c r="I382" s="73" t="str">
        <f>IFERROR(VLOOKUP(A382,'Внесение изменений'!$B:$C,2,0),"")</f>
        <v/>
      </c>
      <c r="J382" s="73" t="str">
        <f>IFERROR(VLOOKUP(A382,'Внесение изменений'!B:E,4,0)," - ")</f>
        <v xml:space="preserve"> - </v>
      </c>
      <c r="K382" s="73" t="str">
        <f>IF(J382=" - ",J382,IFERROR(VLOOKUP(J382,Raw!$X$7:$Y$14,2,0),"Незначительные"))</f>
        <v xml:space="preserve"> - </v>
      </c>
      <c r="L382" s="73"/>
      <c r="M382" s="73" t="str">
        <f t="shared" si="12"/>
        <v xml:space="preserve"> - </v>
      </c>
      <c r="N382" s="73" t="str">
        <f>IF(A382&lt;&gt;"",IFERROR(VLOOKUP(I382&amp;M382&amp;K382,Raw!$R:$V,5,0),"Не определено")," - ")</f>
        <v xml:space="preserve"> - </v>
      </c>
      <c r="O382" s="77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spans="1:25" customFormat="1" x14ac:dyDescent="0.25">
      <c r="A383" s="57"/>
      <c r="B383" s="59"/>
      <c r="C383" s="59"/>
      <c r="D383" s="59"/>
      <c r="E383" s="59"/>
      <c r="F383" s="59"/>
      <c r="G383" s="59"/>
      <c r="H383" s="52" t="str">
        <f t="shared" si="11"/>
        <v/>
      </c>
      <c r="I383" s="73" t="str">
        <f>IFERROR(VLOOKUP(A383,'Внесение изменений'!$B:$C,2,0),"")</f>
        <v/>
      </c>
      <c r="J383" s="73" t="str">
        <f>IFERROR(VLOOKUP(A383,'Внесение изменений'!B:E,4,0)," - ")</f>
        <v xml:space="preserve"> - </v>
      </c>
      <c r="K383" s="73" t="str">
        <f>IF(J383=" - ",J383,IFERROR(VLOOKUP(J383,Raw!$X$7:$Y$14,2,0),"Незначительные"))</f>
        <v xml:space="preserve"> - </v>
      </c>
      <c r="L383" s="73"/>
      <c r="M383" s="73" t="str">
        <f t="shared" si="12"/>
        <v xml:space="preserve"> - </v>
      </c>
      <c r="N383" s="73" t="str">
        <f>IF(A383&lt;&gt;"",IFERROR(VLOOKUP(I383&amp;M383&amp;K383,Raw!$R:$V,5,0),"Не определено")," - ")</f>
        <v xml:space="preserve"> - </v>
      </c>
      <c r="O383" s="77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spans="1:25" customFormat="1" x14ac:dyDescent="0.25">
      <c r="A384" s="57"/>
      <c r="B384" s="59"/>
      <c r="C384" s="59"/>
      <c r="D384" s="59"/>
      <c r="E384" s="59"/>
      <c r="F384" s="59"/>
      <c r="G384" s="59"/>
      <c r="H384" s="52" t="str">
        <f t="shared" si="11"/>
        <v/>
      </c>
      <c r="I384" s="73" t="str">
        <f>IFERROR(VLOOKUP(A384,'Внесение изменений'!$B:$C,2,0),"")</f>
        <v/>
      </c>
      <c r="J384" s="73" t="str">
        <f>IFERROR(VLOOKUP(A384,'Внесение изменений'!B:E,4,0)," - ")</f>
        <v xml:space="preserve"> - </v>
      </c>
      <c r="K384" s="73" t="str">
        <f>IF(J384=" - ",J384,IFERROR(VLOOKUP(J384,Raw!$X$7:$Y$14,2,0),"Незначительные"))</f>
        <v xml:space="preserve"> - </v>
      </c>
      <c r="L384" s="73"/>
      <c r="M384" s="73" t="str">
        <f t="shared" si="12"/>
        <v xml:space="preserve"> - </v>
      </c>
      <c r="N384" s="73" t="str">
        <f>IF(A384&lt;&gt;"",IFERROR(VLOOKUP(I384&amp;M384&amp;K384,Raw!$R:$V,5,0),"Не определено")," - ")</f>
        <v xml:space="preserve"> - </v>
      </c>
      <c r="O384" s="77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spans="1:25" customFormat="1" x14ac:dyDescent="0.25">
      <c r="A385" s="57"/>
      <c r="B385" s="59"/>
      <c r="C385" s="59"/>
      <c r="D385" s="59"/>
      <c r="E385" s="59"/>
      <c r="F385" s="59"/>
      <c r="G385" s="59"/>
      <c r="H385" s="52" t="str">
        <f t="shared" si="11"/>
        <v/>
      </c>
      <c r="I385" s="73" t="str">
        <f>IFERROR(VLOOKUP(A385,'Внесение изменений'!$B:$C,2,0),"")</f>
        <v/>
      </c>
      <c r="J385" s="73" t="str">
        <f>IFERROR(VLOOKUP(A385,'Внесение изменений'!B:E,4,0)," - ")</f>
        <v xml:space="preserve"> - </v>
      </c>
      <c r="K385" s="73" t="str">
        <f>IF(J385=" - ",J385,IFERROR(VLOOKUP(J385,Raw!$X$7:$Y$14,2,0),"Незначительные"))</f>
        <v xml:space="preserve"> - </v>
      </c>
      <c r="L385" s="73"/>
      <c r="M385" s="73" t="str">
        <f t="shared" si="12"/>
        <v xml:space="preserve"> - </v>
      </c>
      <c r="N385" s="73" t="str">
        <f>IF(A385&lt;&gt;"",IFERROR(VLOOKUP(I385&amp;M385&amp;K385,Raw!$R:$V,5,0),"Не определено")," - ")</f>
        <v xml:space="preserve"> - </v>
      </c>
      <c r="O385" s="77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spans="1:25" customFormat="1" x14ac:dyDescent="0.25">
      <c r="A386" s="57"/>
      <c r="B386" s="59"/>
      <c r="C386" s="59"/>
      <c r="D386" s="59"/>
      <c r="E386" s="59"/>
      <c r="F386" s="59"/>
      <c r="G386" s="59"/>
      <c r="H386" s="52" t="str">
        <f t="shared" ref="H386:H449" si="13">IF(B386=" нет КМ "," Нет км ",IF(C386=$Q$2,"Эмитирован, ","")&amp;IF(D386=$Q$2,"В обороте, ","")&amp;IF(E386=$Q$2,"Списан,","")&amp;IF(F386=$Q$2,"Выбыл из оборота",""))</f>
        <v/>
      </c>
      <c r="I386" s="73" t="str">
        <f>IFERROR(VLOOKUP(A386,'Внесение изменений'!$B:$C,2,0),"")</f>
        <v/>
      </c>
      <c r="J386" s="73" t="str">
        <f>IFERROR(VLOOKUP(A386,'Внесение изменений'!B:E,4,0)," - ")</f>
        <v xml:space="preserve"> - </v>
      </c>
      <c r="K386" s="73" t="str">
        <f>IF(J386=" - ",J386,IFERROR(VLOOKUP(J386,Raw!$X$7:$Y$14,2,0),"Незначительные"))</f>
        <v xml:space="preserve"> - </v>
      </c>
      <c r="L386" s="73"/>
      <c r="M386" s="73" t="str">
        <f t="shared" si="12"/>
        <v xml:space="preserve"> - </v>
      </c>
      <c r="N386" s="73" t="str">
        <f>IF(A386&lt;&gt;"",IFERROR(VLOOKUP(I386&amp;M386&amp;K386,Raw!$R:$V,5,0),"Не определено")," - ")</f>
        <v xml:space="preserve"> - </v>
      </c>
      <c r="O386" s="77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spans="1:25" customFormat="1" x14ac:dyDescent="0.25">
      <c r="A387" s="57"/>
      <c r="B387" s="59"/>
      <c r="C387" s="59"/>
      <c r="D387" s="59"/>
      <c r="E387" s="59"/>
      <c r="F387" s="59"/>
      <c r="G387" s="59"/>
      <c r="H387" s="52" t="str">
        <f t="shared" si="13"/>
        <v/>
      </c>
      <c r="I387" s="73" t="str">
        <f>IFERROR(VLOOKUP(A387,'Внесение изменений'!$B:$C,2,0),"")</f>
        <v/>
      </c>
      <c r="J387" s="73" t="str">
        <f>IFERROR(VLOOKUP(A387,'Внесение изменений'!B:E,4,0)," - ")</f>
        <v xml:space="preserve"> - </v>
      </c>
      <c r="K387" s="73" t="str">
        <f>IF(J387=" - ",J387,IFERROR(VLOOKUP(J387,Raw!$X$7:$Y$14,2,0),"Незначительные"))</f>
        <v xml:space="preserve"> - </v>
      </c>
      <c r="L387" s="73"/>
      <c r="M387" s="73" t="str">
        <f t="shared" ref="M387:M450" si="14">IF(F387=$Q$2,"Выбыл из оборота",IF(D387=$Q$2,"Ввод в оборот",IF(C387=$Q$2,"Эмитирован",IF(B387=" Нет КМ ","Нет КМ",IF(B387=" Net KM ","Нет КМ"," - ")))))</f>
        <v xml:space="preserve"> - </v>
      </c>
      <c r="N387" s="73" t="str">
        <f>IF(A387&lt;&gt;"",IFERROR(VLOOKUP(I387&amp;M387&amp;K387,Raw!$R:$V,5,0),"Не определено")," - ")</f>
        <v xml:space="preserve"> - </v>
      </c>
      <c r="O387" s="77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spans="1:25" customFormat="1" x14ac:dyDescent="0.25">
      <c r="A388" s="57"/>
      <c r="B388" s="59"/>
      <c r="C388" s="59"/>
      <c r="D388" s="59"/>
      <c r="E388" s="59"/>
      <c r="F388" s="59"/>
      <c r="G388" s="59"/>
      <c r="H388" s="52" t="str">
        <f t="shared" si="13"/>
        <v/>
      </c>
      <c r="I388" s="73" t="str">
        <f>IFERROR(VLOOKUP(A388,'Внесение изменений'!$B:$C,2,0),"")</f>
        <v/>
      </c>
      <c r="J388" s="73" t="str">
        <f>IFERROR(VLOOKUP(A388,'Внесение изменений'!B:E,4,0)," - ")</f>
        <v xml:space="preserve"> - </v>
      </c>
      <c r="K388" s="73" t="str">
        <f>IF(J388=" - ",J388,IFERROR(VLOOKUP(J388,Raw!$X$7:$Y$14,2,0),"Незначительные"))</f>
        <v xml:space="preserve"> - </v>
      </c>
      <c r="L388" s="73"/>
      <c r="M388" s="73" t="str">
        <f t="shared" si="14"/>
        <v xml:space="preserve"> - </v>
      </c>
      <c r="N388" s="73" t="str">
        <f>IF(A388&lt;&gt;"",IFERROR(VLOOKUP(I388&amp;M388&amp;K388,Raw!$R:$V,5,0),"Не определено")," - ")</f>
        <v xml:space="preserve"> - </v>
      </c>
      <c r="O388" s="77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spans="1:25" customFormat="1" x14ac:dyDescent="0.25">
      <c r="A389" s="57"/>
      <c r="B389" s="59"/>
      <c r="C389" s="59"/>
      <c r="D389" s="59"/>
      <c r="E389" s="59"/>
      <c r="F389" s="59"/>
      <c r="G389" s="59"/>
      <c r="H389" s="52" t="str">
        <f t="shared" si="13"/>
        <v/>
      </c>
      <c r="I389" s="73" t="str">
        <f>IFERROR(VLOOKUP(A389,'Внесение изменений'!$B:$C,2,0),"")</f>
        <v/>
      </c>
      <c r="J389" s="73" t="str">
        <f>IFERROR(VLOOKUP(A389,'Внесение изменений'!B:E,4,0)," - ")</f>
        <v xml:space="preserve"> - </v>
      </c>
      <c r="K389" s="73" t="str">
        <f>IF(J389=" - ",J389,IFERROR(VLOOKUP(J389,Raw!$X$7:$Y$14,2,0),"Незначительные"))</f>
        <v xml:space="preserve"> - </v>
      </c>
      <c r="L389" s="73"/>
      <c r="M389" s="73" t="str">
        <f t="shared" si="14"/>
        <v xml:space="preserve"> - </v>
      </c>
      <c r="N389" s="73" t="str">
        <f>IF(A389&lt;&gt;"",IFERROR(VLOOKUP(I389&amp;M389&amp;K389,Raw!$R:$V,5,0),"Не определено")," - ")</f>
        <v xml:space="preserve"> - </v>
      </c>
      <c r="O389" s="77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spans="1:25" customFormat="1" x14ac:dyDescent="0.25">
      <c r="A390" s="57"/>
      <c r="B390" s="59"/>
      <c r="C390" s="59"/>
      <c r="D390" s="59"/>
      <c r="E390" s="59"/>
      <c r="F390" s="59"/>
      <c r="G390" s="59"/>
      <c r="H390" s="52" t="str">
        <f t="shared" si="13"/>
        <v/>
      </c>
      <c r="I390" s="73" t="str">
        <f>IFERROR(VLOOKUP(A390,'Внесение изменений'!$B:$C,2,0),"")</f>
        <v/>
      </c>
      <c r="J390" s="73" t="str">
        <f>IFERROR(VLOOKUP(A390,'Внесение изменений'!B:E,4,0)," - ")</f>
        <v xml:space="preserve"> - </v>
      </c>
      <c r="K390" s="73" t="str">
        <f>IF(J390=" - ",J390,IFERROR(VLOOKUP(J390,Raw!$X$7:$Y$14,2,0),"Незначительные"))</f>
        <v xml:space="preserve"> - </v>
      </c>
      <c r="L390" s="73"/>
      <c r="M390" s="73" t="str">
        <f t="shared" si="14"/>
        <v xml:space="preserve"> - </v>
      </c>
      <c r="N390" s="73" t="str">
        <f>IF(A390&lt;&gt;"",IFERROR(VLOOKUP(I390&amp;M390&amp;K390,Raw!$R:$V,5,0),"Не определено")," - ")</f>
        <v xml:space="preserve"> - </v>
      </c>
      <c r="O390" s="77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spans="1:25" customFormat="1" x14ac:dyDescent="0.25">
      <c r="A391" s="57"/>
      <c r="B391" s="59"/>
      <c r="C391" s="59"/>
      <c r="D391" s="59"/>
      <c r="E391" s="59"/>
      <c r="F391" s="59"/>
      <c r="G391" s="59"/>
      <c r="H391" s="52" t="str">
        <f t="shared" si="13"/>
        <v/>
      </c>
      <c r="I391" s="73" t="str">
        <f>IFERROR(VLOOKUP(A391,'Внесение изменений'!$B:$C,2,0),"")</f>
        <v/>
      </c>
      <c r="J391" s="73" t="str">
        <f>IFERROR(VLOOKUP(A391,'Внесение изменений'!B:E,4,0)," - ")</f>
        <v xml:space="preserve"> - </v>
      </c>
      <c r="K391" s="73" t="str">
        <f>IF(J391=" - ",J391,IFERROR(VLOOKUP(J391,Raw!$X$7:$Y$14,2,0),"Незначительные"))</f>
        <v xml:space="preserve"> - </v>
      </c>
      <c r="L391" s="73"/>
      <c r="M391" s="73" t="str">
        <f t="shared" si="14"/>
        <v xml:space="preserve"> - </v>
      </c>
      <c r="N391" s="73" t="str">
        <f>IF(A391&lt;&gt;"",IFERROR(VLOOKUP(I391&amp;M391&amp;K391,Raw!$R:$V,5,0),"Не определено")," - ")</f>
        <v xml:space="preserve"> - </v>
      </c>
      <c r="O391" s="77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spans="1:25" customFormat="1" x14ac:dyDescent="0.25">
      <c r="A392" s="57"/>
      <c r="B392" s="59"/>
      <c r="C392" s="59"/>
      <c r="D392" s="59"/>
      <c r="E392" s="59"/>
      <c r="F392" s="59"/>
      <c r="G392" s="59"/>
      <c r="H392" s="52" t="str">
        <f t="shared" si="13"/>
        <v/>
      </c>
      <c r="I392" s="73" t="str">
        <f>IFERROR(VLOOKUP(A392,'Внесение изменений'!$B:$C,2,0),"")</f>
        <v/>
      </c>
      <c r="J392" s="73" t="str">
        <f>IFERROR(VLOOKUP(A392,'Внесение изменений'!B:E,4,0)," - ")</f>
        <v xml:space="preserve"> - </v>
      </c>
      <c r="K392" s="73" t="str">
        <f>IF(J392=" - ",J392,IFERROR(VLOOKUP(J392,Raw!$X$7:$Y$14,2,0),"Незначительные"))</f>
        <v xml:space="preserve"> - </v>
      </c>
      <c r="L392" s="73"/>
      <c r="M392" s="73" t="str">
        <f t="shared" si="14"/>
        <v xml:space="preserve"> - </v>
      </c>
      <c r="N392" s="73" t="str">
        <f>IF(A392&lt;&gt;"",IFERROR(VLOOKUP(I392&amp;M392&amp;K392,Raw!$R:$V,5,0),"Не определено")," - ")</f>
        <v xml:space="preserve"> - </v>
      </c>
      <c r="O392" s="77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spans="1:25" customFormat="1" x14ac:dyDescent="0.25">
      <c r="A393" s="57"/>
      <c r="B393" s="59"/>
      <c r="C393" s="59"/>
      <c r="D393" s="59"/>
      <c r="E393" s="59"/>
      <c r="F393" s="59"/>
      <c r="G393" s="59"/>
      <c r="H393" s="52" t="str">
        <f t="shared" si="13"/>
        <v/>
      </c>
      <c r="I393" s="73" t="str">
        <f>IFERROR(VLOOKUP(A393,'Внесение изменений'!$B:$C,2,0),"")</f>
        <v/>
      </c>
      <c r="J393" s="73" t="str">
        <f>IFERROR(VLOOKUP(A393,'Внесение изменений'!B:E,4,0)," - ")</f>
        <v xml:space="preserve"> - </v>
      </c>
      <c r="K393" s="73" t="str">
        <f>IF(J393=" - ",J393,IFERROR(VLOOKUP(J393,Raw!$X$7:$Y$14,2,0),"Незначительные"))</f>
        <v xml:space="preserve"> - </v>
      </c>
      <c r="L393" s="73"/>
      <c r="M393" s="73" t="str">
        <f t="shared" si="14"/>
        <v xml:space="preserve"> - </v>
      </c>
      <c r="N393" s="73" t="str">
        <f>IF(A393&lt;&gt;"",IFERROR(VLOOKUP(I393&amp;M393&amp;K393,Raw!$R:$V,5,0),"Не определено")," - ")</f>
        <v xml:space="preserve"> - </v>
      </c>
      <c r="O393" s="77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spans="1:25" customFormat="1" x14ac:dyDescent="0.25">
      <c r="A394" s="57"/>
      <c r="B394" s="59"/>
      <c r="C394" s="59"/>
      <c r="D394" s="59"/>
      <c r="E394" s="59"/>
      <c r="F394" s="59"/>
      <c r="G394" s="59"/>
      <c r="H394" s="52" t="str">
        <f t="shared" si="13"/>
        <v/>
      </c>
      <c r="I394" s="73" t="str">
        <f>IFERROR(VLOOKUP(A394,'Внесение изменений'!$B:$C,2,0),"")</f>
        <v/>
      </c>
      <c r="J394" s="73" t="str">
        <f>IFERROR(VLOOKUP(A394,'Внесение изменений'!B:E,4,0)," - ")</f>
        <v xml:space="preserve"> - </v>
      </c>
      <c r="K394" s="73" t="str">
        <f>IF(J394=" - ",J394,IFERROR(VLOOKUP(J394,Raw!$X$7:$Y$14,2,0),"Незначительные"))</f>
        <v xml:space="preserve"> - </v>
      </c>
      <c r="L394" s="73"/>
      <c r="M394" s="73" t="str">
        <f t="shared" si="14"/>
        <v xml:space="preserve"> - </v>
      </c>
      <c r="N394" s="73" t="str">
        <f>IF(A394&lt;&gt;"",IFERROR(VLOOKUP(I394&amp;M394&amp;K394,Raw!$R:$V,5,0),"Не определено")," - ")</f>
        <v xml:space="preserve"> - </v>
      </c>
      <c r="O394" s="77"/>
      <c r="P394" s="59"/>
      <c r="Q394" s="59"/>
      <c r="R394" s="59"/>
      <c r="S394" s="59"/>
      <c r="T394" s="59"/>
      <c r="U394" s="59"/>
      <c r="V394" s="59"/>
      <c r="W394" s="59"/>
      <c r="X394" s="59"/>
      <c r="Y394" s="59"/>
    </row>
    <row r="395" spans="1:25" customFormat="1" x14ac:dyDescent="0.25">
      <c r="A395" s="57"/>
      <c r="B395" s="59"/>
      <c r="C395" s="59"/>
      <c r="D395" s="59"/>
      <c r="E395" s="59"/>
      <c r="F395" s="59"/>
      <c r="G395" s="59"/>
      <c r="H395" s="52" t="str">
        <f t="shared" si="13"/>
        <v/>
      </c>
      <c r="I395" s="73" t="str">
        <f>IFERROR(VLOOKUP(A395,'Внесение изменений'!$B:$C,2,0),"")</f>
        <v/>
      </c>
      <c r="J395" s="73" t="str">
        <f>IFERROR(VLOOKUP(A395,'Внесение изменений'!B:E,4,0)," - ")</f>
        <v xml:space="preserve"> - </v>
      </c>
      <c r="K395" s="73" t="str">
        <f>IF(J395=" - ",J395,IFERROR(VLOOKUP(J395,Raw!$X$7:$Y$14,2,0),"Незначительные"))</f>
        <v xml:space="preserve"> - </v>
      </c>
      <c r="L395" s="73"/>
      <c r="M395" s="73" t="str">
        <f t="shared" si="14"/>
        <v xml:space="preserve"> - </v>
      </c>
      <c r="N395" s="73" t="str">
        <f>IF(A395&lt;&gt;"",IFERROR(VLOOKUP(I395&amp;M395&amp;K395,Raw!$R:$V,5,0),"Не определено")," - ")</f>
        <v xml:space="preserve"> - </v>
      </c>
      <c r="O395" s="77"/>
      <c r="P395" s="59"/>
      <c r="Q395" s="59"/>
      <c r="R395" s="59"/>
      <c r="S395" s="59"/>
      <c r="T395" s="59"/>
      <c r="U395" s="59"/>
      <c r="V395" s="59"/>
      <c r="W395" s="59"/>
      <c r="X395" s="59"/>
      <c r="Y395" s="59"/>
    </row>
    <row r="396" spans="1:25" customFormat="1" x14ac:dyDescent="0.25">
      <c r="A396" s="57"/>
      <c r="B396" s="59"/>
      <c r="C396" s="59"/>
      <c r="D396" s="59"/>
      <c r="E396" s="59"/>
      <c r="F396" s="59"/>
      <c r="G396" s="59"/>
      <c r="H396" s="52" t="str">
        <f t="shared" si="13"/>
        <v/>
      </c>
      <c r="I396" s="73" t="str">
        <f>IFERROR(VLOOKUP(A396,'Внесение изменений'!$B:$C,2,0),"")</f>
        <v/>
      </c>
      <c r="J396" s="73" t="str">
        <f>IFERROR(VLOOKUP(A396,'Внесение изменений'!B:E,4,0)," - ")</f>
        <v xml:space="preserve"> - </v>
      </c>
      <c r="K396" s="73" t="str">
        <f>IF(J396=" - ",J396,IFERROR(VLOOKUP(J396,Raw!$X$7:$Y$14,2,0),"Незначительные"))</f>
        <v xml:space="preserve"> - </v>
      </c>
      <c r="L396" s="73"/>
      <c r="M396" s="73" t="str">
        <f t="shared" si="14"/>
        <v xml:space="preserve"> - </v>
      </c>
      <c r="N396" s="73" t="str">
        <f>IF(A396&lt;&gt;"",IFERROR(VLOOKUP(I396&amp;M396&amp;K396,Raw!$R:$V,5,0),"Не определено")," - ")</f>
        <v xml:space="preserve"> - </v>
      </c>
      <c r="O396" s="77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spans="1:25" customFormat="1" x14ac:dyDescent="0.25">
      <c r="A397" s="57"/>
      <c r="B397" s="59"/>
      <c r="C397" s="59"/>
      <c r="D397" s="59"/>
      <c r="E397" s="59"/>
      <c r="F397" s="59"/>
      <c r="G397" s="59"/>
      <c r="H397" s="52" t="str">
        <f t="shared" si="13"/>
        <v/>
      </c>
      <c r="I397" s="73" t="str">
        <f>IFERROR(VLOOKUP(A397,'Внесение изменений'!$B:$C,2,0),"")</f>
        <v/>
      </c>
      <c r="J397" s="73" t="str">
        <f>IFERROR(VLOOKUP(A397,'Внесение изменений'!B:E,4,0)," - ")</f>
        <v xml:space="preserve"> - </v>
      </c>
      <c r="K397" s="73" t="str">
        <f>IF(J397=" - ",J397,IFERROR(VLOOKUP(J397,Raw!$X$7:$Y$14,2,0),"Незначительные"))</f>
        <v xml:space="preserve"> - </v>
      </c>
      <c r="L397" s="73"/>
      <c r="M397" s="73" t="str">
        <f t="shared" si="14"/>
        <v xml:space="preserve"> - </v>
      </c>
      <c r="N397" s="73" t="str">
        <f>IF(A397&lt;&gt;"",IFERROR(VLOOKUP(I397&amp;M397&amp;K397,Raw!$R:$V,5,0),"Не определено")," - ")</f>
        <v xml:space="preserve"> - </v>
      </c>
      <c r="O397" s="77"/>
      <c r="P397" s="59"/>
      <c r="Q397" s="59"/>
      <c r="R397" s="59"/>
      <c r="S397" s="59"/>
      <c r="T397" s="59"/>
      <c r="U397" s="59"/>
      <c r="V397" s="59"/>
      <c r="W397" s="59"/>
      <c r="X397" s="59"/>
      <c r="Y397" s="59"/>
    </row>
    <row r="398" spans="1:25" customFormat="1" x14ac:dyDescent="0.25">
      <c r="A398" s="57"/>
      <c r="B398" s="59"/>
      <c r="C398" s="59"/>
      <c r="D398" s="59"/>
      <c r="E398" s="59"/>
      <c r="F398" s="59"/>
      <c r="G398" s="59"/>
      <c r="H398" s="52" t="str">
        <f t="shared" si="13"/>
        <v/>
      </c>
      <c r="I398" s="73" t="str">
        <f>IFERROR(VLOOKUP(A398,'Внесение изменений'!$B:$C,2,0),"")</f>
        <v/>
      </c>
      <c r="J398" s="73" t="str">
        <f>IFERROR(VLOOKUP(A398,'Внесение изменений'!B:E,4,0)," - ")</f>
        <v xml:space="preserve"> - </v>
      </c>
      <c r="K398" s="73" t="str">
        <f>IF(J398=" - ",J398,IFERROR(VLOOKUP(J398,Raw!$X$7:$Y$14,2,0),"Незначительные"))</f>
        <v xml:space="preserve"> - </v>
      </c>
      <c r="L398" s="73"/>
      <c r="M398" s="73" t="str">
        <f t="shared" si="14"/>
        <v xml:space="preserve"> - </v>
      </c>
      <c r="N398" s="73" t="str">
        <f>IF(A398&lt;&gt;"",IFERROR(VLOOKUP(I398&amp;M398&amp;K398,Raw!$R:$V,5,0),"Не определено")," - ")</f>
        <v xml:space="preserve"> - </v>
      </c>
      <c r="O398" s="77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spans="1:25" customFormat="1" x14ac:dyDescent="0.25">
      <c r="A399" s="57"/>
      <c r="B399" s="59"/>
      <c r="C399" s="59"/>
      <c r="D399" s="59"/>
      <c r="E399" s="59"/>
      <c r="F399" s="59"/>
      <c r="G399" s="59"/>
      <c r="H399" s="52" t="str">
        <f t="shared" si="13"/>
        <v/>
      </c>
      <c r="I399" s="73" t="str">
        <f>IFERROR(VLOOKUP(A399,'Внесение изменений'!$B:$C,2,0),"")</f>
        <v/>
      </c>
      <c r="J399" s="73" t="str">
        <f>IFERROR(VLOOKUP(A399,'Внесение изменений'!B:E,4,0)," - ")</f>
        <v xml:space="preserve"> - </v>
      </c>
      <c r="K399" s="73" t="str">
        <f>IF(J399=" - ",J399,IFERROR(VLOOKUP(J399,Raw!$X$7:$Y$14,2,0),"Незначительные"))</f>
        <v xml:space="preserve"> - </v>
      </c>
      <c r="L399" s="73"/>
      <c r="M399" s="73" t="str">
        <f t="shared" si="14"/>
        <v xml:space="preserve"> - </v>
      </c>
      <c r="N399" s="73" t="str">
        <f>IF(A399&lt;&gt;"",IFERROR(VLOOKUP(I399&amp;M399&amp;K399,Raw!$R:$V,5,0),"Не определено")," - ")</f>
        <v xml:space="preserve"> - </v>
      </c>
      <c r="O399" s="77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spans="1:25" customFormat="1" x14ac:dyDescent="0.25">
      <c r="A400" s="57"/>
      <c r="B400" s="59"/>
      <c r="C400" s="59"/>
      <c r="D400" s="59"/>
      <c r="E400" s="59"/>
      <c r="F400" s="59"/>
      <c r="G400" s="59"/>
      <c r="H400" s="52" t="str">
        <f t="shared" si="13"/>
        <v/>
      </c>
      <c r="I400" s="73" t="str">
        <f>IFERROR(VLOOKUP(A400,'Внесение изменений'!$B:$C,2,0),"")</f>
        <v/>
      </c>
      <c r="J400" s="73" t="str">
        <f>IFERROR(VLOOKUP(A400,'Внесение изменений'!B:E,4,0)," - ")</f>
        <v xml:space="preserve"> - </v>
      </c>
      <c r="K400" s="73" t="str">
        <f>IF(J400=" - ",J400,IFERROR(VLOOKUP(J400,Raw!$X$7:$Y$14,2,0),"Незначительные"))</f>
        <v xml:space="preserve"> - </v>
      </c>
      <c r="L400" s="73"/>
      <c r="M400" s="73" t="str">
        <f t="shared" si="14"/>
        <v xml:space="preserve"> - </v>
      </c>
      <c r="N400" s="73" t="str">
        <f>IF(A400&lt;&gt;"",IFERROR(VLOOKUP(I400&amp;M400&amp;K400,Raw!$R:$V,5,0),"Не определено")," - ")</f>
        <v xml:space="preserve"> - </v>
      </c>
      <c r="O400" s="77"/>
      <c r="P400" s="59"/>
      <c r="Q400" s="59"/>
      <c r="R400" s="59"/>
      <c r="S400" s="59"/>
      <c r="T400" s="59"/>
      <c r="U400" s="59"/>
      <c r="V400" s="59"/>
      <c r="W400" s="59"/>
      <c r="X400" s="59"/>
      <c r="Y400" s="59"/>
    </row>
    <row r="401" spans="1:25" customFormat="1" x14ac:dyDescent="0.25">
      <c r="A401" s="57"/>
      <c r="B401" s="59"/>
      <c r="C401" s="59"/>
      <c r="D401" s="59"/>
      <c r="E401" s="59"/>
      <c r="F401" s="59"/>
      <c r="G401" s="59"/>
      <c r="H401" s="52" t="str">
        <f t="shared" si="13"/>
        <v/>
      </c>
      <c r="I401" s="73" t="str">
        <f>IFERROR(VLOOKUP(A401,'Внесение изменений'!$B:$C,2,0),"")</f>
        <v/>
      </c>
      <c r="J401" s="73" t="str">
        <f>IFERROR(VLOOKUP(A401,'Внесение изменений'!B:E,4,0)," - ")</f>
        <v xml:space="preserve"> - </v>
      </c>
      <c r="K401" s="73" t="str">
        <f>IF(J401=" - ",J401,IFERROR(VLOOKUP(J401,Raw!$X$7:$Y$14,2,0),"Незначительные"))</f>
        <v xml:space="preserve"> - </v>
      </c>
      <c r="L401" s="73"/>
      <c r="M401" s="73" t="str">
        <f t="shared" si="14"/>
        <v xml:space="preserve"> - </v>
      </c>
      <c r="N401" s="73" t="str">
        <f>IF(A401&lt;&gt;"",IFERROR(VLOOKUP(I401&amp;M401&amp;K401,Raw!$R:$V,5,0),"Не определено")," - ")</f>
        <v xml:space="preserve"> - </v>
      </c>
      <c r="O401" s="77"/>
      <c r="P401" s="59"/>
      <c r="Q401" s="59"/>
      <c r="R401" s="59"/>
      <c r="S401" s="59"/>
      <c r="T401" s="59"/>
      <c r="U401" s="59"/>
      <c r="V401" s="59"/>
      <c r="W401" s="59"/>
      <c r="X401" s="59"/>
      <c r="Y401" s="59"/>
    </row>
    <row r="402" spans="1:25" customFormat="1" x14ac:dyDescent="0.25">
      <c r="A402" s="57"/>
      <c r="B402" s="59"/>
      <c r="C402" s="59"/>
      <c r="D402" s="59"/>
      <c r="E402" s="59"/>
      <c r="F402" s="59"/>
      <c r="G402" s="59"/>
      <c r="H402" s="52" t="str">
        <f t="shared" si="13"/>
        <v/>
      </c>
      <c r="I402" s="73" t="str">
        <f>IFERROR(VLOOKUP(A402,'Внесение изменений'!$B:$C,2,0),"")</f>
        <v/>
      </c>
      <c r="J402" s="73" t="str">
        <f>IFERROR(VLOOKUP(A402,'Внесение изменений'!B:E,4,0)," - ")</f>
        <v xml:space="preserve"> - </v>
      </c>
      <c r="K402" s="73" t="str">
        <f>IF(J402=" - ",J402,IFERROR(VLOOKUP(J402,Raw!$X$7:$Y$14,2,0),"Незначительные"))</f>
        <v xml:space="preserve"> - </v>
      </c>
      <c r="L402" s="73"/>
      <c r="M402" s="73" t="str">
        <f t="shared" si="14"/>
        <v xml:space="preserve"> - </v>
      </c>
      <c r="N402" s="73" t="str">
        <f>IF(A402&lt;&gt;"",IFERROR(VLOOKUP(I402&amp;M402&amp;K402,Raw!$R:$V,5,0),"Не определено")," - ")</f>
        <v xml:space="preserve"> - </v>
      </c>
      <c r="O402" s="77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spans="1:25" customFormat="1" x14ac:dyDescent="0.25">
      <c r="A403" s="57"/>
      <c r="B403" s="59"/>
      <c r="C403" s="59"/>
      <c r="D403" s="59"/>
      <c r="E403" s="59"/>
      <c r="F403" s="59"/>
      <c r="G403" s="59"/>
      <c r="H403" s="52" t="str">
        <f t="shared" si="13"/>
        <v/>
      </c>
      <c r="I403" s="73" t="str">
        <f>IFERROR(VLOOKUP(A403,'Внесение изменений'!$B:$C,2,0),"")</f>
        <v/>
      </c>
      <c r="J403" s="73" t="str">
        <f>IFERROR(VLOOKUP(A403,'Внесение изменений'!B:E,4,0)," - ")</f>
        <v xml:space="preserve"> - </v>
      </c>
      <c r="K403" s="73" t="str">
        <f>IF(J403=" - ",J403,IFERROR(VLOOKUP(J403,Raw!$X$7:$Y$14,2,0),"Незначительные"))</f>
        <v xml:space="preserve"> - </v>
      </c>
      <c r="L403" s="73"/>
      <c r="M403" s="73" t="str">
        <f t="shared" si="14"/>
        <v xml:space="preserve"> - </v>
      </c>
      <c r="N403" s="73" t="str">
        <f>IF(A403&lt;&gt;"",IFERROR(VLOOKUP(I403&amp;M403&amp;K403,Raw!$R:$V,5,0),"Не определено")," - ")</f>
        <v xml:space="preserve"> - </v>
      </c>
      <c r="O403" s="77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spans="1:25" customFormat="1" x14ac:dyDescent="0.25">
      <c r="A404" s="57"/>
      <c r="B404" s="59"/>
      <c r="C404" s="59"/>
      <c r="D404" s="59"/>
      <c r="E404" s="59"/>
      <c r="F404" s="59"/>
      <c r="G404" s="59"/>
      <c r="H404" s="52" t="str">
        <f t="shared" si="13"/>
        <v/>
      </c>
      <c r="I404" s="73" t="str">
        <f>IFERROR(VLOOKUP(A404,'Внесение изменений'!$B:$C,2,0),"")</f>
        <v/>
      </c>
      <c r="J404" s="73" t="str">
        <f>IFERROR(VLOOKUP(A404,'Внесение изменений'!B:E,4,0)," - ")</f>
        <v xml:space="preserve"> - </v>
      </c>
      <c r="K404" s="73" t="str">
        <f>IF(J404=" - ",J404,IFERROR(VLOOKUP(J404,Raw!$X$7:$Y$14,2,0),"Незначительные"))</f>
        <v xml:space="preserve"> - </v>
      </c>
      <c r="L404" s="73"/>
      <c r="M404" s="73" t="str">
        <f t="shared" si="14"/>
        <v xml:space="preserve"> - </v>
      </c>
      <c r="N404" s="73" t="str">
        <f>IF(A404&lt;&gt;"",IFERROR(VLOOKUP(I404&amp;M404&amp;K404,Raw!$R:$V,5,0),"Не определено")," - ")</f>
        <v xml:space="preserve"> - </v>
      </c>
      <c r="O404" s="77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spans="1:25" customFormat="1" x14ac:dyDescent="0.25">
      <c r="A405" s="57"/>
      <c r="B405" s="59"/>
      <c r="C405" s="59"/>
      <c r="D405" s="59"/>
      <c r="E405" s="59"/>
      <c r="F405" s="59"/>
      <c r="G405" s="59"/>
      <c r="H405" s="52" t="str">
        <f t="shared" si="13"/>
        <v/>
      </c>
      <c r="I405" s="73" t="str">
        <f>IFERROR(VLOOKUP(A405,'Внесение изменений'!$B:$C,2,0),"")</f>
        <v/>
      </c>
      <c r="J405" s="73" t="str">
        <f>IFERROR(VLOOKUP(A405,'Внесение изменений'!B:E,4,0)," - ")</f>
        <v xml:space="preserve"> - </v>
      </c>
      <c r="K405" s="73" t="str">
        <f>IF(J405=" - ",J405,IFERROR(VLOOKUP(J405,Raw!$X$7:$Y$14,2,0),"Незначительные"))</f>
        <v xml:space="preserve"> - </v>
      </c>
      <c r="L405" s="73"/>
      <c r="M405" s="73" t="str">
        <f t="shared" si="14"/>
        <v xml:space="preserve"> - </v>
      </c>
      <c r="N405" s="73" t="str">
        <f>IF(A405&lt;&gt;"",IFERROR(VLOOKUP(I405&amp;M405&amp;K405,Raw!$R:$V,5,0),"Не определено")," - ")</f>
        <v xml:space="preserve"> - </v>
      </c>
      <c r="O405" s="77"/>
      <c r="P405" s="59"/>
      <c r="Q405" s="59"/>
      <c r="R405" s="59"/>
      <c r="S405" s="59"/>
      <c r="T405" s="59"/>
      <c r="U405" s="59"/>
      <c r="V405" s="59"/>
      <c r="W405" s="59"/>
      <c r="X405" s="59"/>
      <c r="Y405" s="59"/>
    </row>
    <row r="406" spans="1:25" customFormat="1" x14ac:dyDescent="0.25">
      <c r="A406" s="57"/>
      <c r="B406" s="59"/>
      <c r="C406" s="59"/>
      <c r="D406" s="59"/>
      <c r="E406" s="59"/>
      <c r="F406" s="59"/>
      <c r="G406" s="59"/>
      <c r="H406" s="52" t="str">
        <f t="shared" si="13"/>
        <v/>
      </c>
      <c r="I406" s="73" t="str">
        <f>IFERROR(VLOOKUP(A406,'Внесение изменений'!$B:$C,2,0),"")</f>
        <v/>
      </c>
      <c r="J406" s="73" t="str">
        <f>IFERROR(VLOOKUP(A406,'Внесение изменений'!B:E,4,0)," - ")</f>
        <v xml:space="preserve"> - </v>
      </c>
      <c r="K406" s="73" t="str">
        <f>IF(J406=" - ",J406,IFERROR(VLOOKUP(J406,Raw!$X$7:$Y$14,2,0),"Незначительные"))</f>
        <v xml:space="preserve"> - </v>
      </c>
      <c r="L406" s="73"/>
      <c r="M406" s="73" t="str">
        <f t="shared" si="14"/>
        <v xml:space="preserve"> - </v>
      </c>
      <c r="N406" s="73" t="str">
        <f>IF(A406&lt;&gt;"",IFERROR(VLOOKUP(I406&amp;M406&amp;K406,Raw!$R:$V,5,0),"Не определено")," - ")</f>
        <v xml:space="preserve"> - </v>
      </c>
      <c r="O406" s="77"/>
      <c r="P406" s="59"/>
      <c r="Q406" s="59"/>
      <c r="R406" s="59"/>
      <c r="S406" s="59"/>
      <c r="T406" s="59"/>
      <c r="U406" s="59"/>
      <c r="V406" s="59"/>
      <c r="W406" s="59"/>
      <c r="X406" s="59"/>
      <c r="Y406" s="59"/>
    </row>
    <row r="407" spans="1:25" customFormat="1" x14ac:dyDescent="0.25">
      <c r="A407" s="57"/>
      <c r="B407" s="59"/>
      <c r="C407" s="59"/>
      <c r="D407" s="59"/>
      <c r="E407" s="59"/>
      <c r="F407" s="59"/>
      <c r="G407" s="59"/>
      <c r="H407" s="52" t="str">
        <f t="shared" si="13"/>
        <v/>
      </c>
      <c r="I407" s="73" t="str">
        <f>IFERROR(VLOOKUP(A407,'Внесение изменений'!$B:$C,2,0),"")</f>
        <v/>
      </c>
      <c r="J407" s="73" t="str">
        <f>IFERROR(VLOOKUP(A407,'Внесение изменений'!B:E,4,0)," - ")</f>
        <v xml:space="preserve"> - </v>
      </c>
      <c r="K407" s="73" t="str">
        <f>IF(J407=" - ",J407,IFERROR(VLOOKUP(J407,Raw!$X$7:$Y$14,2,0),"Незначительные"))</f>
        <v xml:space="preserve"> - </v>
      </c>
      <c r="L407" s="73"/>
      <c r="M407" s="73" t="str">
        <f t="shared" si="14"/>
        <v xml:space="preserve"> - </v>
      </c>
      <c r="N407" s="73" t="str">
        <f>IF(A407&lt;&gt;"",IFERROR(VLOOKUP(I407&amp;M407&amp;K407,Raw!$R:$V,5,0),"Не определено")," - ")</f>
        <v xml:space="preserve"> - </v>
      </c>
      <c r="O407" s="77"/>
      <c r="P407" s="59"/>
      <c r="Q407" s="59"/>
      <c r="R407" s="59"/>
      <c r="S407" s="59"/>
      <c r="T407" s="59"/>
      <c r="U407" s="59"/>
      <c r="V407" s="59"/>
      <c r="W407" s="59"/>
      <c r="X407" s="59"/>
      <c r="Y407" s="59"/>
    </row>
    <row r="408" spans="1:25" customFormat="1" x14ac:dyDescent="0.25">
      <c r="A408" s="57"/>
      <c r="B408" s="59"/>
      <c r="C408" s="59"/>
      <c r="D408" s="59"/>
      <c r="E408" s="59"/>
      <c r="F408" s="59"/>
      <c r="G408" s="59"/>
      <c r="H408" s="52" t="str">
        <f t="shared" si="13"/>
        <v/>
      </c>
      <c r="I408" s="73" t="str">
        <f>IFERROR(VLOOKUP(A408,'Внесение изменений'!$B:$C,2,0),"")</f>
        <v/>
      </c>
      <c r="J408" s="73" t="str">
        <f>IFERROR(VLOOKUP(A408,'Внесение изменений'!B:E,4,0)," - ")</f>
        <v xml:space="preserve"> - </v>
      </c>
      <c r="K408" s="73" t="str">
        <f>IF(J408=" - ",J408,IFERROR(VLOOKUP(J408,Raw!$X$7:$Y$14,2,0),"Незначительные"))</f>
        <v xml:space="preserve"> - </v>
      </c>
      <c r="L408" s="73"/>
      <c r="M408" s="73" t="str">
        <f t="shared" si="14"/>
        <v xml:space="preserve"> - </v>
      </c>
      <c r="N408" s="73" t="str">
        <f>IF(A408&lt;&gt;"",IFERROR(VLOOKUP(I408&amp;M408&amp;K408,Raw!$R:$V,5,0),"Не определено")," - ")</f>
        <v xml:space="preserve"> - </v>
      </c>
      <c r="O408" s="77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spans="1:25" customFormat="1" x14ac:dyDescent="0.25">
      <c r="A409" s="57"/>
      <c r="B409" s="59"/>
      <c r="C409" s="59"/>
      <c r="D409" s="59"/>
      <c r="E409" s="59"/>
      <c r="F409" s="59"/>
      <c r="G409" s="59"/>
      <c r="H409" s="52" t="str">
        <f t="shared" si="13"/>
        <v/>
      </c>
      <c r="I409" s="73" t="str">
        <f>IFERROR(VLOOKUP(A409,'Внесение изменений'!$B:$C,2,0),"")</f>
        <v/>
      </c>
      <c r="J409" s="73" t="str">
        <f>IFERROR(VLOOKUP(A409,'Внесение изменений'!B:E,4,0)," - ")</f>
        <v xml:space="preserve"> - </v>
      </c>
      <c r="K409" s="73" t="str">
        <f>IF(J409=" - ",J409,IFERROR(VLOOKUP(J409,Raw!$X$7:$Y$14,2,0),"Незначительные"))</f>
        <v xml:space="preserve"> - </v>
      </c>
      <c r="L409" s="73"/>
      <c r="M409" s="73" t="str">
        <f t="shared" si="14"/>
        <v xml:space="preserve"> - </v>
      </c>
      <c r="N409" s="73" t="str">
        <f>IF(A409&lt;&gt;"",IFERROR(VLOOKUP(I409&amp;M409&amp;K409,Raw!$R:$V,5,0),"Не определено")," - ")</f>
        <v xml:space="preserve"> - </v>
      </c>
      <c r="O409" s="77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spans="1:25" customFormat="1" x14ac:dyDescent="0.25">
      <c r="A410" s="57"/>
      <c r="B410" s="59"/>
      <c r="C410" s="59"/>
      <c r="D410" s="59"/>
      <c r="E410" s="59"/>
      <c r="F410" s="59"/>
      <c r="G410" s="59"/>
      <c r="H410" s="52" t="str">
        <f t="shared" si="13"/>
        <v/>
      </c>
      <c r="I410" s="73" t="str">
        <f>IFERROR(VLOOKUP(A410,'Внесение изменений'!$B:$C,2,0),"")</f>
        <v/>
      </c>
      <c r="J410" s="73" t="str">
        <f>IFERROR(VLOOKUP(A410,'Внесение изменений'!B:E,4,0)," - ")</f>
        <v xml:space="preserve"> - </v>
      </c>
      <c r="K410" s="73" t="str">
        <f>IF(J410=" - ",J410,IFERROR(VLOOKUP(J410,Raw!$X$7:$Y$14,2,0),"Незначительные"))</f>
        <v xml:space="preserve"> - </v>
      </c>
      <c r="L410" s="73"/>
      <c r="M410" s="73" t="str">
        <f t="shared" si="14"/>
        <v xml:space="preserve"> - </v>
      </c>
      <c r="N410" s="73" t="str">
        <f>IF(A410&lt;&gt;"",IFERROR(VLOOKUP(I410&amp;M410&amp;K410,Raw!$R:$V,5,0),"Не определено")," - ")</f>
        <v xml:space="preserve"> - </v>
      </c>
      <c r="O410" s="77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spans="1:25" customFormat="1" x14ac:dyDescent="0.25">
      <c r="A411" s="57"/>
      <c r="B411" s="59"/>
      <c r="C411" s="59"/>
      <c r="D411" s="59"/>
      <c r="E411" s="59"/>
      <c r="F411" s="59"/>
      <c r="G411" s="59"/>
      <c r="H411" s="52" t="str">
        <f t="shared" si="13"/>
        <v/>
      </c>
      <c r="I411" s="73" t="str">
        <f>IFERROR(VLOOKUP(A411,'Внесение изменений'!$B:$C,2,0),"")</f>
        <v/>
      </c>
      <c r="J411" s="73" t="str">
        <f>IFERROR(VLOOKUP(A411,'Внесение изменений'!B:E,4,0)," - ")</f>
        <v xml:space="preserve"> - </v>
      </c>
      <c r="K411" s="73" t="str">
        <f>IF(J411=" - ",J411,IFERROR(VLOOKUP(J411,Raw!$X$7:$Y$14,2,0),"Незначительные"))</f>
        <v xml:space="preserve"> - </v>
      </c>
      <c r="L411" s="73"/>
      <c r="M411" s="73" t="str">
        <f t="shared" si="14"/>
        <v xml:space="preserve"> - </v>
      </c>
      <c r="N411" s="73" t="str">
        <f>IF(A411&lt;&gt;"",IFERROR(VLOOKUP(I411&amp;M411&amp;K411,Raw!$R:$V,5,0),"Не определено")," - ")</f>
        <v xml:space="preserve"> - </v>
      </c>
      <c r="O411" s="77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spans="1:25" customFormat="1" x14ac:dyDescent="0.25">
      <c r="A412" s="57"/>
      <c r="B412" s="59"/>
      <c r="C412" s="59"/>
      <c r="D412" s="59"/>
      <c r="E412" s="59"/>
      <c r="F412" s="59"/>
      <c r="G412" s="59"/>
      <c r="H412" s="52" t="str">
        <f t="shared" si="13"/>
        <v/>
      </c>
      <c r="I412" s="73" t="str">
        <f>IFERROR(VLOOKUP(A412,'Внесение изменений'!$B:$C,2,0),"")</f>
        <v/>
      </c>
      <c r="J412" s="73" t="str">
        <f>IFERROR(VLOOKUP(A412,'Внесение изменений'!B:E,4,0)," - ")</f>
        <v xml:space="preserve"> - </v>
      </c>
      <c r="K412" s="73" t="str">
        <f>IF(J412=" - ",J412,IFERROR(VLOOKUP(J412,Raw!$X$7:$Y$14,2,0),"Незначительные"))</f>
        <v xml:space="preserve"> - </v>
      </c>
      <c r="L412" s="73"/>
      <c r="M412" s="73" t="str">
        <f t="shared" si="14"/>
        <v xml:space="preserve"> - </v>
      </c>
      <c r="N412" s="73" t="str">
        <f>IF(A412&lt;&gt;"",IFERROR(VLOOKUP(I412&amp;M412&amp;K412,Raw!$R:$V,5,0),"Не определено")," - ")</f>
        <v xml:space="preserve"> - </v>
      </c>
      <c r="O412" s="77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spans="1:25" customFormat="1" x14ac:dyDescent="0.25">
      <c r="A413" s="57"/>
      <c r="B413" s="59"/>
      <c r="C413" s="59"/>
      <c r="D413" s="59"/>
      <c r="E413" s="59"/>
      <c r="F413" s="59"/>
      <c r="G413" s="59"/>
      <c r="H413" s="52" t="str">
        <f t="shared" si="13"/>
        <v/>
      </c>
      <c r="I413" s="73" t="str">
        <f>IFERROR(VLOOKUP(A413,'Внесение изменений'!$B:$C,2,0),"")</f>
        <v/>
      </c>
      <c r="J413" s="73" t="str">
        <f>IFERROR(VLOOKUP(A413,'Внесение изменений'!B:E,4,0)," - ")</f>
        <v xml:space="preserve"> - </v>
      </c>
      <c r="K413" s="73" t="str">
        <f>IF(J413=" - ",J413,IFERROR(VLOOKUP(J413,Raw!$X$7:$Y$14,2,0),"Незначительные"))</f>
        <v xml:space="preserve"> - </v>
      </c>
      <c r="L413" s="73"/>
      <c r="M413" s="73" t="str">
        <f t="shared" si="14"/>
        <v xml:space="preserve"> - </v>
      </c>
      <c r="N413" s="73" t="str">
        <f>IF(A413&lt;&gt;"",IFERROR(VLOOKUP(I413&amp;M413&amp;K413,Raw!$R:$V,5,0),"Не определено")," - ")</f>
        <v xml:space="preserve"> - </v>
      </c>
      <c r="O413" s="77"/>
      <c r="P413" s="59"/>
      <c r="Q413" s="59"/>
      <c r="R413" s="59"/>
      <c r="S413" s="59"/>
      <c r="T413" s="59"/>
      <c r="U413" s="59"/>
      <c r="V413" s="59"/>
      <c r="W413" s="59"/>
      <c r="X413" s="59"/>
      <c r="Y413" s="59"/>
    </row>
    <row r="414" spans="1:25" customFormat="1" x14ac:dyDescent="0.25">
      <c r="A414" s="57"/>
      <c r="B414" s="59"/>
      <c r="C414" s="59"/>
      <c r="D414" s="59"/>
      <c r="E414" s="59"/>
      <c r="F414" s="59"/>
      <c r="G414" s="59"/>
      <c r="H414" s="52" t="str">
        <f t="shared" si="13"/>
        <v/>
      </c>
      <c r="I414" s="73" t="str">
        <f>IFERROR(VLOOKUP(A414,'Внесение изменений'!$B:$C,2,0),"")</f>
        <v/>
      </c>
      <c r="J414" s="73" t="str">
        <f>IFERROR(VLOOKUP(A414,'Внесение изменений'!B:E,4,0)," - ")</f>
        <v xml:space="preserve"> - </v>
      </c>
      <c r="K414" s="73" t="str">
        <f>IF(J414=" - ",J414,IFERROR(VLOOKUP(J414,Raw!$X$7:$Y$14,2,0),"Незначительные"))</f>
        <v xml:space="preserve"> - </v>
      </c>
      <c r="L414" s="73"/>
      <c r="M414" s="73" t="str">
        <f t="shared" si="14"/>
        <v xml:space="preserve"> - </v>
      </c>
      <c r="N414" s="73" t="str">
        <f>IF(A414&lt;&gt;"",IFERROR(VLOOKUP(I414&amp;M414&amp;K414,Raw!$R:$V,5,0),"Не определено")," - ")</f>
        <v xml:space="preserve"> - </v>
      </c>
      <c r="O414" s="77"/>
      <c r="P414" s="59"/>
      <c r="Q414" s="59"/>
      <c r="R414" s="59"/>
      <c r="S414" s="59"/>
      <c r="T414" s="59"/>
      <c r="U414" s="59"/>
      <c r="V414" s="59"/>
      <c r="W414" s="59"/>
      <c r="X414" s="59"/>
      <c r="Y414" s="59"/>
    </row>
    <row r="415" spans="1:25" customFormat="1" x14ac:dyDescent="0.25">
      <c r="A415" s="57"/>
      <c r="B415" s="59"/>
      <c r="C415" s="59"/>
      <c r="D415" s="59"/>
      <c r="E415" s="59"/>
      <c r="F415" s="59"/>
      <c r="G415" s="59"/>
      <c r="H415" s="52" t="str">
        <f t="shared" si="13"/>
        <v/>
      </c>
      <c r="I415" s="73" t="str">
        <f>IFERROR(VLOOKUP(A415,'Внесение изменений'!$B:$C,2,0),"")</f>
        <v/>
      </c>
      <c r="J415" s="73" t="str">
        <f>IFERROR(VLOOKUP(A415,'Внесение изменений'!B:E,4,0)," - ")</f>
        <v xml:space="preserve"> - </v>
      </c>
      <c r="K415" s="73" t="str">
        <f>IF(J415=" - ",J415,IFERROR(VLOOKUP(J415,Raw!$X$7:$Y$14,2,0),"Незначительные"))</f>
        <v xml:space="preserve"> - </v>
      </c>
      <c r="L415" s="73"/>
      <c r="M415" s="73" t="str">
        <f t="shared" si="14"/>
        <v xml:space="preserve"> - </v>
      </c>
      <c r="N415" s="73" t="str">
        <f>IF(A415&lt;&gt;"",IFERROR(VLOOKUP(I415&amp;M415&amp;K415,Raw!$R:$V,5,0),"Не определено")," - ")</f>
        <v xml:space="preserve"> - </v>
      </c>
      <c r="O415" s="77"/>
      <c r="P415" s="59"/>
      <c r="Q415" s="59"/>
      <c r="R415" s="59"/>
      <c r="S415" s="59"/>
      <c r="T415" s="59"/>
      <c r="U415" s="59"/>
      <c r="V415" s="59"/>
      <c r="W415" s="59"/>
      <c r="X415" s="59"/>
      <c r="Y415" s="59"/>
    </row>
    <row r="416" spans="1:25" customFormat="1" x14ac:dyDescent="0.25">
      <c r="A416" s="57"/>
      <c r="B416" s="59"/>
      <c r="C416" s="59"/>
      <c r="D416" s="59"/>
      <c r="E416" s="59"/>
      <c r="F416" s="59"/>
      <c r="G416" s="59"/>
      <c r="H416" s="52" t="str">
        <f t="shared" si="13"/>
        <v/>
      </c>
      <c r="I416" s="73" t="str">
        <f>IFERROR(VLOOKUP(A416,'Внесение изменений'!$B:$C,2,0),"")</f>
        <v/>
      </c>
      <c r="J416" s="73" t="str">
        <f>IFERROR(VLOOKUP(A416,'Внесение изменений'!B:E,4,0)," - ")</f>
        <v xml:space="preserve"> - </v>
      </c>
      <c r="K416" s="73" t="str">
        <f>IF(J416=" - ",J416,IFERROR(VLOOKUP(J416,Raw!$X$7:$Y$14,2,0),"Незначительные"))</f>
        <v xml:space="preserve"> - </v>
      </c>
      <c r="L416" s="73"/>
      <c r="M416" s="73" t="str">
        <f t="shared" si="14"/>
        <v xml:space="preserve"> - </v>
      </c>
      <c r="N416" s="73" t="str">
        <f>IF(A416&lt;&gt;"",IFERROR(VLOOKUP(I416&amp;M416&amp;K416,Raw!$R:$V,5,0),"Не определено")," - ")</f>
        <v xml:space="preserve"> - </v>
      </c>
      <c r="O416" s="77"/>
      <c r="P416" s="59"/>
      <c r="Q416" s="59"/>
      <c r="R416" s="59"/>
      <c r="S416" s="59"/>
      <c r="T416" s="59"/>
      <c r="U416" s="59"/>
      <c r="V416" s="59"/>
      <c r="W416" s="59"/>
      <c r="X416" s="59"/>
      <c r="Y416" s="59"/>
    </row>
    <row r="417" spans="1:25" customFormat="1" x14ac:dyDescent="0.25">
      <c r="A417" s="57"/>
      <c r="B417" s="59"/>
      <c r="C417" s="59"/>
      <c r="D417" s="59"/>
      <c r="E417" s="59"/>
      <c r="F417" s="59"/>
      <c r="G417" s="59"/>
      <c r="H417" s="52" t="str">
        <f t="shared" si="13"/>
        <v/>
      </c>
      <c r="I417" s="73" t="str">
        <f>IFERROR(VLOOKUP(A417,'Внесение изменений'!$B:$C,2,0),"")</f>
        <v/>
      </c>
      <c r="J417" s="73" t="str">
        <f>IFERROR(VLOOKUP(A417,'Внесение изменений'!B:E,4,0)," - ")</f>
        <v xml:space="preserve"> - </v>
      </c>
      <c r="K417" s="73" t="str">
        <f>IF(J417=" - ",J417,IFERROR(VLOOKUP(J417,Raw!$X$7:$Y$14,2,0),"Незначительные"))</f>
        <v xml:space="preserve"> - </v>
      </c>
      <c r="L417" s="73"/>
      <c r="M417" s="73" t="str">
        <f t="shared" si="14"/>
        <v xml:space="preserve"> - </v>
      </c>
      <c r="N417" s="73" t="str">
        <f>IF(A417&lt;&gt;"",IFERROR(VLOOKUP(I417&amp;M417&amp;K417,Raw!$R:$V,5,0),"Не определено")," - ")</f>
        <v xml:space="preserve"> - </v>
      </c>
      <c r="O417" s="77"/>
      <c r="P417" s="59"/>
      <c r="Q417" s="59"/>
      <c r="R417" s="59"/>
      <c r="S417" s="59"/>
      <c r="T417" s="59"/>
      <c r="U417" s="59"/>
      <c r="V417" s="59"/>
      <c r="W417" s="59"/>
      <c r="X417" s="59"/>
      <c r="Y417" s="59"/>
    </row>
    <row r="418" spans="1:25" customFormat="1" x14ac:dyDescent="0.25">
      <c r="A418" s="57"/>
      <c r="B418" s="59"/>
      <c r="C418" s="59"/>
      <c r="D418" s="59"/>
      <c r="E418" s="59"/>
      <c r="F418" s="59"/>
      <c r="G418" s="59"/>
      <c r="H418" s="52" t="str">
        <f t="shared" si="13"/>
        <v/>
      </c>
      <c r="I418" s="73" t="str">
        <f>IFERROR(VLOOKUP(A418,'Внесение изменений'!$B:$C,2,0),"")</f>
        <v/>
      </c>
      <c r="J418" s="73" t="str">
        <f>IFERROR(VLOOKUP(A418,'Внесение изменений'!B:E,4,0)," - ")</f>
        <v xml:space="preserve"> - </v>
      </c>
      <c r="K418" s="73" t="str">
        <f>IF(J418=" - ",J418,IFERROR(VLOOKUP(J418,Raw!$X$7:$Y$14,2,0),"Незначительные"))</f>
        <v xml:space="preserve"> - </v>
      </c>
      <c r="L418" s="73"/>
      <c r="M418" s="73" t="str">
        <f t="shared" si="14"/>
        <v xml:space="preserve"> - </v>
      </c>
      <c r="N418" s="73" t="str">
        <f>IF(A418&lt;&gt;"",IFERROR(VLOOKUP(I418&amp;M418&amp;K418,Raw!$R:$V,5,0),"Не определено")," - ")</f>
        <v xml:space="preserve"> - </v>
      </c>
      <c r="O418" s="77"/>
      <c r="P418" s="59"/>
      <c r="Q418" s="59"/>
      <c r="R418" s="59"/>
      <c r="S418" s="59"/>
      <c r="T418" s="59"/>
      <c r="U418" s="59"/>
      <c r="V418" s="59"/>
      <c r="W418" s="59"/>
      <c r="X418" s="59"/>
      <c r="Y418" s="59"/>
    </row>
    <row r="419" spans="1:25" customFormat="1" x14ac:dyDescent="0.25">
      <c r="A419" s="57"/>
      <c r="B419" s="59"/>
      <c r="C419" s="59"/>
      <c r="D419" s="59"/>
      <c r="E419" s="59"/>
      <c r="F419" s="59"/>
      <c r="G419" s="59"/>
      <c r="H419" s="52" t="str">
        <f t="shared" si="13"/>
        <v/>
      </c>
      <c r="I419" s="73" t="str">
        <f>IFERROR(VLOOKUP(A419,'Внесение изменений'!$B:$C,2,0),"")</f>
        <v/>
      </c>
      <c r="J419" s="73" t="str">
        <f>IFERROR(VLOOKUP(A419,'Внесение изменений'!B:E,4,0)," - ")</f>
        <v xml:space="preserve"> - </v>
      </c>
      <c r="K419" s="73" t="str">
        <f>IF(J419=" - ",J419,IFERROR(VLOOKUP(J419,Raw!$X$7:$Y$14,2,0),"Незначительные"))</f>
        <v xml:space="preserve"> - </v>
      </c>
      <c r="L419" s="73"/>
      <c r="M419" s="73" t="str">
        <f t="shared" si="14"/>
        <v xml:space="preserve"> - </v>
      </c>
      <c r="N419" s="73" t="str">
        <f>IF(A419&lt;&gt;"",IFERROR(VLOOKUP(I419&amp;M419&amp;K419,Raw!$R:$V,5,0),"Не определено")," - ")</f>
        <v xml:space="preserve"> - </v>
      </c>
      <c r="O419" s="77"/>
      <c r="P419" s="59"/>
      <c r="Q419" s="59"/>
      <c r="R419" s="59"/>
      <c r="S419" s="59"/>
      <c r="T419" s="59"/>
      <c r="U419" s="59"/>
      <c r="V419" s="59"/>
      <c r="W419" s="59"/>
      <c r="X419" s="59"/>
      <c r="Y419" s="59"/>
    </row>
    <row r="420" spans="1:25" customFormat="1" x14ac:dyDescent="0.25">
      <c r="A420" s="57"/>
      <c r="B420" s="59"/>
      <c r="C420" s="59"/>
      <c r="D420" s="59"/>
      <c r="E420" s="59"/>
      <c r="F420" s="59"/>
      <c r="G420" s="59"/>
      <c r="H420" s="52" t="str">
        <f t="shared" si="13"/>
        <v/>
      </c>
      <c r="I420" s="73" t="str">
        <f>IFERROR(VLOOKUP(A420,'Внесение изменений'!$B:$C,2,0),"")</f>
        <v/>
      </c>
      <c r="J420" s="73" t="str">
        <f>IFERROR(VLOOKUP(A420,'Внесение изменений'!B:E,4,0)," - ")</f>
        <v xml:space="preserve"> - </v>
      </c>
      <c r="K420" s="73" t="str">
        <f>IF(J420=" - ",J420,IFERROR(VLOOKUP(J420,Raw!$X$7:$Y$14,2,0),"Незначительные"))</f>
        <v xml:space="preserve"> - </v>
      </c>
      <c r="L420" s="73"/>
      <c r="M420" s="73" t="str">
        <f t="shared" si="14"/>
        <v xml:space="preserve"> - </v>
      </c>
      <c r="N420" s="73" t="str">
        <f>IF(A420&lt;&gt;"",IFERROR(VLOOKUP(I420&amp;M420&amp;K420,Raw!$R:$V,5,0),"Не определено")," - ")</f>
        <v xml:space="preserve"> - </v>
      </c>
      <c r="O420" s="77"/>
      <c r="P420" s="59"/>
      <c r="Q420" s="59"/>
      <c r="R420" s="59"/>
      <c r="S420" s="59"/>
      <c r="T420" s="59"/>
      <c r="U420" s="59"/>
      <c r="V420" s="59"/>
      <c r="W420" s="59"/>
      <c r="X420" s="59"/>
      <c r="Y420" s="59"/>
    </row>
    <row r="421" spans="1:25" customFormat="1" x14ac:dyDescent="0.25">
      <c r="A421" s="57"/>
      <c r="B421" s="59"/>
      <c r="C421" s="59"/>
      <c r="D421" s="59"/>
      <c r="E421" s="59"/>
      <c r="F421" s="59"/>
      <c r="G421" s="59"/>
      <c r="H421" s="52" t="str">
        <f t="shared" si="13"/>
        <v/>
      </c>
      <c r="I421" s="73" t="str">
        <f>IFERROR(VLOOKUP(A421,'Внесение изменений'!$B:$C,2,0),"")</f>
        <v/>
      </c>
      <c r="J421" s="73" t="str">
        <f>IFERROR(VLOOKUP(A421,'Внесение изменений'!B:E,4,0)," - ")</f>
        <v xml:space="preserve"> - </v>
      </c>
      <c r="K421" s="73" t="str">
        <f>IF(J421=" - ",J421,IFERROR(VLOOKUP(J421,Raw!$X$7:$Y$14,2,0),"Незначительные"))</f>
        <v xml:space="preserve"> - </v>
      </c>
      <c r="L421" s="73"/>
      <c r="M421" s="73" t="str">
        <f t="shared" si="14"/>
        <v xml:space="preserve"> - </v>
      </c>
      <c r="N421" s="73" t="str">
        <f>IF(A421&lt;&gt;"",IFERROR(VLOOKUP(I421&amp;M421&amp;K421,Raw!$R:$V,5,0),"Не определено")," - ")</f>
        <v xml:space="preserve"> - </v>
      </c>
      <c r="O421" s="77"/>
      <c r="P421" s="59"/>
      <c r="Q421" s="59"/>
      <c r="R421" s="59"/>
      <c r="S421" s="59"/>
      <c r="T421" s="59"/>
      <c r="U421" s="59"/>
      <c r="V421" s="59"/>
      <c r="W421" s="59"/>
      <c r="X421" s="59"/>
      <c r="Y421" s="59"/>
    </row>
    <row r="422" spans="1:25" customFormat="1" x14ac:dyDescent="0.25">
      <c r="A422" s="57"/>
      <c r="B422" s="59"/>
      <c r="C422" s="59"/>
      <c r="D422" s="59"/>
      <c r="E422" s="59"/>
      <c r="F422" s="59"/>
      <c r="G422" s="59"/>
      <c r="H422" s="52" t="str">
        <f t="shared" si="13"/>
        <v/>
      </c>
      <c r="I422" s="73" t="str">
        <f>IFERROR(VLOOKUP(A422,'Внесение изменений'!$B:$C,2,0),"")</f>
        <v/>
      </c>
      <c r="J422" s="73" t="str">
        <f>IFERROR(VLOOKUP(A422,'Внесение изменений'!B:E,4,0)," - ")</f>
        <v xml:space="preserve"> - </v>
      </c>
      <c r="K422" s="73" t="str">
        <f>IF(J422=" - ",J422,IFERROR(VLOOKUP(J422,Raw!$X$7:$Y$14,2,0),"Незначительные"))</f>
        <v xml:space="preserve"> - </v>
      </c>
      <c r="L422" s="73"/>
      <c r="M422" s="73" t="str">
        <f t="shared" si="14"/>
        <v xml:space="preserve"> - </v>
      </c>
      <c r="N422" s="73" t="str">
        <f>IF(A422&lt;&gt;"",IFERROR(VLOOKUP(I422&amp;M422&amp;K422,Raw!$R:$V,5,0),"Не определено")," - ")</f>
        <v xml:space="preserve"> - </v>
      </c>
      <c r="O422" s="77"/>
      <c r="P422" s="59"/>
      <c r="Q422" s="59"/>
      <c r="R422" s="59"/>
      <c r="S422" s="59"/>
      <c r="T422" s="59"/>
      <c r="U422" s="59"/>
      <c r="V422" s="59"/>
      <c r="W422" s="59"/>
      <c r="X422" s="59"/>
      <c r="Y422" s="59"/>
    </row>
    <row r="423" spans="1:25" customFormat="1" x14ac:dyDescent="0.25">
      <c r="A423" s="57"/>
      <c r="B423" s="59"/>
      <c r="C423" s="59"/>
      <c r="D423" s="59"/>
      <c r="E423" s="59"/>
      <c r="F423" s="59"/>
      <c r="G423" s="59"/>
      <c r="H423" s="52" t="str">
        <f t="shared" si="13"/>
        <v/>
      </c>
      <c r="I423" s="73" t="str">
        <f>IFERROR(VLOOKUP(A423,'Внесение изменений'!$B:$C,2,0),"")</f>
        <v/>
      </c>
      <c r="J423" s="73" t="str">
        <f>IFERROR(VLOOKUP(A423,'Внесение изменений'!B:E,4,0)," - ")</f>
        <v xml:space="preserve"> - </v>
      </c>
      <c r="K423" s="73" t="str">
        <f>IF(J423=" - ",J423,IFERROR(VLOOKUP(J423,Raw!$X$7:$Y$14,2,0),"Незначительные"))</f>
        <v xml:space="preserve"> - </v>
      </c>
      <c r="L423" s="73"/>
      <c r="M423" s="73" t="str">
        <f t="shared" si="14"/>
        <v xml:space="preserve"> - </v>
      </c>
      <c r="N423" s="73" t="str">
        <f>IF(A423&lt;&gt;"",IFERROR(VLOOKUP(I423&amp;M423&amp;K423,Raw!$R:$V,5,0),"Не определено")," - ")</f>
        <v xml:space="preserve"> - </v>
      </c>
      <c r="O423" s="77"/>
      <c r="P423" s="59"/>
      <c r="Q423" s="59"/>
      <c r="R423" s="59"/>
      <c r="S423" s="59"/>
      <c r="T423" s="59"/>
      <c r="U423" s="59"/>
      <c r="V423" s="59"/>
      <c r="W423" s="59"/>
      <c r="X423" s="59"/>
      <c r="Y423" s="59"/>
    </row>
    <row r="424" spans="1:25" customFormat="1" x14ac:dyDescent="0.25">
      <c r="A424" s="57"/>
      <c r="B424" s="59"/>
      <c r="C424" s="59"/>
      <c r="D424" s="59"/>
      <c r="E424" s="59"/>
      <c r="F424" s="59"/>
      <c r="G424" s="59"/>
      <c r="H424" s="52" t="str">
        <f t="shared" si="13"/>
        <v/>
      </c>
      <c r="I424" s="73" t="str">
        <f>IFERROR(VLOOKUP(A424,'Внесение изменений'!$B:$C,2,0),"")</f>
        <v/>
      </c>
      <c r="J424" s="73" t="str">
        <f>IFERROR(VLOOKUP(A424,'Внесение изменений'!B:E,4,0)," - ")</f>
        <v xml:space="preserve"> - </v>
      </c>
      <c r="K424" s="73" t="str">
        <f>IF(J424=" - ",J424,IFERROR(VLOOKUP(J424,Raw!$X$7:$Y$14,2,0),"Незначительные"))</f>
        <v xml:space="preserve"> - </v>
      </c>
      <c r="L424" s="73"/>
      <c r="M424" s="73" t="str">
        <f t="shared" si="14"/>
        <v xml:space="preserve"> - </v>
      </c>
      <c r="N424" s="73" t="str">
        <f>IF(A424&lt;&gt;"",IFERROR(VLOOKUP(I424&amp;M424&amp;K424,Raw!$R:$V,5,0),"Не определено")," - ")</f>
        <v xml:space="preserve"> - </v>
      </c>
      <c r="O424" s="77"/>
      <c r="P424" s="59"/>
      <c r="Q424" s="59"/>
      <c r="R424" s="59"/>
      <c r="S424" s="59"/>
      <c r="T424" s="59"/>
      <c r="U424" s="59"/>
      <c r="V424" s="59"/>
      <c r="W424" s="59"/>
      <c r="X424" s="59"/>
      <c r="Y424" s="59"/>
    </row>
    <row r="425" spans="1:25" customFormat="1" x14ac:dyDescent="0.25">
      <c r="A425" s="57"/>
      <c r="B425" s="59"/>
      <c r="C425" s="59"/>
      <c r="D425" s="59"/>
      <c r="E425" s="59"/>
      <c r="F425" s="59"/>
      <c r="G425" s="59"/>
      <c r="H425" s="52" t="str">
        <f t="shared" si="13"/>
        <v/>
      </c>
      <c r="I425" s="73" t="str">
        <f>IFERROR(VLOOKUP(A425,'Внесение изменений'!$B:$C,2,0),"")</f>
        <v/>
      </c>
      <c r="J425" s="73" t="str">
        <f>IFERROR(VLOOKUP(A425,'Внесение изменений'!B:E,4,0)," - ")</f>
        <v xml:space="preserve"> - </v>
      </c>
      <c r="K425" s="73" t="str">
        <f>IF(J425=" - ",J425,IFERROR(VLOOKUP(J425,Raw!$X$7:$Y$14,2,0),"Незначительные"))</f>
        <v xml:space="preserve"> - </v>
      </c>
      <c r="L425" s="73"/>
      <c r="M425" s="73" t="str">
        <f t="shared" si="14"/>
        <v xml:space="preserve"> - </v>
      </c>
      <c r="N425" s="73" t="str">
        <f>IF(A425&lt;&gt;"",IFERROR(VLOOKUP(I425&amp;M425&amp;K425,Raw!$R:$V,5,0),"Не определено")," - ")</f>
        <v xml:space="preserve"> - </v>
      </c>
      <c r="O425" s="77"/>
      <c r="P425" s="59"/>
      <c r="Q425" s="59"/>
      <c r="R425" s="59"/>
      <c r="S425" s="59"/>
      <c r="T425" s="59"/>
      <c r="U425" s="59"/>
      <c r="V425" s="59"/>
      <c r="W425" s="59"/>
      <c r="X425" s="59"/>
      <c r="Y425" s="59"/>
    </row>
    <row r="426" spans="1:25" customFormat="1" x14ac:dyDescent="0.25">
      <c r="A426" s="57"/>
      <c r="B426" s="59"/>
      <c r="C426" s="59"/>
      <c r="D426" s="59"/>
      <c r="E426" s="59"/>
      <c r="F426" s="59"/>
      <c r="G426" s="59"/>
      <c r="H426" s="52" t="str">
        <f t="shared" si="13"/>
        <v/>
      </c>
      <c r="I426" s="73" t="str">
        <f>IFERROR(VLOOKUP(A426,'Внесение изменений'!$B:$C,2,0),"")</f>
        <v/>
      </c>
      <c r="J426" s="73" t="str">
        <f>IFERROR(VLOOKUP(A426,'Внесение изменений'!B:E,4,0)," - ")</f>
        <v xml:space="preserve"> - </v>
      </c>
      <c r="K426" s="73" t="str">
        <f>IF(J426=" - ",J426,IFERROR(VLOOKUP(J426,Raw!$X$7:$Y$14,2,0),"Незначительные"))</f>
        <v xml:space="preserve"> - </v>
      </c>
      <c r="L426" s="73"/>
      <c r="M426" s="73" t="str">
        <f t="shared" si="14"/>
        <v xml:space="preserve"> - </v>
      </c>
      <c r="N426" s="73" t="str">
        <f>IF(A426&lt;&gt;"",IFERROR(VLOOKUP(I426&amp;M426&amp;K426,Raw!$R:$V,5,0),"Не определено")," - ")</f>
        <v xml:space="preserve"> - </v>
      </c>
      <c r="O426" s="77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spans="1:25" customFormat="1" x14ac:dyDescent="0.25">
      <c r="A427" s="57"/>
      <c r="B427" s="59"/>
      <c r="C427" s="59"/>
      <c r="D427" s="59"/>
      <c r="E427" s="59"/>
      <c r="F427" s="59"/>
      <c r="G427" s="59"/>
      <c r="H427" s="52" t="str">
        <f t="shared" si="13"/>
        <v/>
      </c>
      <c r="I427" s="73" t="str">
        <f>IFERROR(VLOOKUP(A427,'Внесение изменений'!$B:$C,2,0),"")</f>
        <v/>
      </c>
      <c r="J427" s="73" t="str">
        <f>IFERROR(VLOOKUP(A427,'Внесение изменений'!B:E,4,0)," - ")</f>
        <v xml:space="preserve"> - </v>
      </c>
      <c r="K427" s="73" t="str">
        <f>IF(J427=" - ",J427,IFERROR(VLOOKUP(J427,Raw!$X$7:$Y$14,2,0),"Незначительные"))</f>
        <v xml:space="preserve"> - </v>
      </c>
      <c r="L427" s="73"/>
      <c r="M427" s="73" t="str">
        <f t="shared" si="14"/>
        <v xml:space="preserve"> - </v>
      </c>
      <c r="N427" s="73" t="str">
        <f>IF(A427&lt;&gt;"",IFERROR(VLOOKUP(I427&amp;M427&amp;K427,Raw!$R:$V,5,0),"Не определено")," - ")</f>
        <v xml:space="preserve"> - </v>
      </c>
      <c r="O427" s="77"/>
      <c r="P427" s="59"/>
      <c r="Q427" s="59"/>
      <c r="R427" s="59"/>
      <c r="S427" s="59"/>
      <c r="T427" s="59"/>
      <c r="U427" s="59"/>
      <c r="V427" s="59"/>
      <c r="W427" s="59"/>
      <c r="X427" s="59"/>
      <c r="Y427" s="59"/>
    </row>
    <row r="428" spans="1:25" customFormat="1" x14ac:dyDescent="0.25">
      <c r="A428" s="57"/>
      <c r="B428" s="59"/>
      <c r="C428" s="59"/>
      <c r="D428" s="59"/>
      <c r="E428" s="59"/>
      <c r="F428" s="59"/>
      <c r="G428" s="59"/>
      <c r="H428" s="52" t="str">
        <f t="shared" si="13"/>
        <v/>
      </c>
      <c r="I428" s="73" t="str">
        <f>IFERROR(VLOOKUP(A428,'Внесение изменений'!$B:$C,2,0),"")</f>
        <v/>
      </c>
      <c r="J428" s="73" t="str">
        <f>IFERROR(VLOOKUP(A428,'Внесение изменений'!B:E,4,0)," - ")</f>
        <v xml:space="preserve"> - </v>
      </c>
      <c r="K428" s="73" t="str">
        <f>IF(J428=" - ",J428,IFERROR(VLOOKUP(J428,Raw!$X$7:$Y$14,2,0),"Незначительные"))</f>
        <v xml:space="preserve"> - </v>
      </c>
      <c r="L428" s="73"/>
      <c r="M428" s="73" t="str">
        <f t="shared" si="14"/>
        <v xml:space="preserve"> - </v>
      </c>
      <c r="N428" s="73" t="str">
        <f>IF(A428&lt;&gt;"",IFERROR(VLOOKUP(I428&amp;M428&amp;K428,Raw!$R:$V,5,0),"Не определено")," - ")</f>
        <v xml:space="preserve"> - </v>
      </c>
      <c r="O428" s="77"/>
      <c r="P428" s="59"/>
      <c r="Q428" s="59"/>
      <c r="R428" s="59"/>
      <c r="S428" s="59"/>
      <c r="T428" s="59"/>
      <c r="U428" s="59"/>
      <c r="V428" s="59"/>
      <c r="W428" s="59"/>
      <c r="X428" s="59"/>
      <c r="Y428" s="59"/>
    </row>
    <row r="429" spans="1:25" customFormat="1" x14ac:dyDescent="0.25">
      <c r="A429" s="57"/>
      <c r="B429" s="59"/>
      <c r="C429" s="59"/>
      <c r="D429" s="59"/>
      <c r="E429" s="59"/>
      <c r="F429" s="59"/>
      <c r="G429" s="59"/>
      <c r="H429" s="52" t="str">
        <f t="shared" si="13"/>
        <v/>
      </c>
      <c r="I429" s="73" t="str">
        <f>IFERROR(VLOOKUP(A429,'Внесение изменений'!$B:$C,2,0),"")</f>
        <v/>
      </c>
      <c r="J429" s="73" t="str">
        <f>IFERROR(VLOOKUP(A429,'Внесение изменений'!B:E,4,0)," - ")</f>
        <v xml:space="preserve"> - </v>
      </c>
      <c r="K429" s="73" t="str">
        <f>IF(J429=" - ",J429,IFERROR(VLOOKUP(J429,Raw!$X$7:$Y$14,2,0),"Незначительные"))</f>
        <v xml:space="preserve"> - </v>
      </c>
      <c r="L429" s="73"/>
      <c r="M429" s="73" t="str">
        <f t="shared" si="14"/>
        <v xml:space="preserve"> - </v>
      </c>
      <c r="N429" s="73" t="str">
        <f>IF(A429&lt;&gt;"",IFERROR(VLOOKUP(I429&amp;M429&amp;K429,Raw!$R:$V,5,0),"Не определено")," - ")</f>
        <v xml:space="preserve"> - </v>
      </c>
      <c r="O429" s="77"/>
      <c r="P429" s="59"/>
      <c r="Q429" s="59"/>
      <c r="R429" s="59"/>
      <c r="S429" s="59"/>
      <c r="T429" s="59"/>
      <c r="U429" s="59"/>
      <c r="V429" s="59"/>
      <c r="W429" s="59"/>
      <c r="X429" s="59"/>
      <c r="Y429" s="59"/>
    </row>
    <row r="430" spans="1:25" customFormat="1" x14ac:dyDescent="0.25">
      <c r="A430" s="57"/>
      <c r="B430" s="59"/>
      <c r="C430" s="59"/>
      <c r="D430" s="59"/>
      <c r="E430" s="59"/>
      <c r="F430" s="59"/>
      <c r="G430" s="59"/>
      <c r="H430" s="52" t="str">
        <f t="shared" si="13"/>
        <v/>
      </c>
      <c r="I430" s="73" t="str">
        <f>IFERROR(VLOOKUP(A430,'Внесение изменений'!$B:$C,2,0),"")</f>
        <v/>
      </c>
      <c r="J430" s="73" t="str">
        <f>IFERROR(VLOOKUP(A430,'Внесение изменений'!B:E,4,0)," - ")</f>
        <v xml:space="preserve"> - </v>
      </c>
      <c r="K430" s="73" t="str">
        <f>IF(J430=" - ",J430,IFERROR(VLOOKUP(J430,Raw!$X$7:$Y$14,2,0),"Незначительные"))</f>
        <v xml:space="preserve"> - </v>
      </c>
      <c r="L430" s="73"/>
      <c r="M430" s="73" t="str">
        <f t="shared" si="14"/>
        <v xml:space="preserve"> - </v>
      </c>
      <c r="N430" s="73" t="str">
        <f>IF(A430&lt;&gt;"",IFERROR(VLOOKUP(I430&amp;M430&amp;K430,Raw!$R:$V,5,0),"Не определено")," - ")</f>
        <v xml:space="preserve"> - </v>
      </c>
      <c r="O430" s="77"/>
      <c r="P430" s="59"/>
      <c r="Q430" s="59"/>
      <c r="R430" s="59"/>
      <c r="S430" s="59"/>
      <c r="T430" s="59"/>
      <c r="U430" s="59"/>
      <c r="V430" s="59"/>
      <c r="W430" s="59"/>
      <c r="X430" s="59"/>
      <c r="Y430" s="59"/>
    </row>
    <row r="431" spans="1:25" customFormat="1" x14ac:dyDescent="0.25">
      <c r="A431" s="57"/>
      <c r="B431" s="59"/>
      <c r="C431" s="59"/>
      <c r="D431" s="59"/>
      <c r="E431" s="59"/>
      <c r="F431" s="59"/>
      <c r="G431" s="59"/>
      <c r="H431" s="52" t="str">
        <f t="shared" si="13"/>
        <v/>
      </c>
      <c r="I431" s="73" t="str">
        <f>IFERROR(VLOOKUP(A431,'Внесение изменений'!$B:$C,2,0),"")</f>
        <v/>
      </c>
      <c r="J431" s="73" t="str">
        <f>IFERROR(VLOOKUP(A431,'Внесение изменений'!B:E,4,0)," - ")</f>
        <v xml:space="preserve"> - </v>
      </c>
      <c r="K431" s="73" t="str">
        <f>IF(J431=" - ",J431,IFERROR(VLOOKUP(J431,Raw!$X$7:$Y$14,2,0),"Незначительные"))</f>
        <v xml:space="preserve"> - </v>
      </c>
      <c r="L431" s="73"/>
      <c r="M431" s="73" t="str">
        <f t="shared" si="14"/>
        <v xml:space="preserve"> - </v>
      </c>
      <c r="N431" s="73" t="str">
        <f>IF(A431&lt;&gt;"",IFERROR(VLOOKUP(I431&amp;M431&amp;K431,Raw!$R:$V,5,0),"Не определено")," - ")</f>
        <v xml:space="preserve"> - </v>
      </c>
      <c r="O431" s="77"/>
      <c r="P431" s="59"/>
      <c r="Q431" s="59"/>
      <c r="R431" s="59"/>
      <c r="S431" s="59"/>
      <c r="T431" s="59"/>
      <c r="U431" s="59"/>
      <c r="V431" s="59"/>
      <c r="W431" s="59"/>
      <c r="X431" s="59"/>
      <c r="Y431" s="59"/>
    </row>
    <row r="432" spans="1:25" customFormat="1" x14ac:dyDescent="0.25">
      <c r="A432" s="57"/>
      <c r="B432" s="59"/>
      <c r="C432" s="59"/>
      <c r="D432" s="59"/>
      <c r="E432" s="59"/>
      <c r="F432" s="59"/>
      <c r="G432" s="59"/>
      <c r="H432" s="52" t="str">
        <f t="shared" si="13"/>
        <v/>
      </c>
      <c r="I432" s="73" t="str">
        <f>IFERROR(VLOOKUP(A432,'Внесение изменений'!$B:$C,2,0),"")</f>
        <v/>
      </c>
      <c r="J432" s="73" t="str">
        <f>IFERROR(VLOOKUP(A432,'Внесение изменений'!B:E,4,0)," - ")</f>
        <v xml:space="preserve"> - </v>
      </c>
      <c r="K432" s="73" t="str">
        <f>IF(J432=" - ",J432,IFERROR(VLOOKUP(J432,Raw!$X$7:$Y$14,2,0),"Незначительные"))</f>
        <v xml:space="preserve"> - </v>
      </c>
      <c r="L432" s="73"/>
      <c r="M432" s="73" t="str">
        <f t="shared" si="14"/>
        <v xml:space="preserve"> - </v>
      </c>
      <c r="N432" s="73" t="str">
        <f>IF(A432&lt;&gt;"",IFERROR(VLOOKUP(I432&amp;M432&amp;K432,Raw!$R:$V,5,0),"Не определено")," - ")</f>
        <v xml:space="preserve"> - </v>
      </c>
      <c r="O432" s="77"/>
      <c r="P432" s="59"/>
      <c r="Q432" s="59"/>
      <c r="R432" s="59"/>
      <c r="S432" s="59"/>
      <c r="T432" s="59"/>
      <c r="U432" s="59"/>
      <c r="V432" s="59"/>
      <c r="W432" s="59"/>
      <c r="X432" s="59"/>
      <c r="Y432" s="59"/>
    </row>
    <row r="433" spans="1:25" customFormat="1" x14ac:dyDescent="0.25">
      <c r="A433" s="57"/>
      <c r="B433" s="59"/>
      <c r="C433" s="59"/>
      <c r="D433" s="59"/>
      <c r="E433" s="59"/>
      <c r="F433" s="59"/>
      <c r="G433" s="59"/>
      <c r="H433" s="52" t="str">
        <f t="shared" si="13"/>
        <v/>
      </c>
      <c r="I433" s="73" t="str">
        <f>IFERROR(VLOOKUP(A433,'Внесение изменений'!$B:$C,2,0),"")</f>
        <v/>
      </c>
      <c r="J433" s="73" t="str">
        <f>IFERROR(VLOOKUP(A433,'Внесение изменений'!B:E,4,0)," - ")</f>
        <v xml:space="preserve"> - </v>
      </c>
      <c r="K433" s="73" t="str">
        <f>IF(J433=" - ",J433,IFERROR(VLOOKUP(J433,Raw!$X$7:$Y$14,2,0),"Незначительные"))</f>
        <v xml:space="preserve"> - </v>
      </c>
      <c r="L433" s="73"/>
      <c r="M433" s="73" t="str">
        <f t="shared" si="14"/>
        <v xml:space="preserve"> - </v>
      </c>
      <c r="N433" s="73" t="str">
        <f>IF(A433&lt;&gt;"",IFERROR(VLOOKUP(I433&amp;M433&amp;K433,Raw!$R:$V,5,0),"Не определено")," - ")</f>
        <v xml:space="preserve"> - </v>
      </c>
      <c r="O433" s="77"/>
      <c r="P433" s="59"/>
      <c r="Q433" s="59"/>
      <c r="R433" s="59"/>
      <c r="S433" s="59"/>
      <c r="T433" s="59"/>
      <c r="U433" s="59"/>
      <c r="V433" s="59"/>
      <c r="W433" s="59"/>
      <c r="X433" s="59"/>
      <c r="Y433" s="59"/>
    </row>
    <row r="434" spans="1:25" customFormat="1" x14ac:dyDescent="0.25">
      <c r="A434" s="57"/>
      <c r="B434" s="59"/>
      <c r="C434" s="59"/>
      <c r="D434" s="59"/>
      <c r="E434" s="59"/>
      <c r="F434" s="59"/>
      <c r="G434" s="59"/>
      <c r="H434" s="52" t="str">
        <f t="shared" si="13"/>
        <v/>
      </c>
      <c r="I434" s="73" t="str">
        <f>IFERROR(VLOOKUP(A434,'Внесение изменений'!$B:$C,2,0),"")</f>
        <v/>
      </c>
      <c r="J434" s="73" t="str">
        <f>IFERROR(VLOOKUP(A434,'Внесение изменений'!B:E,4,0)," - ")</f>
        <v xml:space="preserve"> - </v>
      </c>
      <c r="K434" s="73" t="str">
        <f>IF(J434=" - ",J434,IFERROR(VLOOKUP(J434,Raw!$X$7:$Y$14,2,0),"Незначительные"))</f>
        <v xml:space="preserve"> - </v>
      </c>
      <c r="L434" s="73"/>
      <c r="M434" s="73" t="str">
        <f t="shared" si="14"/>
        <v xml:space="preserve"> - </v>
      </c>
      <c r="N434" s="73" t="str">
        <f>IF(A434&lt;&gt;"",IFERROR(VLOOKUP(I434&amp;M434&amp;K434,Raw!$R:$V,5,0),"Не определено")," - ")</f>
        <v xml:space="preserve"> - </v>
      </c>
      <c r="O434" s="77"/>
      <c r="P434" s="59"/>
      <c r="Q434" s="59"/>
      <c r="R434" s="59"/>
      <c r="S434" s="59"/>
      <c r="T434" s="59"/>
      <c r="U434" s="59"/>
      <c r="V434" s="59"/>
      <c r="W434" s="59"/>
      <c r="X434" s="59"/>
      <c r="Y434" s="59"/>
    </row>
    <row r="435" spans="1:25" customFormat="1" x14ac:dyDescent="0.25">
      <c r="A435" s="57"/>
      <c r="B435" s="59"/>
      <c r="C435" s="59"/>
      <c r="D435" s="59"/>
      <c r="E435" s="59"/>
      <c r="F435" s="59"/>
      <c r="G435" s="59"/>
      <c r="H435" s="52" t="str">
        <f t="shared" si="13"/>
        <v/>
      </c>
      <c r="I435" s="73" t="str">
        <f>IFERROR(VLOOKUP(A435,'Внесение изменений'!$B:$C,2,0),"")</f>
        <v/>
      </c>
      <c r="J435" s="73" t="str">
        <f>IFERROR(VLOOKUP(A435,'Внесение изменений'!B:E,4,0)," - ")</f>
        <v xml:space="preserve"> - </v>
      </c>
      <c r="K435" s="73" t="str">
        <f>IF(J435=" - ",J435,IFERROR(VLOOKUP(J435,Raw!$X$7:$Y$14,2,0),"Незначительные"))</f>
        <v xml:space="preserve"> - </v>
      </c>
      <c r="L435" s="73"/>
      <c r="M435" s="73" t="str">
        <f t="shared" si="14"/>
        <v xml:space="preserve"> - </v>
      </c>
      <c r="N435" s="73" t="str">
        <f>IF(A435&lt;&gt;"",IFERROR(VLOOKUP(I435&amp;M435&amp;K435,Raw!$R:$V,5,0),"Не определено")," - ")</f>
        <v xml:space="preserve"> - </v>
      </c>
      <c r="O435" s="77"/>
      <c r="P435" s="59"/>
      <c r="Q435" s="59"/>
      <c r="R435" s="59"/>
      <c r="S435" s="59"/>
      <c r="T435" s="59"/>
      <c r="U435" s="59"/>
      <c r="V435" s="59"/>
      <c r="W435" s="59"/>
      <c r="X435" s="59"/>
      <c r="Y435" s="59"/>
    </row>
    <row r="436" spans="1:25" customFormat="1" x14ac:dyDescent="0.25">
      <c r="A436" s="57"/>
      <c r="B436" s="59"/>
      <c r="C436" s="59"/>
      <c r="D436" s="59"/>
      <c r="E436" s="59"/>
      <c r="F436" s="59"/>
      <c r="G436" s="59"/>
      <c r="H436" s="52" t="str">
        <f t="shared" si="13"/>
        <v/>
      </c>
      <c r="I436" s="73" t="str">
        <f>IFERROR(VLOOKUP(A436,'Внесение изменений'!$B:$C,2,0),"")</f>
        <v/>
      </c>
      <c r="J436" s="73" t="str">
        <f>IFERROR(VLOOKUP(A436,'Внесение изменений'!B:E,4,0)," - ")</f>
        <v xml:space="preserve"> - </v>
      </c>
      <c r="K436" s="73" t="str">
        <f>IF(J436=" - ",J436,IFERROR(VLOOKUP(J436,Raw!$X$7:$Y$14,2,0),"Незначительные"))</f>
        <v xml:space="preserve"> - </v>
      </c>
      <c r="L436" s="73"/>
      <c r="M436" s="73" t="str">
        <f t="shared" si="14"/>
        <v xml:space="preserve"> - </v>
      </c>
      <c r="N436" s="73" t="str">
        <f>IF(A436&lt;&gt;"",IFERROR(VLOOKUP(I436&amp;M436&amp;K436,Raw!$R:$V,5,0),"Не определено")," - ")</f>
        <v xml:space="preserve"> - </v>
      </c>
      <c r="O436" s="77"/>
      <c r="P436" s="59"/>
      <c r="Q436" s="59"/>
      <c r="R436" s="59"/>
      <c r="S436" s="59"/>
      <c r="T436" s="59"/>
      <c r="U436" s="59"/>
      <c r="V436" s="59"/>
      <c r="W436" s="59"/>
      <c r="X436" s="59"/>
      <c r="Y436" s="59"/>
    </row>
    <row r="437" spans="1:25" customFormat="1" x14ac:dyDescent="0.25">
      <c r="A437" s="57"/>
      <c r="B437" s="59"/>
      <c r="C437" s="59"/>
      <c r="D437" s="59"/>
      <c r="E437" s="59"/>
      <c r="F437" s="59"/>
      <c r="G437" s="59"/>
      <c r="H437" s="52" t="str">
        <f t="shared" si="13"/>
        <v/>
      </c>
      <c r="I437" s="73" t="str">
        <f>IFERROR(VLOOKUP(A437,'Внесение изменений'!$B:$C,2,0),"")</f>
        <v/>
      </c>
      <c r="J437" s="73" t="str">
        <f>IFERROR(VLOOKUP(A437,'Внесение изменений'!B:E,4,0)," - ")</f>
        <v xml:space="preserve"> - </v>
      </c>
      <c r="K437" s="73" t="str">
        <f>IF(J437=" - ",J437,IFERROR(VLOOKUP(J437,Raw!$X$7:$Y$14,2,0),"Незначительные"))</f>
        <v xml:space="preserve"> - </v>
      </c>
      <c r="L437" s="73"/>
      <c r="M437" s="73" t="str">
        <f t="shared" si="14"/>
        <v xml:space="preserve"> - </v>
      </c>
      <c r="N437" s="73" t="str">
        <f>IF(A437&lt;&gt;"",IFERROR(VLOOKUP(I437&amp;M437&amp;K437,Raw!$R:$V,5,0),"Не определено")," - ")</f>
        <v xml:space="preserve"> - </v>
      </c>
      <c r="O437" s="77"/>
      <c r="P437" s="59"/>
      <c r="Q437" s="59"/>
      <c r="R437" s="59"/>
      <c r="S437" s="59"/>
      <c r="T437" s="59"/>
      <c r="U437" s="59"/>
      <c r="V437" s="59"/>
      <c r="W437" s="59"/>
      <c r="X437" s="59"/>
      <c r="Y437" s="59"/>
    </row>
    <row r="438" spans="1:25" customFormat="1" x14ac:dyDescent="0.25">
      <c r="A438" s="57"/>
      <c r="B438" s="59"/>
      <c r="C438" s="59"/>
      <c r="D438" s="59"/>
      <c r="E438" s="59"/>
      <c r="F438" s="59"/>
      <c r="G438" s="59"/>
      <c r="H438" s="52" t="str">
        <f t="shared" si="13"/>
        <v/>
      </c>
      <c r="I438" s="73" t="str">
        <f>IFERROR(VLOOKUP(A438,'Внесение изменений'!$B:$C,2,0),"")</f>
        <v/>
      </c>
      <c r="J438" s="73" t="str">
        <f>IFERROR(VLOOKUP(A438,'Внесение изменений'!B:E,4,0)," - ")</f>
        <v xml:space="preserve"> - </v>
      </c>
      <c r="K438" s="73" t="str">
        <f>IF(J438=" - ",J438,IFERROR(VLOOKUP(J438,Raw!$X$7:$Y$14,2,0),"Незначительные"))</f>
        <v xml:space="preserve"> - </v>
      </c>
      <c r="L438" s="73"/>
      <c r="M438" s="73" t="str">
        <f t="shared" si="14"/>
        <v xml:space="preserve"> - </v>
      </c>
      <c r="N438" s="73" t="str">
        <f>IF(A438&lt;&gt;"",IFERROR(VLOOKUP(I438&amp;M438&amp;K438,Raw!$R:$V,5,0),"Не определено")," - ")</f>
        <v xml:space="preserve"> - </v>
      </c>
      <c r="O438" s="77"/>
      <c r="P438" s="59"/>
      <c r="Q438" s="59"/>
      <c r="R438" s="59"/>
      <c r="S438" s="59"/>
      <c r="T438" s="59"/>
      <c r="U438" s="59"/>
      <c r="V438" s="59"/>
      <c r="W438" s="59"/>
      <c r="X438" s="59"/>
      <c r="Y438" s="59"/>
    </row>
    <row r="439" spans="1:25" customFormat="1" x14ac:dyDescent="0.25">
      <c r="A439" s="57"/>
      <c r="B439" s="59"/>
      <c r="C439" s="59"/>
      <c r="D439" s="59"/>
      <c r="E439" s="59"/>
      <c r="F439" s="59"/>
      <c r="G439" s="59"/>
      <c r="H439" s="52" t="str">
        <f t="shared" si="13"/>
        <v/>
      </c>
      <c r="I439" s="73" t="str">
        <f>IFERROR(VLOOKUP(A439,'Внесение изменений'!$B:$C,2,0),"")</f>
        <v/>
      </c>
      <c r="J439" s="73" t="str">
        <f>IFERROR(VLOOKUP(A439,'Внесение изменений'!B:E,4,0)," - ")</f>
        <v xml:space="preserve"> - </v>
      </c>
      <c r="K439" s="73" t="str">
        <f>IF(J439=" - ",J439,IFERROR(VLOOKUP(J439,Raw!$X$7:$Y$14,2,0),"Незначительные"))</f>
        <v xml:space="preserve"> - </v>
      </c>
      <c r="L439" s="73"/>
      <c r="M439" s="73" t="str">
        <f t="shared" si="14"/>
        <v xml:space="preserve"> - </v>
      </c>
      <c r="N439" s="73" t="str">
        <f>IF(A439&lt;&gt;"",IFERROR(VLOOKUP(I439&amp;M439&amp;K439,Raw!$R:$V,5,0),"Не определено")," - ")</f>
        <v xml:space="preserve"> - </v>
      </c>
      <c r="O439" s="77"/>
      <c r="P439" s="59"/>
      <c r="Q439" s="59"/>
      <c r="R439" s="59"/>
      <c r="S439" s="59"/>
      <c r="T439" s="59"/>
      <c r="U439" s="59"/>
      <c r="V439" s="59"/>
      <c r="W439" s="59"/>
      <c r="X439" s="59"/>
      <c r="Y439" s="59"/>
    </row>
    <row r="440" spans="1:25" customFormat="1" x14ac:dyDescent="0.25">
      <c r="A440" s="57"/>
      <c r="B440" s="59"/>
      <c r="C440" s="59"/>
      <c r="D440" s="59"/>
      <c r="E440" s="59"/>
      <c r="F440" s="59"/>
      <c r="G440" s="59"/>
      <c r="H440" s="52" t="str">
        <f t="shared" si="13"/>
        <v/>
      </c>
      <c r="I440" s="73" t="str">
        <f>IFERROR(VLOOKUP(A440,'Внесение изменений'!$B:$C,2,0),"")</f>
        <v/>
      </c>
      <c r="J440" s="73" t="str">
        <f>IFERROR(VLOOKUP(A440,'Внесение изменений'!B:E,4,0)," - ")</f>
        <v xml:space="preserve"> - </v>
      </c>
      <c r="K440" s="73" t="str">
        <f>IF(J440=" - ",J440,IFERROR(VLOOKUP(J440,Raw!$X$7:$Y$14,2,0),"Незначительные"))</f>
        <v xml:space="preserve"> - </v>
      </c>
      <c r="L440" s="73"/>
      <c r="M440" s="73" t="str">
        <f t="shared" si="14"/>
        <v xml:space="preserve"> - </v>
      </c>
      <c r="N440" s="73" t="str">
        <f>IF(A440&lt;&gt;"",IFERROR(VLOOKUP(I440&amp;M440&amp;K440,Raw!$R:$V,5,0),"Не определено")," - ")</f>
        <v xml:space="preserve"> - </v>
      </c>
      <c r="O440" s="77"/>
      <c r="P440" s="59"/>
      <c r="Q440" s="59"/>
      <c r="R440" s="59"/>
      <c r="S440" s="59"/>
      <c r="T440" s="59"/>
      <c r="U440" s="59"/>
      <c r="V440" s="59"/>
      <c r="W440" s="59"/>
      <c r="X440" s="59"/>
      <c r="Y440" s="59"/>
    </row>
    <row r="441" spans="1:25" customFormat="1" x14ac:dyDescent="0.25">
      <c r="A441" s="57"/>
      <c r="B441" s="59"/>
      <c r="C441" s="59"/>
      <c r="D441" s="59"/>
      <c r="E441" s="59"/>
      <c r="F441" s="59"/>
      <c r="G441" s="59"/>
      <c r="H441" s="52" t="str">
        <f t="shared" si="13"/>
        <v/>
      </c>
      <c r="I441" s="73" t="str">
        <f>IFERROR(VLOOKUP(A441,'Внесение изменений'!$B:$C,2,0),"")</f>
        <v/>
      </c>
      <c r="J441" s="73" t="str">
        <f>IFERROR(VLOOKUP(A441,'Внесение изменений'!B:E,4,0)," - ")</f>
        <v xml:space="preserve"> - </v>
      </c>
      <c r="K441" s="73" t="str">
        <f>IF(J441=" - ",J441,IFERROR(VLOOKUP(J441,Raw!$X$7:$Y$14,2,0),"Незначительные"))</f>
        <v xml:space="preserve"> - </v>
      </c>
      <c r="L441" s="73"/>
      <c r="M441" s="73" t="str">
        <f t="shared" si="14"/>
        <v xml:space="preserve"> - </v>
      </c>
      <c r="N441" s="73" t="str">
        <f>IF(A441&lt;&gt;"",IFERROR(VLOOKUP(I441&amp;M441&amp;K441,Raw!$R:$V,5,0),"Не определено")," - ")</f>
        <v xml:space="preserve"> - </v>
      </c>
      <c r="O441" s="77"/>
      <c r="P441" s="59"/>
      <c r="Q441" s="59"/>
      <c r="R441" s="59"/>
      <c r="S441" s="59"/>
      <c r="T441" s="59"/>
      <c r="U441" s="59"/>
      <c r="V441" s="59"/>
      <c r="W441" s="59"/>
      <c r="X441" s="59"/>
      <c r="Y441" s="59"/>
    </row>
    <row r="442" spans="1:25" customFormat="1" x14ac:dyDescent="0.25">
      <c r="A442" s="57"/>
      <c r="B442" s="59"/>
      <c r="C442" s="59"/>
      <c r="D442" s="59"/>
      <c r="E442" s="59"/>
      <c r="F442" s="59"/>
      <c r="G442" s="59"/>
      <c r="H442" s="52" t="str">
        <f t="shared" si="13"/>
        <v/>
      </c>
      <c r="I442" s="73" t="str">
        <f>IFERROR(VLOOKUP(A442,'Внесение изменений'!$B:$C,2,0),"")</f>
        <v/>
      </c>
      <c r="J442" s="73" t="str">
        <f>IFERROR(VLOOKUP(A442,'Внесение изменений'!B:E,4,0)," - ")</f>
        <v xml:space="preserve"> - </v>
      </c>
      <c r="K442" s="73" t="str">
        <f>IF(J442=" - ",J442,IFERROR(VLOOKUP(J442,Raw!$X$7:$Y$14,2,0),"Незначительные"))</f>
        <v xml:space="preserve"> - </v>
      </c>
      <c r="L442" s="73"/>
      <c r="M442" s="73" t="str">
        <f t="shared" si="14"/>
        <v xml:space="preserve"> - </v>
      </c>
      <c r="N442" s="73" t="str">
        <f>IF(A442&lt;&gt;"",IFERROR(VLOOKUP(I442&amp;M442&amp;K442,Raw!$R:$V,5,0),"Не определено")," - ")</f>
        <v xml:space="preserve"> - </v>
      </c>
      <c r="O442" s="77"/>
      <c r="P442" s="59"/>
      <c r="Q442" s="59"/>
      <c r="R442" s="59"/>
      <c r="S442" s="59"/>
      <c r="T442" s="59"/>
      <c r="U442" s="59"/>
      <c r="V442" s="59"/>
      <c r="W442" s="59"/>
      <c r="X442" s="59"/>
      <c r="Y442" s="59"/>
    </row>
    <row r="443" spans="1:25" customFormat="1" x14ac:dyDescent="0.25">
      <c r="A443" s="57"/>
      <c r="B443" s="59"/>
      <c r="C443" s="59"/>
      <c r="D443" s="59"/>
      <c r="E443" s="59"/>
      <c r="F443" s="59"/>
      <c r="G443" s="59"/>
      <c r="H443" s="52" t="str">
        <f t="shared" si="13"/>
        <v/>
      </c>
      <c r="I443" s="73" t="str">
        <f>IFERROR(VLOOKUP(A443,'Внесение изменений'!$B:$C,2,0),"")</f>
        <v/>
      </c>
      <c r="J443" s="73" t="str">
        <f>IFERROR(VLOOKUP(A443,'Внесение изменений'!B:E,4,0)," - ")</f>
        <v xml:space="preserve"> - </v>
      </c>
      <c r="K443" s="73" t="str">
        <f>IF(J443=" - ",J443,IFERROR(VLOOKUP(J443,Raw!$X$7:$Y$14,2,0),"Незначительные"))</f>
        <v xml:space="preserve"> - </v>
      </c>
      <c r="L443" s="73"/>
      <c r="M443" s="73" t="str">
        <f t="shared" si="14"/>
        <v xml:space="preserve"> - </v>
      </c>
      <c r="N443" s="73" t="str">
        <f>IF(A443&lt;&gt;"",IFERROR(VLOOKUP(I443&amp;M443&amp;K443,Raw!$R:$V,5,0),"Не определено")," - ")</f>
        <v xml:space="preserve"> - </v>
      </c>
      <c r="O443" s="77"/>
      <c r="P443" s="59"/>
      <c r="Q443" s="59"/>
      <c r="R443" s="59"/>
      <c r="S443" s="59"/>
      <c r="T443" s="59"/>
      <c r="U443" s="59"/>
      <c r="V443" s="59"/>
      <c r="W443" s="59"/>
      <c r="X443" s="59"/>
      <c r="Y443" s="59"/>
    </row>
    <row r="444" spans="1:25" customFormat="1" x14ac:dyDescent="0.25">
      <c r="A444" s="57"/>
      <c r="B444" s="59"/>
      <c r="C444" s="59"/>
      <c r="D444" s="59"/>
      <c r="E444" s="59"/>
      <c r="F444" s="59"/>
      <c r="G444" s="59"/>
      <c r="H444" s="52" t="str">
        <f t="shared" si="13"/>
        <v/>
      </c>
      <c r="I444" s="73" t="str">
        <f>IFERROR(VLOOKUP(A444,'Внесение изменений'!$B:$C,2,0),"")</f>
        <v/>
      </c>
      <c r="J444" s="73" t="str">
        <f>IFERROR(VLOOKUP(A444,'Внесение изменений'!B:E,4,0)," - ")</f>
        <v xml:space="preserve"> - </v>
      </c>
      <c r="K444" s="73" t="str">
        <f>IF(J444=" - ",J444,IFERROR(VLOOKUP(J444,Raw!$X$7:$Y$14,2,0),"Незначительные"))</f>
        <v xml:space="preserve"> - </v>
      </c>
      <c r="L444" s="73"/>
      <c r="M444" s="73" t="str">
        <f t="shared" si="14"/>
        <v xml:space="preserve"> - </v>
      </c>
      <c r="N444" s="73" t="str">
        <f>IF(A444&lt;&gt;"",IFERROR(VLOOKUP(I444&amp;M444&amp;K444,Raw!$R:$V,5,0),"Не определено")," - ")</f>
        <v xml:space="preserve"> - </v>
      </c>
      <c r="O444" s="77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spans="1:25" customFormat="1" x14ac:dyDescent="0.25">
      <c r="A445" s="57"/>
      <c r="B445" s="59"/>
      <c r="C445" s="59"/>
      <c r="D445" s="59"/>
      <c r="E445" s="59"/>
      <c r="F445" s="59"/>
      <c r="G445" s="59"/>
      <c r="H445" s="52" t="str">
        <f t="shared" si="13"/>
        <v/>
      </c>
      <c r="I445" s="73" t="str">
        <f>IFERROR(VLOOKUP(A445,'Внесение изменений'!$B:$C,2,0),"")</f>
        <v/>
      </c>
      <c r="J445" s="73" t="str">
        <f>IFERROR(VLOOKUP(A445,'Внесение изменений'!B:E,4,0)," - ")</f>
        <v xml:space="preserve"> - </v>
      </c>
      <c r="K445" s="73" t="str">
        <f>IF(J445=" - ",J445,IFERROR(VLOOKUP(J445,Raw!$X$7:$Y$14,2,0),"Незначительные"))</f>
        <v xml:space="preserve"> - </v>
      </c>
      <c r="L445" s="73"/>
      <c r="M445" s="73" t="str">
        <f t="shared" si="14"/>
        <v xml:space="preserve"> - </v>
      </c>
      <c r="N445" s="73" t="str">
        <f>IF(A445&lt;&gt;"",IFERROR(VLOOKUP(I445&amp;M445&amp;K445,Raw!$R:$V,5,0),"Не определено")," - ")</f>
        <v xml:space="preserve"> - </v>
      </c>
      <c r="O445" s="77"/>
      <c r="P445" s="59"/>
      <c r="Q445" s="59"/>
      <c r="R445" s="59"/>
      <c r="S445" s="59"/>
      <c r="T445" s="59"/>
      <c r="U445" s="59"/>
      <c r="V445" s="59"/>
      <c r="W445" s="59"/>
      <c r="X445" s="59"/>
      <c r="Y445" s="59"/>
    </row>
    <row r="446" spans="1:25" customFormat="1" x14ac:dyDescent="0.25">
      <c r="A446" s="57"/>
      <c r="B446" s="59"/>
      <c r="C446" s="59"/>
      <c r="D446" s="59"/>
      <c r="E446" s="59"/>
      <c r="F446" s="59"/>
      <c r="G446" s="59"/>
      <c r="H446" s="52" t="str">
        <f t="shared" si="13"/>
        <v/>
      </c>
      <c r="I446" s="73" t="str">
        <f>IFERROR(VLOOKUP(A446,'Внесение изменений'!$B:$C,2,0),"")</f>
        <v/>
      </c>
      <c r="J446" s="73" t="str">
        <f>IFERROR(VLOOKUP(A446,'Внесение изменений'!B:E,4,0)," - ")</f>
        <v xml:space="preserve"> - </v>
      </c>
      <c r="K446" s="73" t="str">
        <f>IF(J446=" - ",J446,IFERROR(VLOOKUP(J446,Raw!$X$7:$Y$14,2,0),"Незначительные"))</f>
        <v xml:space="preserve"> - </v>
      </c>
      <c r="L446" s="73"/>
      <c r="M446" s="73" t="str">
        <f t="shared" si="14"/>
        <v xml:space="preserve"> - </v>
      </c>
      <c r="N446" s="73" t="str">
        <f>IF(A446&lt;&gt;"",IFERROR(VLOOKUP(I446&amp;M446&amp;K446,Raw!$R:$V,5,0),"Не определено")," - ")</f>
        <v xml:space="preserve"> - </v>
      </c>
      <c r="O446" s="77"/>
      <c r="P446" s="59"/>
      <c r="Q446" s="59"/>
      <c r="R446" s="59"/>
      <c r="S446" s="59"/>
      <c r="T446" s="59"/>
      <c r="U446" s="59"/>
      <c r="V446" s="59"/>
      <c r="W446" s="59"/>
      <c r="X446" s="59"/>
      <c r="Y446" s="59"/>
    </row>
    <row r="447" spans="1:25" customFormat="1" x14ac:dyDescent="0.25">
      <c r="A447" s="57"/>
      <c r="B447" s="59"/>
      <c r="C447" s="59"/>
      <c r="D447" s="59"/>
      <c r="E447" s="59"/>
      <c r="F447" s="59"/>
      <c r="G447" s="59"/>
      <c r="H447" s="52" t="str">
        <f t="shared" si="13"/>
        <v/>
      </c>
      <c r="I447" s="73" t="str">
        <f>IFERROR(VLOOKUP(A447,'Внесение изменений'!$B:$C,2,0),"")</f>
        <v/>
      </c>
      <c r="J447" s="73" t="str">
        <f>IFERROR(VLOOKUP(A447,'Внесение изменений'!B:E,4,0)," - ")</f>
        <v xml:space="preserve"> - </v>
      </c>
      <c r="K447" s="73" t="str">
        <f>IF(J447=" - ",J447,IFERROR(VLOOKUP(J447,Raw!$X$7:$Y$14,2,0),"Незначительные"))</f>
        <v xml:space="preserve"> - </v>
      </c>
      <c r="L447" s="73"/>
      <c r="M447" s="73" t="str">
        <f t="shared" si="14"/>
        <v xml:space="preserve"> - </v>
      </c>
      <c r="N447" s="73" t="str">
        <f>IF(A447&lt;&gt;"",IFERROR(VLOOKUP(I447&amp;M447&amp;K447,Raw!$R:$V,5,0),"Не определено")," - ")</f>
        <v xml:space="preserve"> - </v>
      </c>
      <c r="O447" s="77"/>
      <c r="P447" s="59"/>
      <c r="Q447" s="59"/>
      <c r="R447" s="59"/>
      <c r="S447" s="59"/>
      <c r="T447" s="59"/>
      <c r="U447" s="59"/>
      <c r="V447" s="59"/>
      <c r="W447" s="59"/>
      <c r="X447" s="59"/>
      <c r="Y447" s="59"/>
    </row>
    <row r="448" spans="1:25" customFormat="1" x14ac:dyDescent="0.25">
      <c r="A448" s="57"/>
      <c r="B448" s="59"/>
      <c r="C448" s="59"/>
      <c r="D448" s="59"/>
      <c r="E448" s="59"/>
      <c r="F448" s="59"/>
      <c r="G448" s="59"/>
      <c r="H448" s="52" t="str">
        <f t="shared" si="13"/>
        <v/>
      </c>
      <c r="I448" s="73" t="str">
        <f>IFERROR(VLOOKUP(A448,'Внесение изменений'!$B:$C,2,0),"")</f>
        <v/>
      </c>
      <c r="J448" s="73" t="str">
        <f>IFERROR(VLOOKUP(A448,'Внесение изменений'!B:E,4,0)," - ")</f>
        <v xml:space="preserve"> - </v>
      </c>
      <c r="K448" s="73" t="str">
        <f>IF(J448=" - ",J448,IFERROR(VLOOKUP(J448,Raw!$X$7:$Y$14,2,0),"Незначительные"))</f>
        <v xml:space="preserve"> - </v>
      </c>
      <c r="L448" s="73"/>
      <c r="M448" s="73" t="str">
        <f t="shared" si="14"/>
        <v xml:space="preserve"> - </v>
      </c>
      <c r="N448" s="73" t="str">
        <f>IF(A448&lt;&gt;"",IFERROR(VLOOKUP(I448&amp;M448&amp;K448,Raw!$R:$V,5,0),"Не определено")," - ")</f>
        <v xml:space="preserve"> - </v>
      </c>
      <c r="O448" s="77"/>
      <c r="P448" s="59"/>
      <c r="Q448" s="59"/>
      <c r="R448" s="59"/>
      <c r="S448" s="59"/>
      <c r="T448" s="59"/>
      <c r="U448" s="59"/>
      <c r="V448" s="59"/>
      <c r="W448" s="59"/>
      <c r="X448" s="59"/>
      <c r="Y448" s="59"/>
    </row>
    <row r="449" spans="1:25" customFormat="1" x14ac:dyDescent="0.25">
      <c r="A449" s="57"/>
      <c r="B449" s="59"/>
      <c r="C449" s="59"/>
      <c r="D449" s="59"/>
      <c r="E449" s="59"/>
      <c r="F449" s="59"/>
      <c r="G449" s="59"/>
      <c r="H449" s="52" t="str">
        <f t="shared" si="13"/>
        <v/>
      </c>
      <c r="I449" s="73" t="str">
        <f>IFERROR(VLOOKUP(A449,'Внесение изменений'!$B:$C,2,0),"")</f>
        <v/>
      </c>
      <c r="J449" s="73" t="str">
        <f>IFERROR(VLOOKUP(A449,'Внесение изменений'!B:E,4,0)," - ")</f>
        <v xml:space="preserve"> - </v>
      </c>
      <c r="K449" s="73" t="str">
        <f>IF(J449=" - ",J449,IFERROR(VLOOKUP(J449,Raw!$X$7:$Y$14,2,0),"Незначительные"))</f>
        <v xml:space="preserve"> - </v>
      </c>
      <c r="L449" s="73"/>
      <c r="M449" s="73" t="str">
        <f t="shared" si="14"/>
        <v xml:space="preserve"> - </v>
      </c>
      <c r="N449" s="73" t="str">
        <f>IF(A449&lt;&gt;"",IFERROR(VLOOKUP(I449&amp;M449&amp;K449,Raw!$R:$V,5,0),"Не определено")," - ")</f>
        <v xml:space="preserve"> - </v>
      </c>
      <c r="O449" s="77"/>
      <c r="P449" s="59"/>
      <c r="Q449" s="59"/>
      <c r="R449" s="59"/>
      <c r="S449" s="59"/>
      <c r="T449" s="59"/>
      <c r="U449" s="59"/>
      <c r="V449" s="59"/>
      <c r="W449" s="59"/>
      <c r="X449" s="59"/>
      <c r="Y449" s="59"/>
    </row>
    <row r="450" spans="1:25" customFormat="1" x14ac:dyDescent="0.25">
      <c r="A450" s="57"/>
      <c r="B450" s="59"/>
      <c r="C450" s="59"/>
      <c r="D450" s="59"/>
      <c r="E450" s="59"/>
      <c r="F450" s="59"/>
      <c r="G450" s="59"/>
      <c r="H450" s="52" t="str">
        <f t="shared" ref="H450:H513" si="15">IF(B450=" нет КМ "," Нет км ",IF(C450=$Q$2,"Эмитирован, ","")&amp;IF(D450=$Q$2,"В обороте, ","")&amp;IF(E450=$Q$2,"Списан,","")&amp;IF(F450=$Q$2,"Выбыл из оборота",""))</f>
        <v/>
      </c>
      <c r="I450" s="73" t="str">
        <f>IFERROR(VLOOKUP(A450,'Внесение изменений'!$B:$C,2,0),"")</f>
        <v/>
      </c>
      <c r="J450" s="73" t="str">
        <f>IFERROR(VLOOKUP(A450,'Внесение изменений'!B:E,4,0)," - ")</f>
        <v xml:space="preserve"> - </v>
      </c>
      <c r="K450" s="73" t="str">
        <f>IF(J450=" - ",J450,IFERROR(VLOOKUP(J450,Raw!$X$7:$Y$14,2,0),"Незначительные"))</f>
        <v xml:space="preserve"> - </v>
      </c>
      <c r="L450" s="73"/>
      <c r="M450" s="73" t="str">
        <f t="shared" si="14"/>
        <v xml:space="preserve"> - </v>
      </c>
      <c r="N450" s="73" t="str">
        <f>IF(A450&lt;&gt;"",IFERROR(VLOOKUP(I450&amp;M450&amp;K450,Raw!$R:$V,5,0),"Не определено")," - ")</f>
        <v xml:space="preserve"> - </v>
      </c>
      <c r="O450" s="77"/>
      <c r="P450" s="59"/>
      <c r="Q450" s="59"/>
      <c r="R450" s="59"/>
      <c r="S450" s="59"/>
      <c r="T450" s="59"/>
      <c r="U450" s="59"/>
      <c r="V450" s="59"/>
      <c r="W450" s="59"/>
      <c r="X450" s="59"/>
      <c r="Y450" s="59"/>
    </row>
    <row r="451" spans="1:25" customFormat="1" x14ac:dyDescent="0.25">
      <c r="A451" s="57"/>
      <c r="B451" s="59"/>
      <c r="C451" s="59"/>
      <c r="D451" s="59"/>
      <c r="E451" s="59"/>
      <c r="F451" s="59"/>
      <c r="G451" s="59"/>
      <c r="H451" s="52" t="str">
        <f t="shared" si="15"/>
        <v/>
      </c>
      <c r="I451" s="73" t="str">
        <f>IFERROR(VLOOKUP(A451,'Внесение изменений'!$B:$C,2,0),"")</f>
        <v/>
      </c>
      <c r="J451" s="73" t="str">
        <f>IFERROR(VLOOKUP(A451,'Внесение изменений'!B:E,4,0)," - ")</f>
        <v xml:space="preserve"> - </v>
      </c>
      <c r="K451" s="73" t="str">
        <f>IF(J451=" - ",J451,IFERROR(VLOOKUP(J451,Raw!$X$7:$Y$14,2,0),"Незначительные"))</f>
        <v xml:space="preserve"> - </v>
      </c>
      <c r="L451" s="73"/>
      <c r="M451" s="73" t="str">
        <f t="shared" ref="M451:M514" si="16">IF(F451=$Q$2,"Выбыл из оборота",IF(D451=$Q$2,"Ввод в оборот",IF(C451=$Q$2,"Эмитирован",IF(B451=" Нет КМ ","Нет КМ",IF(B451=" Net KM ","Нет КМ"," - ")))))</f>
        <v xml:space="preserve"> - </v>
      </c>
      <c r="N451" s="73" t="str">
        <f>IF(A451&lt;&gt;"",IFERROR(VLOOKUP(I451&amp;M451&amp;K451,Raw!$R:$V,5,0),"Не определено")," - ")</f>
        <v xml:space="preserve"> - </v>
      </c>
      <c r="O451" s="77"/>
      <c r="P451" s="59"/>
      <c r="Q451" s="59"/>
      <c r="R451" s="59"/>
      <c r="S451" s="59"/>
      <c r="T451" s="59"/>
      <c r="U451" s="59"/>
      <c r="V451" s="59"/>
      <c r="W451" s="59"/>
      <c r="X451" s="59"/>
      <c r="Y451" s="59"/>
    </row>
    <row r="452" spans="1:25" customFormat="1" x14ac:dyDescent="0.25">
      <c r="A452" s="57"/>
      <c r="B452" s="59"/>
      <c r="C452" s="59"/>
      <c r="D452" s="59"/>
      <c r="E452" s="59"/>
      <c r="F452" s="59"/>
      <c r="G452" s="59"/>
      <c r="H452" s="52" t="str">
        <f t="shared" si="15"/>
        <v/>
      </c>
      <c r="I452" s="73" t="str">
        <f>IFERROR(VLOOKUP(A452,'Внесение изменений'!$B:$C,2,0),"")</f>
        <v/>
      </c>
      <c r="J452" s="73" t="str">
        <f>IFERROR(VLOOKUP(A452,'Внесение изменений'!B:E,4,0)," - ")</f>
        <v xml:space="preserve"> - </v>
      </c>
      <c r="K452" s="73" t="str">
        <f>IF(J452=" - ",J452,IFERROR(VLOOKUP(J452,Raw!$X$7:$Y$14,2,0),"Незначительные"))</f>
        <v xml:space="preserve"> - </v>
      </c>
      <c r="L452" s="73"/>
      <c r="M452" s="73" t="str">
        <f t="shared" si="16"/>
        <v xml:space="preserve"> - </v>
      </c>
      <c r="N452" s="73" t="str">
        <f>IF(A452&lt;&gt;"",IFERROR(VLOOKUP(I452&amp;M452&amp;K452,Raw!$R:$V,5,0),"Не определено")," - ")</f>
        <v xml:space="preserve"> - </v>
      </c>
      <c r="O452" s="77"/>
      <c r="P452" s="59"/>
      <c r="Q452" s="59"/>
      <c r="R452" s="59"/>
      <c r="S452" s="59"/>
      <c r="T452" s="59"/>
      <c r="U452" s="59"/>
      <c r="V452" s="59"/>
      <c r="W452" s="59"/>
      <c r="X452" s="59"/>
      <c r="Y452" s="59"/>
    </row>
    <row r="453" spans="1:25" customFormat="1" x14ac:dyDescent="0.25">
      <c r="A453" s="57"/>
      <c r="B453" s="59"/>
      <c r="C453" s="59"/>
      <c r="D453" s="59"/>
      <c r="E453" s="59"/>
      <c r="F453" s="59"/>
      <c r="G453" s="59"/>
      <c r="H453" s="52" t="str">
        <f t="shared" si="15"/>
        <v/>
      </c>
      <c r="I453" s="73" t="str">
        <f>IFERROR(VLOOKUP(A453,'Внесение изменений'!$B:$C,2,0),"")</f>
        <v/>
      </c>
      <c r="J453" s="73" t="str">
        <f>IFERROR(VLOOKUP(A453,'Внесение изменений'!B:E,4,0)," - ")</f>
        <v xml:space="preserve"> - </v>
      </c>
      <c r="K453" s="73" t="str">
        <f>IF(J453=" - ",J453,IFERROR(VLOOKUP(J453,Raw!$X$7:$Y$14,2,0),"Незначительные"))</f>
        <v xml:space="preserve"> - </v>
      </c>
      <c r="L453" s="73"/>
      <c r="M453" s="73" t="str">
        <f t="shared" si="16"/>
        <v xml:space="preserve"> - </v>
      </c>
      <c r="N453" s="73" t="str">
        <f>IF(A453&lt;&gt;"",IFERROR(VLOOKUP(I453&amp;M453&amp;K453,Raw!$R:$V,5,0),"Не определено")," - ")</f>
        <v xml:space="preserve"> - </v>
      </c>
      <c r="O453" s="77"/>
      <c r="P453" s="59"/>
      <c r="Q453" s="59"/>
      <c r="R453" s="59"/>
      <c r="S453" s="59"/>
      <c r="T453" s="59"/>
      <c r="U453" s="59"/>
      <c r="V453" s="59"/>
      <c r="W453" s="59"/>
      <c r="X453" s="59"/>
      <c r="Y453" s="59"/>
    </row>
    <row r="454" spans="1:25" customFormat="1" x14ac:dyDescent="0.25">
      <c r="A454" s="57"/>
      <c r="B454" s="59"/>
      <c r="C454" s="59"/>
      <c r="D454" s="59"/>
      <c r="E454" s="59"/>
      <c r="F454" s="59"/>
      <c r="G454" s="59"/>
      <c r="H454" s="52" t="str">
        <f t="shared" si="15"/>
        <v/>
      </c>
      <c r="I454" s="73" t="str">
        <f>IFERROR(VLOOKUP(A454,'Внесение изменений'!$B:$C,2,0),"")</f>
        <v/>
      </c>
      <c r="J454" s="73" t="str">
        <f>IFERROR(VLOOKUP(A454,'Внесение изменений'!B:E,4,0)," - ")</f>
        <v xml:space="preserve"> - </v>
      </c>
      <c r="K454" s="73" t="str">
        <f>IF(J454=" - ",J454,IFERROR(VLOOKUP(J454,Raw!$X$7:$Y$14,2,0),"Незначительные"))</f>
        <v xml:space="preserve"> - </v>
      </c>
      <c r="L454" s="73"/>
      <c r="M454" s="73" t="str">
        <f t="shared" si="16"/>
        <v xml:space="preserve"> - </v>
      </c>
      <c r="N454" s="73" t="str">
        <f>IF(A454&lt;&gt;"",IFERROR(VLOOKUP(I454&amp;M454&amp;K454,Raw!$R:$V,5,0),"Не определено")," - ")</f>
        <v xml:space="preserve"> - </v>
      </c>
      <c r="O454" s="77"/>
      <c r="P454" s="59"/>
      <c r="Q454" s="59"/>
      <c r="R454" s="59"/>
      <c r="S454" s="59"/>
      <c r="T454" s="59"/>
      <c r="U454" s="59"/>
      <c r="V454" s="59"/>
      <c r="W454" s="59"/>
      <c r="X454" s="59"/>
      <c r="Y454" s="59"/>
    </row>
    <row r="455" spans="1:25" customFormat="1" x14ac:dyDescent="0.25">
      <c r="A455" s="57"/>
      <c r="B455" s="59"/>
      <c r="C455" s="59"/>
      <c r="D455" s="59"/>
      <c r="E455" s="59"/>
      <c r="F455" s="59"/>
      <c r="G455" s="59"/>
      <c r="H455" s="52" t="str">
        <f t="shared" si="15"/>
        <v/>
      </c>
      <c r="I455" s="73" t="str">
        <f>IFERROR(VLOOKUP(A455,'Внесение изменений'!$B:$C,2,0),"")</f>
        <v/>
      </c>
      <c r="J455" s="73" t="str">
        <f>IFERROR(VLOOKUP(A455,'Внесение изменений'!B:E,4,0)," - ")</f>
        <v xml:space="preserve"> - </v>
      </c>
      <c r="K455" s="73" t="str">
        <f>IF(J455=" - ",J455,IFERROR(VLOOKUP(J455,Raw!$X$7:$Y$14,2,0),"Незначительные"))</f>
        <v xml:space="preserve"> - </v>
      </c>
      <c r="L455" s="73"/>
      <c r="M455" s="73" t="str">
        <f t="shared" si="16"/>
        <v xml:space="preserve"> - </v>
      </c>
      <c r="N455" s="73" t="str">
        <f>IF(A455&lt;&gt;"",IFERROR(VLOOKUP(I455&amp;M455&amp;K455,Raw!$R:$V,5,0),"Не определено")," - ")</f>
        <v xml:space="preserve"> - </v>
      </c>
      <c r="O455" s="77"/>
      <c r="P455" s="59"/>
      <c r="Q455" s="59"/>
      <c r="R455" s="59"/>
      <c r="S455" s="59"/>
      <c r="T455" s="59"/>
      <c r="U455" s="59"/>
      <c r="V455" s="59"/>
      <c r="W455" s="59"/>
      <c r="X455" s="59"/>
      <c r="Y455" s="59"/>
    </row>
    <row r="456" spans="1:25" customFormat="1" x14ac:dyDescent="0.25">
      <c r="A456" s="57"/>
      <c r="B456" s="59"/>
      <c r="C456" s="59"/>
      <c r="D456" s="59"/>
      <c r="E456" s="59"/>
      <c r="F456" s="59"/>
      <c r="G456" s="59"/>
      <c r="H456" s="52" t="str">
        <f t="shared" si="15"/>
        <v/>
      </c>
      <c r="I456" s="73" t="str">
        <f>IFERROR(VLOOKUP(A456,'Внесение изменений'!$B:$C,2,0),"")</f>
        <v/>
      </c>
      <c r="J456" s="73" t="str">
        <f>IFERROR(VLOOKUP(A456,'Внесение изменений'!B:E,4,0)," - ")</f>
        <v xml:space="preserve"> - </v>
      </c>
      <c r="K456" s="73" t="str">
        <f>IF(J456=" - ",J456,IFERROR(VLOOKUP(J456,Raw!$X$7:$Y$14,2,0),"Незначительные"))</f>
        <v xml:space="preserve"> - </v>
      </c>
      <c r="L456" s="73"/>
      <c r="M456" s="73" t="str">
        <f t="shared" si="16"/>
        <v xml:space="preserve"> - </v>
      </c>
      <c r="N456" s="73" t="str">
        <f>IF(A456&lt;&gt;"",IFERROR(VLOOKUP(I456&amp;M456&amp;K456,Raw!$R:$V,5,0),"Не определено")," - ")</f>
        <v xml:space="preserve"> - </v>
      </c>
      <c r="O456" s="77"/>
      <c r="P456" s="59"/>
      <c r="Q456" s="59"/>
      <c r="R456" s="59"/>
      <c r="S456" s="59"/>
      <c r="T456" s="59"/>
      <c r="U456" s="59"/>
      <c r="V456" s="59"/>
      <c r="W456" s="59"/>
      <c r="X456" s="59"/>
      <c r="Y456" s="59"/>
    </row>
    <row r="457" spans="1:25" customFormat="1" x14ac:dyDescent="0.25">
      <c r="A457" s="57"/>
      <c r="B457" s="59"/>
      <c r="C457" s="59"/>
      <c r="D457" s="59"/>
      <c r="E457" s="59"/>
      <c r="F457" s="59"/>
      <c r="G457" s="59"/>
      <c r="H457" s="52" t="str">
        <f t="shared" si="15"/>
        <v/>
      </c>
      <c r="I457" s="73" t="str">
        <f>IFERROR(VLOOKUP(A457,'Внесение изменений'!$B:$C,2,0),"")</f>
        <v/>
      </c>
      <c r="J457" s="73" t="str">
        <f>IFERROR(VLOOKUP(A457,'Внесение изменений'!B:E,4,0)," - ")</f>
        <v xml:space="preserve"> - </v>
      </c>
      <c r="K457" s="73" t="str">
        <f>IF(J457=" - ",J457,IFERROR(VLOOKUP(J457,Raw!$X$7:$Y$14,2,0),"Незначительные"))</f>
        <v xml:space="preserve"> - </v>
      </c>
      <c r="L457" s="73"/>
      <c r="M457" s="73" t="str">
        <f t="shared" si="16"/>
        <v xml:space="preserve"> - </v>
      </c>
      <c r="N457" s="73" t="str">
        <f>IF(A457&lt;&gt;"",IFERROR(VLOOKUP(I457&amp;M457&amp;K457,Raw!$R:$V,5,0),"Не определено")," - ")</f>
        <v xml:space="preserve"> - </v>
      </c>
      <c r="O457" s="77"/>
      <c r="P457" s="59"/>
      <c r="Q457" s="59"/>
      <c r="R457" s="59"/>
      <c r="S457" s="59"/>
      <c r="T457" s="59"/>
      <c r="U457" s="59"/>
      <c r="V457" s="59"/>
      <c r="W457" s="59"/>
      <c r="X457" s="59"/>
      <c r="Y457" s="59"/>
    </row>
    <row r="458" spans="1:25" customFormat="1" x14ac:dyDescent="0.25">
      <c r="A458" s="57"/>
      <c r="B458" s="59"/>
      <c r="C458" s="59"/>
      <c r="D458" s="59"/>
      <c r="E458" s="59"/>
      <c r="F458" s="59"/>
      <c r="G458" s="59"/>
      <c r="H458" s="52" t="str">
        <f t="shared" si="15"/>
        <v/>
      </c>
      <c r="I458" s="73" t="str">
        <f>IFERROR(VLOOKUP(A458,'Внесение изменений'!$B:$C,2,0),"")</f>
        <v/>
      </c>
      <c r="J458" s="73" t="str">
        <f>IFERROR(VLOOKUP(A458,'Внесение изменений'!B:E,4,0)," - ")</f>
        <v xml:space="preserve"> - </v>
      </c>
      <c r="K458" s="73" t="str">
        <f>IF(J458=" - ",J458,IFERROR(VLOOKUP(J458,Raw!$X$7:$Y$14,2,0),"Незначительные"))</f>
        <v xml:space="preserve"> - </v>
      </c>
      <c r="L458" s="73"/>
      <c r="M458" s="73" t="str">
        <f t="shared" si="16"/>
        <v xml:space="preserve"> - </v>
      </c>
      <c r="N458" s="73" t="str">
        <f>IF(A458&lt;&gt;"",IFERROR(VLOOKUP(I458&amp;M458&amp;K458,Raw!$R:$V,5,0),"Не определено")," - ")</f>
        <v xml:space="preserve"> - </v>
      </c>
      <c r="O458" s="77"/>
      <c r="P458" s="59"/>
      <c r="Q458" s="59"/>
      <c r="R458" s="59"/>
      <c r="S458" s="59"/>
      <c r="T458" s="59"/>
      <c r="U458" s="59"/>
      <c r="V458" s="59"/>
      <c r="W458" s="59"/>
      <c r="X458" s="59"/>
      <c r="Y458" s="59"/>
    </row>
    <row r="459" spans="1:25" customFormat="1" x14ac:dyDescent="0.25">
      <c r="A459" s="57"/>
      <c r="B459" s="59"/>
      <c r="C459" s="59"/>
      <c r="D459" s="59"/>
      <c r="E459" s="59"/>
      <c r="F459" s="59"/>
      <c r="G459" s="59"/>
      <c r="H459" s="52" t="str">
        <f t="shared" si="15"/>
        <v/>
      </c>
      <c r="I459" s="73" t="str">
        <f>IFERROR(VLOOKUP(A459,'Внесение изменений'!$B:$C,2,0),"")</f>
        <v/>
      </c>
      <c r="J459" s="73" t="str">
        <f>IFERROR(VLOOKUP(A459,'Внесение изменений'!B:E,4,0)," - ")</f>
        <v xml:space="preserve"> - </v>
      </c>
      <c r="K459" s="73" t="str">
        <f>IF(J459=" - ",J459,IFERROR(VLOOKUP(J459,Raw!$X$7:$Y$14,2,0),"Незначительные"))</f>
        <v xml:space="preserve"> - </v>
      </c>
      <c r="L459" s="73"/>
      <c r="M459" s="73" t="str">
        <f t="shared" si="16"/>
        <v xml:space="preserve"> - </v>
      </c>
      <c r="N459" s="73" t="str">
        <f>IF(A459&lt;&gt;"",IFERROR(VLOOKUP(I459&amp;M459&amp;K459,Raw!$R:$V,5,0),"Не определено")," - ")</f>
        <v xml:space="preserve"> - </v>
      </c>
      <c r="O459" s="77"/>
      <c r="P459" s="59"/>
      <c r="Q459" s="59"/>
      <c r="R459" s="59"/>
      <c r="S459" s="59"/>
      <c r="T459" s="59"/>
      <c r="U459" s="59"/>
      <c r="V459" s="59"/>
      <c r="W459" s="59"/>
      <c r="X459" s="59"/>
      <c r="Y459" s="59"/>
    </row>
    <row r="460" spans="1:25" customFormat="1" x14ac:dyDescent="0.25">
      <c r="A460" s="57"/>
      <c r="B460" s="59"/>
      <c r="C460" s="59"/>
      <c r="D460" s="59"/>
      <c r="E460" s="59"/>
      <c r="F460" s="59"/>
      <c r="G460" s="59"/>
      <c r="H460" s="52" t="str">
        <f t="shared" si="15"/>
        <v/>
      </c>
      <c r="I460" s="73" t="str">
        <f>IFERROR(VLOOKUP(A460,'Внесение изменений'!$B:$C,2,0),"")</f>
        <v/>
      </c>
      <c r="J460" s="73" t="str">
        <f>IFERROR(VLOOKUP(A460,'Внесение изменений'!B:E,4,0)," - ")</f>
        <v xml:space="preserve"> - </v>
      </c>
      <c r="K460" s="73" t="str">
        <f>IF(J460=" - ",J460,IFERROR(VLOOKUP(J460,Raw!$X$7:$Y$14,2,0),"Незначительные"))</f>
        <v xml:space="preserve"> - </v>
      </c>
      <c r="L460" s="73"/>
      <c r="M460" s="73" t="str">
        <f t="shared" si="16"/>
        <v xml:space="preserve"> - </v>
      </c>
      <c r="N460" s="73" t="str">
        <f>IF(A460&lt;&gt;"",IFERROR(VLOOKUP(I460&amp;M460&amp;K460,Raw!$R:$V,5,0),"Не определено")," - ")</f>
        <v xml:space="preserve"> - </v>
      </c>
      <c r="O460" s="77"/>
      <c r="P460" s="59"/>
      <c r="Q460" s="59"/>
      <c r="R460" s="59"/>
      <c r="S460" s="59"/>
      <c r="T460" s="59"/>
      <c r="U460" s="59"/>
      <c r="V460" s="59"/>
      <c r="W460" s="59"/>
      <c r="X460" s="59"/>
      <c r="Y460" s="59"/>
    </row>
    <row r="461" spans="1:25" customFormat="1" x14ac:dyDescent="0.25">
      <c r="A461" s="57"/>
      <c r="B461" s="59"/>
      <c r="C461" s="59"/>
      <c r="D461" s="59"/>
      <c r="E461" s="59"/>
      <c r="F461" s="59"/>
      <c r="G461" s="59"/>
      <c r="H461" s="52" t="str">
        <f t="shared" si="15"/>
        <v/>
      </c>
      <c r="I461" s="73" t="str">
        <f>IFERROR(VLOOKUP(A461,'Внесение изменений'!$B:$C,2,0),"")</f>
        <v/>
      </c>
      <c r="J461" s="73" t="str">
        <f>IFERROR(VLOOKUP(A461,'Внесение изменений'!B:E,4,0)," - ")</f>
        <v xml:space="preserve"> - </v>
      </c>
      <c r="K461" s="73" t="str">
        <f>IF(J461=" - ",J461,IFERROR(VLOOKUP(J461,Raw!$X$7:$Y$14,2,0),"Незначительные"))</f>
        <v xml:space="preserve"> - </v>
      </c>
      <c r="L461" s="73"/>
      <c r="M461" s="73" t="str">
        <f t="shared" si="16"/>
        <v xml:space="preserve"> - </v>
      </c>
      <c r="N461" s="73" t="str">
        <f>IF(A461&lt;&gt;"",IFERROR(VLOOKUP(I461&amp;M461&amp;K461,Raw!$R:$V,5,0),"Не определено")," - ")</f>
        <v xml:space="preserve"> - </v>
      </c>
      <c r="O461" s="77"/>
      <c r="P461" s="59"/>
      <c r="Q461" s="59"/>
      <c r="R461" s="59"/>
      <c r="S461" s="59"/>
      <c r="T461" s="59"/>
      <c r="U461" s="59"/>
      <c r="V461" s="59"/>
      <c r="W461" s="59"/>
      <c r="X461" s="59"/>
      <c r="Y461" s="59"/>
    </row>
    <row r="462" spans="1:25" customFormat="1" x14ac:dyDescent="0.25">
      <c r="A462" s="57"/>
      <c r="B462" s="59"/>
      <c r="C462" s="59"/>
      <c r="D462" s="59"/>
      <c r="E462" s="59"/>
      <c r="F462" s="59"/>
      <c r="G462" s="59"/>
      <c r="H462" s="52" t="str">
        <f t="shared" si="15"/>
        <v/>
      </c>
      <c r="I462" s="73" t="str">
        <f>IFERROR(VLOOKUP(A462,'Внесение изменений'!$B:$C,2,0),"")</f>
        <v/>
      </c>
      <c r="J462" s="73" t="str">
        <f>IFERROR(VLOOKUP(A462,'Внесение изменений'!B:E,4,0)," - ")</f>
        <v xml:space="preserve"> - </v>
      </c>
      <c r="K462" s="73" t="str">
        <f>IF(J462=" - ",J462,IFERROR(VLOOKUP(J462,Raw!$X$7:$Y$14,2,0),"Незначительные"))</f>
        <v xml:space="preserve"> - </v>
      </c>
      <c r="L462" s="73"/>
      <c r="M462" s="73" t="str">
        <f t="shared" si="16"/>
        <v xml:space="preserve"> - </v>
      </c>
      <c r="N462" s="73" t="str">
        <f>IF(A462&lt;&gt;"",IFERROR(VLOOKUP(I462&amp;M462&amp;K462,Raw!$R:$V,5,0),"Не определено")," - ")</f>
        <v xml:space="preserve"> - </v>
      </c>
      <c r="O462" s="77"/>
      <c r="P462" s="59"/>
      <c r="Q462" s="59"/>
      <c r="R462" s="59"/>
      <c r="S462" s="59"/>
      <c r="T462" s="59"/>
      <c r="U462" s="59"/>
      <c r="V462" s="59"/>
      <c r="W462" s="59"/>
      <c r="X462" s="59"/>
      <c r="Y462" s="59"/>
    </row>
    <row r="463" spans="1:25" customFormat="1" x14ac:dyDescent="0.25">
      <c r="A463" s="57"/>
      <c r="B463" s="59"/>
      <c r="C463" s="59"/>
      <c r="D463" s="59"/>
      <c r="E463" s="59"/>
      <c r="F463" s="59"/>
      <c r="G463" s="59"/>
      <c r="H463" s="52" t="str">
        <f t="shared" si="15"/>
        <v/>
      </c>
      <c r="I463" s="73" t="str">
        <f>IFERROR(VLOOKUP(A463,'Внесение изменений'!$B:$C,2,0),"")</f>
        <v/>
      </c>
      <c r="J463" s="73" t="str">
        <f>IFERROR(VLOOKUP(A463,'Внесение изменений'!B:E,4,0)," - ")</f>
        <v xml:space="preserve"> - </v>
      </c>
      <c r="K463" s="73" t="str">
        <f>IF(J463=" - ",J463,IFERROR(VLOOKUP(J463,Raw!$X$7:$Y$14,2,0),"Незначительные"))</f>
        <v xml:space="preserve"> - </v>
      </c>
      <c r="L463" s="73"/>
      <c r="M463" s="73" t="str">
        <f t="shared" si="16"/>
        <v xml:space="preserve"> - </v>
      </c>
      <c r="N463" s="73" t="str">
        <f>IF(A463&lt;&gt;"",IFERROR(VLOOKUP(I463&amp;M463&amp;K463,Raw!$R:$V,5,0),"Не определено")," - ")</f>
        <v xml:space="preserve"> - </v>
      </c>
      <c r="O463" s="77"/>
      <c r="P463" s="59"/>
      <c r="Q463" s="59"/>
      <c r="R463" s="59"/>
      <c r="S463" s="59"/>
      <c r="T463" s="59"/>
      <c r="U463" s="59"/>
      <c r="V463" s="59"/>
      <c r="W463" s="59"/>
      <c r="X463" s="59"/>
      <c r="Y463" s="59"/>
    </row>
    <row r="464" spans="1:25" customFormat="1" x14ac:dyDescent="0.25">
      <c r="A464" s="57"/>
      <c r="B464" s="59"/>
      <c r="C464" s="59"/>
      <c r="D464" s="59"/>
      <c r="E464" s="59"/>
      <c r="F464" s="59"/>
      <c r="G464" s="59"/>
      <c r="H464" s="52" t="str">
        <f t="shared" si="15"/>
        <v/>
      </c>
      <c r="I464" s="73" t="str">
        <f>IFERROR(VLOOKUP(A464,'Внесение изменений'!$B:$C,2,0),"")</f>
        <v/>
      </c>
      <c r="J464" s="73" t="str">
        <f>IFERROR(VLOOKUP(A464,'Внесение изменений'!B:E,4,0)," - ")</f>
        <v xml:space="preserve"> - </v>
      </c>
      <c r="K464" s="73" t="str">
        <f>IF(J464=" - ",J464,IFERROR(VLOOKUP(J464,Raw!$X$7:$Y$14,2,0),"Незначительные"))</f>
        <v xml:space="preserve"> - </v>
      </c>
      <c r="L464" s="73"/>
      <c r="M464" s="73" t="str">
        <f t="shared" si="16"/>
        <v xml:space="preserve"> - </v>
      </c>
      <c r="N464" s="73" t="str">
        <f>IF(A464&lt;&gt;"",IFERROR(VLOOKUP(I464&amp;M464&amp;K464,Raw!$R:$V,5,0),"Не определено")," - ")</f>
        <v xml:space="preserve"> - </v>
      </c>
      <c r="O464" s="77"/>
      <c r="P464" s="59"/>
      <c r="Q464" s="59"/>
      <c r="R464" s="59"/>
      <c r="S464" s="59"/>
      <c r="T464" s="59"/>
      <c r="U464" s="59"/>
      <c r="V464" s="59"/>
      <c r="W464" s="59"/>
      <c r="X464" s="59"/>
      <c r="Y464" s="59"/>
    </row>
    <row r="465" spans="1:25" customFormat="1" x14ac:dyDescent="0.25">
      <c r="A465" s="57"/>
      <c r="B465" s="59"/>
      <c r="C465" s="59"/>
      <c r="D465" s="59"/>
      <c r="E465" s="59"/>
      <c r="F465" s="59"/>
      <c r="G465" s="59"/>
      <c r="H465" s="52" t="str">
        <f t="shared" si="15"/>
        <v/>
      </c>
      <c r="I465" s="73" t="str">
        <f>IFERROR(VLOOKUP(A465,'Внесение изменений'!$B:$C,2,0),"")</f>
        <v/>
      </c>
      <c r="J465" s="73" t="str">
        <f>IFERROR(VLOOKUP(A465,'Внесение изменений'!B:E,4,0)," - ")</f>
        <v xml:space="preserve"> - </v>
      </c>
      <c r="K465" s="73" t="str">
        <f>IF(J465=" - ",J465,IFERROR(VLOOKUP(J465,Raw!$X$7:$Y$14,2,0),"Незначительные"))</f>
        <v xml:space="preserve"> - </v>
      </c>
      <c r="L465" s="73"/>
      <c r="M465" s="73" t="str">
        <f t="shared" si="16"/>
        <v xml:space="preserve"> - </v>
      </c>
      <c r="N465" s="73" t="str">
        <f>IF(A465&lt;&gt;"",IFERROR(VLOOKUP(I465&amp;M465&amp;K465,Raw!$R:$V,5,0),"Не определено")," - ")</f>
        <v xml:space="preserve"> - </v>
      </c>
      <c r="O465" s="77"/>
      <c r="P465" s="59"/>
      <c r="Q465" s="59"/>
      <c r="R465" s="59"/>
      <c r="S465" s="59"/>
      <c r="T465" s="59"/>
      <c r="U465" s="59"/>
      <c r="V465" s="59"/>
      <c r="W465" s="59"/>
      <c r="X465" s="59"/>
      <c r="Y465" s="59"/>
    </row>
    <row r="466" spans="1:25" customFormat="1" x14ac:dyDescent="0.25">
      <c r="A466" s="57"/>
      <c r="B466" s="59"/>
      <c r="C466" s="59"/>
      <c r="D466" s="59"/>
      <c r="E466" s="59"/>
      <c r="F466" s="59"/>
      <c r="G466" s="59"/>
      <c r="H466" s="52" t="str">
        <f t="shared" si="15"/>
        <v/>
      </c>
      <c r="I466" s="73" t="str">
        <f>IFERROR(VLOOKUP(A466,'Внесение изменений'!$B:$C,2,0),"")</f>
        <v/>
      </c>
      <c r="J466" s="73" t="str">
        <f>IFERROR(VLOOKUP(A466,'Внесение изменений'!B:E,4,0)," - ")</f>
        <v xml:space="preserve"> - </v>
      </c>
      <c r="K466" s="73" t="str">
        <f>IF(J466=" - ",J466,IFERROR(VLOOKUP(J466,Raw!$X$7:$Y$14,2,0),"Незначительные"))</f>
        <v xml:space="preserve"> - </v>
      </c>
      <c r="L466" s="73"/>
      <c r="M466" s="73" t="str">
        <f t="shared" si="16"/>
        <v xml:space="preserve"> - </v>
      </c>
      <c r="N466" s="73" t="str">
        <f>IF(A466&lt;&gt;"",IFERROR(VLOOKUP(I466&amp;M466&amp;K466,Raw!$R:$V,5,0),"Не определено")," - ")</f>
        <v xml:space="preserve"> - </v>
      </c>
      <c r="O466" s="77"/>
      <c r="P466" s="59"/>
      <c r="Q466" s="59"/>
      <c r="R466" s="59"/>
      <c r="S466" s="59"/>
      <c r="T466" s="59"/>
      <c r="U466" s="59"/>
      <c r="V466" s="59"/>
      <c r="W466" s="59"/>
      <c r="X466" s="59"/>
      <c r="Y466" s="59"/>
    </row>
    <row r="467" spans="1:25" customFormat="1" x14ac:dyDescent="0.25">
      <c r="A467" s="57"/>
      <c r="B467" s="59"/>
      <c r="C467" s="59"/>
      <c r="D467" s="59"/>
      <c r="E467" s="59"/>
      <c r="F467" s="59"/>
      <c r="G467" s="59"/>
      <c r="H467" s="52" t="str">
        <f t="shared" si="15"/>
        <v/>
      </c>
      <c r="I467" s="73" t="str">
        <f>IFERROR(VLOOKUP(A467,'Внесение изменений'!$B:$C,2,0),"")</f>
        <v/>
      </c>
      <c r="J467" s="73" t="str">
        <f>IFERROR(VLOOKUP(A467,'Внесение изменений'!B:E,4,0)," - ")</f>
        <v xml:space="preserve"> - </v>
      </c>
      <c r="K467" s="73" t="str">
        <f>IF(J467=" - ",J467,IFERROR(VLOOKUP(J467,Raw!$X$7:$Y$14,2,0),"Незначительные"))</f>
        <v xml:space="preserve"> - </v>
      </c>
      <c r="L467" s="73"/>
      <c r="M467" s="73" t="str">
        <f t="shared" si="16"/>
        <v xml:space="preserve"> - </v>
      </c>
      <c r="N467" s="73" t="str">
        <f>IF(A467&lt;&gt;"",IFERROR(VLOOKUP(I467&amp;M467&amp;K467,Raw!$R:$V,5,0),"Не определено")," - ")</f>
        <v xml:space="preserve"> - </v>
      </c>
      <c r="O467" s="77"/>
      <c r="P467" s="59"/>
      <c r="Q467" s="59"/>
      <c r="R467" s="59"/>
      <c r="S467" s="59"/>
      <c r="T467" s="59"/>
      <c r="U467" s="59"/>
      <c r="V467" s="59"/>
      <c r="W467" s="59"/>
      <c r="X467" s="59"/>
      <c r="Y467" s="59"/>
    </row>
    <row r="468" spans="1:25" customFormat="1" x14ac:dyDescent="0.25">
      <c r="A468" s="57"/>
      <c r="B468" s="59"/>
      <c r="C468" s="59"/>
      <c r="D468" s="59"/>
      <c r="E468" s="59"/>
      <c r="F468" s="59"/>
      <c r="G468" s="59"/>
      <c r="H468" s="52" t="str">
        <f t="shared" si="15"/>
        <v/>
      </c>
      <c r="I468" s="73" t="str">
        <f>IFERROR(VLOOKUP(A468,'Внесение изменений'!$B:$C,2,0),"")</f>
        <v/>
      </c>
      <c r="J468" s="73" t="str">
        <f>IFERROR(VLOOKUP(A468,'Внесение изменений'!B:E,4,0)," - ")</f>
        <v xml:space="preserve"> - </v>
      </c>
      <c r="K468" s="73" t="str">
        <f>IF(J468=" - ",J468,IFERROR(VLOOKUP(J468,Raw!$X$7:$Y$14,2,0),"Незначительные"))</f>
        <v xml:space="preserve"> - </v>
      </c>
      <c r="L468" s="73"/>
      <c r="M468" s="73" t="str">
        <f t="shared" si="16"/>
        <v xml:space="preserve"> - </v>
      </c>
      <c r="N468" s="73" t="str">
        <f>IF(A468&lt;&gt;"",IFERROR(VLOOKUP(I468&amp;M468&amp;K468,Raw!$R:$V,5,0),"Не определено")," - ")</f>
        <v xml:space="preserve"> - </v>
      </c>
      <c r="O468" s="77"/>
      <c r="P468" s="59"/>
      <c r="Q468" s="59"/>
      <c r="R468" s="59"/>
      <c r="S468" s="59"/>
      <c r="T468" s="59"/>
      <c r="U468" s="59"/>
      <c r="V468" s="59"/>
      <c r="W468" s="59"/>
      <c r="X468" s="59"/>
      <c r="Y468" s="59"/>
    </row>
    <row r="469" spans="1:25" customFormat="1" x14ac:dyDescent="0.25">
      <c r="A469" s="57"/>
      <c r="B469" s="59"/>
      <c r="C469" s="59"/>
      <c r="D469" s="59"/>
      <c r="E469" s="59"/>
      <c r="F469" s="59"/>
      <c r="G469" s="59"/>
      <c r="H469" s="52" t="str">
        <f t="shared" si="15"/>
        <v/>
      </c>
      <c r="I469" s="73" t="str">
        <f>IFERROR(VLOOKUP(A469,'Внесение изменений'!$B:$C,2,0),"")</f>
        <v/>
      </c>
      <c r="J469" s="73" t="str">
        <f>IFERROR(VLOOKUP(A469,'Внесение изменений'!B:E,4,0)," - ")</f>
        <v xml:space="preserve"> - </v>
      </c>
      <c r="K469" s="73" t="str">
        <f>IF(J469=" - ",J469,IFERROR(VLOOKUP(J469,Raw!$X$7:$Y$14,2,0),"Незначительные"))</f>
        <v xml:space="preserve"> - </v>
      </c>
      <c r="L469" s="73"/>
      <c r="M469" s="73" t="str">
        <f t="shared" si="16"/>
        <v xml:space="preserve"> - </v>
      </c>
      <c r="N469" s="73" t="str">
        <f>IF(A469&lt;&gt;"",IFERROR(VLOOKUP(I469&amp;M469&amp;K469,Raw!$R:$V,5,0),"Не определено")," - ")</f>
        <v xml:space="preserve"> - </v>
      </c>
      <c r="O469" s="77"/>
      <c r="P469" s="59"/>
      <c r="Q469" s="59"/>
      <c r="R469" s="59"/>
      <c r="S469" s="59"/>
      <c r="T469" s="59"/>
      <c r="U469" s="59"/>
      <c r="V469" s="59"/>
      <c r="W469" s="59"/>
      <c r="X469" s="59"/>
      <c r="Y469" s="59"/>
    </row>
    <row r="470" spans="1:25" customFormat="1" x14ac:dyDescent="0.25">
      <c r="A470" s="57"/>
      <c r="B470" s="59"/>
      <c r="C470" s="59"/>
      <c r="D470" s="59"/>
      <c r="E470" s="59"/>
      <c r="F470" s="59"/>
      <c r="G470" s="59"/>
      <c r="H470" s="52" t="str">
        <f t="shared" si="15"/>
        <v/>
      </c>
      <c r="I470" s="73" t="str">
        <f>IFERROR(VLOOKUP(A470,'Внесение изменений'!$B:$C,2,0),"")</f>
        <v/>
      </c>
      <c r="J470" s="73" t="str">
        <f>IFERROR(VLOOKUP(A470,'Внесение изменений'!B:E,4,0)," - ")</f>
        <v xml:space="preserve"> - </v>
      </c>
      <c r="K470" s="73" t="str">
        <f>IF(J470=" - ",J470,IFERROR(VLOOKUP(J470,Raw!$X$7:$Y$14,2,0),"Незначительные"))</f>
        <v xml:space="preserve"> - </v>
      </c>
      <c r="L470" s="73"/>
      <c r="M470" s="73" t="str">
        <f t="shared" si="16"/>
        <v xml:space="preserve"> - </v>
      </c>
      <c r="N470" s="73" t="str">
        <f>IF(A470&lt;&gt;"",IFERROR(VLOOKUP(I470&amp;M470&amp;K470,Raw!$R:$V,5,0),"Не определено")," - ")</f>
        <v xml:space="preserve"> - </v>
      </c>
      <c r="O470" s="77"/>
      <c r="P470" s="59"/>
      <c r="Q470" s="59"/>
      <c r="R470" s="59"/>
      <c r="S470" s="59"/>
      <c r="T470" s="59"/>
      <c r="U470" s="59"/>
      <c r="V470" s="59"/>
      <c r="W470" s="59"/>
      <c r="X470" s="59"/>
      <c r="Y470" s="59"/>
    </row>
    <row r="471" spans="1:25" customFormat="1" x14ac:dyDescent="0.25">
      <c r="A471" s="57"/>
      <c r="B471" s="59"/>
      <c r="C471" s="59"/>
      <c r="D471" s="59"/>
      <c r="E471" s="59"/>
      <c r="F471" s="59"/>
      <c r="G471" s="59"/>
      <c r="H471" s="52" t="str">
        <f t="shared" si="15"/>
        <v/>
      </c>
      <c r="I471" s="73" t="str">
        <f>IFERROR(VLOOKUP(A471,'Внесение изменений'!$B:$C,2,0),"")</f>
        <v/>
      </c>
      <c r="J471" s="73" t="str">
        <f>IFERROR(VLOOKUP(A471,'Внесение изменений'!B:E,4,0)," - ")</f>
        <v xml:space="preserve"> - </v>
      </c>
      <c r="K471" s="73" t="str">
        <f>IF(J471=" - ",J471,IFERROR(VLOOKUP(J471,Raw!$X$7:$Y$14,2,0),"Незначительные"))</f>
        <v xml:space="preserve"> - </v>
      </c>
      <c r="L471" s="73"/>
      <c r="M471" s="73" t="str">
        <f t="shared" si="16"/>
        <v xml:space="preserve"> - </v>
      </c>
      <c r="N471" s="73" t="str">
        <f>IF(A471&lt;&gt;"",IFERROR(VLOOKUP(I471&amp;M471&amp;K471,Raw!$R:$V,5,0),"Не определено")," - ")</f>
        <v xml:space="preserve"> - </v>
      </c>
      <c r="O471" s="77"/>
      <c r="P471" s="59"/>
      <c r="Q471" s="59"/>
      <c r="R471" s="59"/>
      <c r="S471" s="59"/>
      <c r="T471" s="59"/>
      <c r="U471" s="59"/>
      <c r="V471" s="59"/>
      <c r="W471" s="59"/>
      <c r="X471" s="59"/>
      <c r="Y471" s="59"/>
    </row>
    <row r="472" spans="1:25" customFormat="1" x14ac:dyDescent="0.25">
      <c r="A472" s="57"/>
      <c r="B472" s="59"/>
      <c r="C472" s="59"/>
      <c r="D472" s="59"/>
      <c r="E472" s="59"/>
      <c r="F472" s="59"/>
      <c r="G472" s="59"/>
      <c r="H472" s="52" t="str">
        <f t="shared" si="15"/>
        <v/>
      </c>
      <c r="I472" s="73" t="str">
        <f>IFERROR(VLOOKUP(A472,'Внесение изменений'!$B:$C,2,0),"")</f>
        <v/>
      </c>
      <c r="J472" s="73" t="str">
        <f>IFERROR(VLOOKUP(A472,'Внесение изменений'!B:E,4,0)," - ")</f>
        <v xml:space="preserve"> - </v>
      </c>
      <c r="K472" s="73" t="str">
        <f>IF(J472=" - ",J472,IFERROR(VLOOKUP(J472,Raw!$X$7:$Y$14,2,0),"Незначительные"))</f>
        <v xml:space="preserve"> - </v>
      </c>
      <c r="L472" s="73"/>
      <c r="M472" s="73" t="str">
        <f t="shared" si="16"/>
        <v xml:space="preserve"> - </v>
      </c>
      <c r="N472" s="73" t="str">
        <f>IF(A472&lt;&gt;"",IFERROR(VLOOKUP(I472&amp;M472&amp;K472,Raw!$R:$V,5,0),"Не определено")," - ")</f>
        <v xml:space="preserve"> - </v>
      </c>
      <c r="O472" s="77"/>
      <c r="P472" s="59"/>
      <c r="Q472" s="59"/>
      <c r="R472" s="59"/>
      <c r="S472" s="59"/>
      <c r="T472" s="59"/>
      <c r="U472" s="59"/>
      <c r="V472" s="59"/>
      <c r="W472" s="59"/>
      <c r="X472" s="59"/>
      <c r="Y472" s="59"/>
    </row>
    <row r="473" spans="1:25" customFormat="1" x14ac:dyDescent="0.25">
      <c r="A473" s="57"/>
      <c r="B473" s="59"/>
      <c r="C473" s="59"/>
      <c r="D473" s="59"/>
      <c r="E473" s="59"/>
      <c r="F473" s="59"/>
      <c r="G473" s="59"/>
      <c r="H473" s="52" t="str">
        <f t="shared" si="15"/>
        <v/>
      </c>
      <c r="I473" s="73" t="str">
        <f>IFERROR(VLOOKUP(A473,'Внесение изменений'!$B:$C,2,0),"")</f>
        <v/>
      </c>
      <c r="J473" s="73" t="str">
        <f>IFERROR(VLOOKUP(A473,'Внесение изменений'!B:E,4,0)," - ")</f>
        <v xml:space="preserve"> - </v>
      </c>
      <c r="K473" s="73" t="str">
        <f>IF(J473=" - ",J473,IFERROR(VLOOKUP(J473,Raw!$X$7:$Y$14,2,0),"Незначительные"))</f>
        <v xml:space="preserve"> - </v>
      </c>
      <c r="L473" s="73"/>
      <c r="M473" s="73" t="str">
        <f t="shared" si="16"/>
        <v xml:space="preserve"> - </v>
      </c>
      <c r="N473" s="73" t="str">
        <f>IF(A473&lt;&gt;"",IFERROR(VLOOKUP(I473&amp;M473&amp;K473,Raw!$R:$V,5,0),"Не определено")," - ")</f>
        <v xml:space="preserve"> - </v>
      </c>
      <c r="O473" s="77"/>
      <c r="P473" s="59"/>
      <c r="Q473" s="59"/>
      <c r="R473" s="59"/>
      <c r="S473" s="59"/>
      <c r="T473" s="59"/>
      <c r="U473" s="59"/>
      <c r="V473" s="59"/>
      <c r="W473" s="59"/>
      <c r="X473" s="59"/>
      <c r="Y473" s="59"/>
    </row>
    <row r="474" spans="1:25" customFormat="1" x14ac:dyDescent="0.25">
      <c r="A474" s="57"/>
      <c r="B474" s="59"/>
      <c r="C474" s="59"/>
      <c r="D474" s="59"/>
      <c r="E474" s="59"/>
      <c r="F474" s="59"/>
      <c r="G474" s="59"/>
      <c r="H474" s="52" t="str">
        <f t="shared" si="15"/>
        <v/>
      </c>
      <c r="I474" s="73" t="str">
        <f>IFERROR(VLOOKUP(A474,'Внесение изменений'!$B:$C,2,0),"")</f>
        <v/>
      </c>
      <c r="J474" s="73" t="str">
        <f>IFERROR(VLOOKUP(A474,'Внесение изменений'!B:E,4,0)," - ")</f>
        <v xml:space="preserve"> - </v>
      </c>
      <c r="K474" s="73" t="str">
        <f>IF(J474=" - ",J474,IFERROR(VLOOKUP(J474,Raw!$X$7:$Y$14,2,0),"Незначительные"))</f>
        <v xml:space="preserve"> - </v>
      </c>
      <c r="L474" s="73"/>
      <c r="M474" s="73" t="str">
        <f t="shared" si="16"/>
        <v xml:space="preserve"> - </v>
      </c>
      <c r="N474" s="73" t="str">
        <f>IF(A474&lt;&gt;"",IFERROR(VLOOKUP(I474&amp;M474&amp;K474,Raw!$R:$V,5,0),"Не определено")," - ")</f>
        <v xml:space="preserve"> - </v>
      </c>
      <c r="O474" s="77"/>
      <c r="P474" s="59"/>
      <c r="Q474" s="59"/>
      <c r="R474" s="59"/>
      <c r="S474" s="59"/>
      <c r="T474" s="59"/>
      <c r="U474" s="59"/>
      <c r="V474" s="59"/>
      <c r="W474" s="59"/>
      <c r="X474" s="59"/>
      <c r="Y474" s="59"/>
    </row>
    <row r="475" spans="1:25" customFormat="1" x14ac:dyDescent="0.25">
      <c r="A475" s="57"/>
      <c r="B475" s="59"/>
      <c r="C475" s="59"/>
      <c r="D475" s="59"/>
      <c r="E475" s="59"/>
      <c r="F475" s="59"/>
      <c r="G475" s="59"/>
      <c r="H475" s="52" t="str">
        <f t="shared" si="15"/>
        <v/>
      </c>
      <c r="I475" s="73" t="str">
        <f>IFERROR(VLOOKUP(A475,'Внесение изменений'!$B:$C,2,0),"")</f>
        <v/>
      </c>
      <c r="J475" s="73" t="str">
        <f>IFERROR(VLOOKUP(A475,'Внесение изменений'!B:E,4,0)," - ")</f>
        <v xml:space="preserve"> - </v>
      </c>
      <c r="K475" s="73" t="str">
        <f>IF(J475=" - ",J475,IFERROR(VLOOKUP(J475,Raw!$X$7:$Y$14,2,0),"Незначительные"))</f>
        <v xml:space="preserve"> - </v>
      </c>
      <c r="L475" s="73"/>
      <c r="M475" s="73" t="str">
        <f t="shared" si="16"/>
        <v xml:space="preserve"> - </v>
      </c>
      <c r="N475" s="73" t="str">
        <f>IF(A475&lt;&gt;"",IFERROR(VLOOKUP(I475&amp;M475&amp;K475,Raw!$R:$V,5,0),"Не определено")," - ")</f>
        <v xml:space="preserve"> - </v>
      </c>
      <c r="O475" s="77"/>
      <c r="P475" s="59"/>
      <c r="Q475" s="59"/>
      <c r="R475" s="59"/>
      <c r="S475" s="59"/>
      <c r="T475" s="59"/>
      <c r="U475" s="59"/>
      <c r="V475" s="59"/>
      <c r="W475" s="59"/>
      <c r="X475" s="59"/>
      <c r="Y475" s="59"/>
    </row>
    <row r="476" spans="1:25" customFormat="1" x14ac:dyDescent="0.25">
      <c r="A476" s="57"/>
      <c r="B476" s="59"/>
      <c r="C476" s="59"/>
      <c r="D476" s="59"/>
      <c r="E476" s="59"/>
      <c r="F476" s="59"/>
      <c r="G476" s="59"/>
      <c r="H476" s="52" t="str">
        <f t="shared" si="15"/>
        <v/>
      </c>
      <c r="I476" s="73" t="str">
        <f>IFERROR(VLOOKUP(A476,'Внесение изменений'!$B:$C,2,0),"")</f>
        <v/>
      </c>
      <c r="J476" s="73" t="str">
        <f>IFERROR(VLOOKUP(A476,'Внесение изменений'!B:E,4,0)," - ")</f>
        <v xml:space="preserve"> - </v>
      </c>
      <c r="K476" s="73" t="str">
        <f>IF(J476=" - ",J476,IFERROR(VLOOKUP(J476,Raw!$X$7:$Y$14,2,0),"Незначительные"))</f>
        <v xml:space="preserve"> - </v>
      </c>
      <c r="L476" s="73"/>
      <c r="M476" s="73" t="str">
        <f t="shared" si="16"/>
        <v xml:space="preserve"> - </v>
      </c>
      <c r="N476" s="73" t="str">
        <f>IF(A476&lt;&gt;"",IFERROR(VLOOKUP(I476&amp;M476&amp;K476,Raw!$R:$V,5,0),"Не определено")," - ")</f>
        <v xml:space="preserve"> - </v>
      </c>
      <c r="O476" s="77"/>
      <c r="P476" s="59"/>
      <c r="Q476" s="59"/>
      <c r="R476" s="59"/>
      <c r="S476" s="59"/>
      <c r="T476" s="59"/>
      <c r="U476" s="59"/>
      <c r="V476" s="59"/>
      <c r="W476" s="59"/>
      <c r="X476" s="59"/>
      <c r="Y476" s="59"/>
    </row>
    <row r="477" spans="1:25" customFormat="1" x14ac:dyDescent="0.25">
      <c r="A477" s="57"/>
      <c r="B477" s="59"/>
      <c r="C477" s="59"/>
      <c r="D477" s="59"/>
      <c r="E477" s="59"/>
      <c r="F477" s="59"/>
      <c r="G477" s="59"/>
      <c r="H477" s="52" t="str">
        <f t="shared" si="15"/>
        <v/>
      </c>
      <c r="I477" s="73" t="str">
        <f>IFERROR(VLOOKUP(A477,'Внесение изменений'!$B:$C,2,0),"")</f>
        <v/>
      </c>
      <c r="J477" s="73" t="str">
        <f>IFERROR(VLOOKUP(A477,'Внесение изменений'!B:E,4,0)," - ")</f>
        <v xml:space="preserve"> - </v>
      </c>
      <c r="K477" s="73" t="str">
        <f>IF(J477=" - ",J477,IFERROR(VLOOKUP(J477,Raw!$X$7:$Y$14,2,0),"Незначительные"))</f>
        <v xml:space="preserve"> - </v>
      </c>
      <c r="L477" s="73"/>
      <c r="M477" s="73" t="str">
        <f t="shared" si="16"/>
        <v xml:space="preserve"> - </v>
      </c>
      <c r="N477" s="73" t="str">
        <f>IF(A477&lt;&gt;"",IFERROR(VLOOKUP(I477&amp;M477&amp;K477,Raw!$R:$V,5,0),"Не определено")," - ")</f>
        <v xml:space="preserve"> - </v>
      </c>
      <c r="O477" s="77"/>
      <c r="P477" s="59"/>
      <c r="Q477" s="59"/>
      <c r="R477" s="59"/>
      <c r="S477" s="59"/>
      <c r="T477" s="59"/>
      <c r="U477" s="59"/>
      <c r="V477" s="59"/>
      <c r="W477" s="59"/>
      <c r="X477" s="59"/>
      <c r="Y477" s="59"/>
    </row>
    <row r="478" spans="1:25" customFormat="1" x14ac:dyDescent="0.25">
      <c r="A478" s="57"/>
      <c r="B478" s="59"/>
      <c r="C478" s="59"/>
      <c r="D478" s="59"/>
      <c r="E478" s="59"/>
      <c r="F478" s="59"/>
      <c r="G478" s="59"/>
      <c r="H478" s="52" t="str">
        <f t="shared" si="15"/>
        <v/>
      </c>
      <c r="I478" s="73" t="str">
        <f>IFERROR(VLOOKUP(A478,'Внесение изменений'!$B:$C,2,0),"")</f>
        <v/>
      </c>
      <c r="J478" s="73" t="str">
        <f>IFERROR(VLOOKUP(A478,'Внесение изменений'!B:E,4,0)," - ")</f>
        <v xml:space="preserve"> - </v>
      </c>
      <c r="K478" s="73" t="str">
        <f>IF(J478=" - ",J478,IFERROR(VLOOKUP(J478,Raw!$X$7:$Y$14,2,0),"Незначительные"))</f>
        <v xml:space="preserve"> - </v>
      </c>
      <c r="L478" s="73"/>
      <c r="M478" s="73" t="str">
        <f t="shared" si="16"/>
        <v xml:space="preserve"> - </v>
      </c>
      <c r="N478" s="73" t="str">
        <f>IF(A478&lt;&gt;"",IFERROR(VLOOKUP(I478&amp;M478&amp;K478,Raw!$R:$V,5,0),"Не определено")," - ")</f>
        <v xml:space="preserve"> - </v>
      </c>
      <c r="O478" s="77"/>
      <c r="P478" s="59"/>
      <c r="Q478" s="59"/>
      <c r="R478" s="59"/>
      <c r="S478" s="59"/>
      <c r="T478" s="59"/>
      <c r="U478" s="59"/>
      <c r="V478" s="59"/>
      <c r="W478" s="59"/>
      <c r="X478" s="59"/>
      <c r="Y478" s="59"/>
    </row>
    <row r="479" spans="1:25" customFormat="1" x14ac:dyDescent="0.25">
      <c r="A479" s="57"/>
      <c r="B479" s="59"/>
      <c r="C479" s="59"/>
      <c r="D479" s="59"/>
      <c r="E479" s="59"/>
      <c r="F479" s="59"/>
      <c r="G479" s="59"/>
      <c r="H479" s="52" t="str">
        <f t="shared" si="15"/>
        <v/>
      </c>
      <c r="I479" s="73" t="str">
        <f>IFERROR(VLOOKUP(A479,'Внесение изменений'!$B:$C,2,0),"")</f>
        <v/>
      </c>
      <c r="J479" s="73" t="str">
        <f>IFERROR(VLOOKUP(A479,'Внесение изменений'!B:E,4,0)," - ")</f>
        <v xml:space="preserve"> - </v>
      </c>
      <c r="K479" s="73" t="str">
        <f>IF(J479=" - ",J479,IFERROR(VLOOKUP(J479,Raw!$X$7:$Y$14,2,0),"Незначительные"))</f>
        <v xml:space="preserve"> - </v>
      </c>
      <c r="L479" s="73"/>
      <c r="M479" s="73" t="str">
        <f t="shared" si="16"/>
        <v xml:space="preserve"> - </v>
      </c>
      <c r="N479" s="73" t="str">
        <f>IF(A479&lt;&gt;"",IFERROR(VLOOKUP(I479&amp;M479&amp;K479,Raw!$R:$V,5,0),"Не определено")," - ")</f>
        <v xml:space="preserve"> - </v>
      </c>
      <c r="O479" s="77"/>
      <c r="P479" s="59"/>
      <c r="Q479" s="59"/>
      <c r="R479" s="59"/>
      <c r="S479" s="59"/>
      <c r="T479" s="59"/>
      <c r="U479" s="59"/>
      <c r="V479" s="59"/>
      <c r="W479" s="59"/>
      <c r="X479" s="59"/>
      <c r="Y479" s="59"/>
    </row>
    <row r="480" spans="1:25" customFormat="1" x14ac:dyDescent="0.25">
      <c r="A480" s="57"/>
      <c r="B480" s="59"/>
      <c r="C480" s="59"/>
      <c r="D480" s="59"/>
      <c r="E480" s="59"/>
      <c r="F480" s="59"/>
      <c r="G480" s="59"/>
      <c r="H480" s="52" t="str">
        <f t="shared" si="15"/>
        <v/>
      </c>
      <c r="I480" s="73" t="str">
        <f>IFERROR(VLOOKUP(A480,'Внесение изменений'!$B:$C,2,0),"")</f>
        <v/>
      </c>
      <c r="J480" s="73" t="str">
        <f>IFERROR(VLOOKUP(A480,'Внесение изменений'!B:E,4,0)," - ")</f>
        <v xml:space="preserve"> - </v>
      </c>
      <c r="K480" s="73" t="str">
        <f>IF(J480=" - ",J480,IFERROR(VLOOKUP(J480,Raw!$X$7:$Y$14,2,0),"Незначительные"))</f>
        <v xml:space="preserve"> - </v>
      </c>
      <c r="L480" s="73"/>
      <c r="M480" s="73" t="str">
        <f t="shared" si="16"/>
        <v xml:space="preserve"> - </v>
      </c>
      <c r="N480" s="73" t="str">
        <f>IF(A480&lt;&gt;"",IFERROR(VLOOKUP(I480&amp;M480&amp;K480,Raw!$R:$V,5,0),"Не определено")," - ")</f>
        <v xml:space="preserve"> - </v>
      </c>
      <c r="O480" s="77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spans="1:25" customFormat="1" x14ac:dyDescent="0.25">
      <c r="A481" s="57"/>
      <c r="B481" s="59"/>
      <c r="C481" s="59"/>
      <c r="D481" s="59"/>
      <c r="E481" s="59"/>
      <c r="F481" s="59"/>
      <c r="G481" s="59"/>
      <c r="H481" s="52" t="str">
        <f t="shared" si="15"/>
        <v/>
      </c>
      <c r="I481" s="73" t="str">
        <f>IFERROR(VLOOKUP(A481,'Внесение изменений'!$B:$C,2,0),"")</f>
        <v/>
      </c>
      <c r="J481" s="73" t="str">
        <f>IFERROR(VLOOKUP(A481,'Внесение изменений'!B:E,4,0)," - ")</f>
        <v xml:space="preserve"> - </v>
      </c>
      <c r="K481" s="73" t="str">
        <f>IF(J481=" - ",J481,IFERROR(VLOOKUP(J481,Raw!$X$7:$Y$14,2,0),"Незначительные"))</f>
        <v xml:space="preserve"> - </v>
      </c>
      <c r="L481" s="73"/>
      <c r="M481" s="73" t="str">
        <f t="shared" si="16"/>
        <v xml:space="preserve"> - </v>
      </c>
      <c r="N481" s="73" t="str">
        <f>IF(A481&lt;&gt;"",IFERROR(VLOOKUP(I481&amp;M481&amp;K481,Raw!$R:$V,5,0),"Не определено")," - ")</f>
        <v xml:space="preserve"> - </v>
      </c>
      <c r="O481" s="77"/>
      <c r="P481" s="59"/>
      <c r="Q481" s="59"/>
      <c r="R481" s="59"/>
      <c r="S481" s="59"/>
      <c r="T481" s="59"/>
      <c r="U481" s="59"/>
      <c r="V481" s="59"/>
      <c r="W481" s="59"/>
      <c r="X481" s="59"/>
      <c r="Y481" s="59"/>
    </row>
    <row r="482" spans="1:25" customFormat="1" x14ac:dyDescent="0.25">
      <c r="A482" s="57"/>
      <c r="B482" s="59"/>
      <c r="C482" s="59"/>
      <c r="D482" s="59"/>
      <c r="E482" s="59"/>
      <c r="F482" s="59"/>
      <c r="G482" s="59"/>
      <c r="H482" s="52" t="str">
        <f t="shared" si="15"/>
        <v/>
      </c>
      <c r="I482" s="73" t="str">
        <f>IFERROR(VLOOKUP(A482,'Внесение изменений'!$B:$C,2,0),"")</f>
        <v/>
      </c>
      <c r="J482" s="73" t="str">
        <f>IFERROR(VLOOKUP(A482,'Внесение изменений'!B:E,4,0)," - ")</f>
        <v xml:space="preserve"> - </v>
      </c>
      <c r="K482" s="73" t="str">
        <f>IF(J482=" - ",J482,IFERROR(VLOOKUP(J482,Raw!$X$7:$Y$14,2,0),"Незначительные"))</f>
        <v xml:space="preserve"> - </v>
      </c>
      <c r="L482" s="73"/>
      <c r="M482" s="73" t="str">
        <f t="shared" si="16"/>
        <v xml:space="preserve"> - </v>
      </c>
      <c r="N482" s="73" t="str">
        <f>IF(A482&lt;&gt;"",IFERROR(VLOOKUP(I482&amp;M482&amp;K482,Raw!$R:$V,5,0),"Не определено")," - ")</f>
        <v xml:space="preserve"> - </v>
      </c>
      <c r="O482" s="77"/>
      <c r="P482" s="59"/>
      <c r="Q482" s="59"/>
      <c r="R482" s="59"/>
      <c r="S482" s="59"/>
      <c r="T482" s="59"/>
      <c r="U482" s="59"/>
      <c r="V482" s="59"/>
      <c r="W482" s="59"/>
      <c r="X482" s="59"/>
      <c r="Y482" s="59"/>
    </row>
    <row r="483" spans="1:25" customFormat="1" x14ac:dyDescent="0.25">
      <c r="A483" s="57"/>
      <c r="B483" s="59"/>
      <c r="C483" s="59"/>
      <c r="D483" s="59"/>
      <c r="E483" s="59"/>
      <c r="F483" s="59"/>
      <c r="G483" s="59"/>
      <c r="H483" s="52" t="str">
        <f t="shared" si="15"/>
        <v/>
      </c>
      <c r="I483" s="73" t="str">
        <f>IFERROR(VLOOKUP(A483,'Внесение изменений'!$B:$C,2,0),"")</f>
        <v/>
      </c>
      <c r="J483" s="73" t="str">
        <f>IFERROR(VLOOKUP(A483,'Внесение изменений'!B:E,4,0)," - ")</f>
        <v xml:space="preserve"> - </v>
      </c>
      <c r="K483" s="73" t="str">
        <f>IF(J483=" - ",J483,IFERROR(VLOOKUP(J483,Raw!$X$7:$Y$14,2,0),"Незначительные"))</f>
        <v xml:space="preserve"> - </v>
      </c>
      <c r="L483" s="73"/>
      <c r="M483" s="73" t="str">
        <f t="shared" si="16"/>
        <v xml:space="preserve"> - </v>
      </c>
      <c r="N483" s="73" t="str">
        <f>IF(A483&lt;&gt;"",IFERROR(VLOOKUP(I483&amp;M483&amp;K483,Raw!$R:$V,5,0),"Не определено")," - ")</f>
        <v xml:space="preserve"> - </v>
      </c>
      <c r="O483" s="77"/>
      <c r="P483" s="59"/>
      <c r="Q483" s="59"/>
      <c r="R483" s="59"/>
      <c r="S483" s="59"/>
      <c r="T483" s="59"/>
      <c r="U483" s="59"/>
      <c r="V483" s="59"/>
      <c r="W483" s="59"/>
      <c r="X483" s="59"/>
      <c r="Y483" s="59"/>
    </row>
    <row r="484" spans="1:25" customFormat="1" x14ac:dyDescent="0.25">
      <c r="A484" s="57"/>
      <c r="B484" s="59"/>
      <c r="C484" s="59"/>
      <c r="D484" s="59"/>
      <c r="E484" s="59"/>
      <c r="F484" s="59"/>
      <c r="G484" s="59"/>
      <c r="H484" s="52" t="str">
        <f t="shared" si="15"/>
        <v/>
      </c>
      <c r="I484" s="73" t="str">
        <f>IFERROR(VLOOKUP(A484,'Внесение изменений'!$B:$C,2,0),"")</f>
        <v/>
      </c>
      <c r="J484" s="73" t="str">
        <f>IFERROR(VLOOKUP(A484,'Внесение изменений'!B:E,4,0)," - ")</f>
        <v xml:space="preserve"> - </v>
      </c>
      <c r="K484" s="73" t="str">
        <f>IF(J484=" - ",J484,IFERROR(VLOOKUP(J484,Raw!$X$7:$Y$14,2,0),"Незначительные"))</f>
        <v xml:space="preserve"> - </v>
      </c>
      <c r="L484" s="73"/>
      <c r="M484" s="73" t="str">
        <f t="shared" si="16"/>
        <v xml:space="preserve"> - </v>
      </c>
      <c r="N484" s="73" t="str">
        <f>IF(A484&lt;&gt;"",IFERROR(VLOOKUP(I484&amp;M484&amp;K484,Raw!$R:$V,5,0),"Не определено")," - ")</f>
        <v xml:space="preserve"> - </v>
      </c>
      <c r="O484" s="77"/>
      <c r="P484" s="59"/>
      <c r="Q484" s="59"/>
      <c r="R484" s="59"/>
      <c r="S484" s="59"/>
      <c r="T484" s="59"/>
      <c r="U484" s="59"/>
      <c r="V484" s="59"/>
      <c r="W484" s="59"/>
      <c r="X484" s="59"/>
      <c r="Y484" s="59"/>
    </row>
    <row r="485" spans="1:25" customFormat="1" x14ac:dyDescent="0.25">
      <c r="A485" s="57"/>
      <c r="B485" s="59"/>
      <c r="C485" s="59"/>
      <c r="D485" s="59"/>
      <c r="E485" s="59"/>
      <c r="F485" s="59"/>
      <c r="G485" s="59"/>
      <c r="H485" s="52" t="str">
        <f t="shared" si="15"/>
        <v/>
      </c>
      <c r="I485" s="73" t="str">
        <f>IFERROR(VLOOKUP(A485,'Внесение изменений'!$B:$C,2,0),"")</f>
        <v/>
      </c>
      <c r="J485" s="73" t="str">
        <f>IFERROR(VLOOKUP(A485,'Внесение изменений'!B:E,4,0)," - ")</f>
        <v xml:space="preserve"> - </v>
      </c>
      <c r="K485" s="73" t="str">
        <f>IF(J485=" - ",J485,IFERROR(VLOOKUP(J485,Raw!$X$7:$Y$14,2,0),"Незначительные"))</f>
        <v xml:space="preserve"> - </v>
      </c>
      <c r="L485" s="73"/>
      <c r="M485" s="73" t="str">
        <f t="shared" si="16"/>
        <v xml:space="preserve"> - </v>
      </c>
      <c r="N485" s="73" t="str">
        <f>IF(A485&lt;&gt;"",IFERROR(VLOOKUP(I485&amp;M485&amp;K485,Raw!$R:$V,5,0),"Не определено")," - ")</f>
        <v xml:space="preserve"> - </v>
      </c>
      <c r="O485" s="77"/>
      <c r="P485" s="59"/>
      <c r="Q485" s="59"/>
      <c r="R485" s="59"/>
      <c r="S485" s="59"/>
      <c r="T485" s="59"/>
      <c r="U485" s="59"/>
      <c r="V485" s="59"/>
      <c r="W485" s="59"/>
      <c r="X485" s="59"/>
      <c r="Y485" s="59"/>
    </row>
    <row r="486" spans="1:25" customFormat="1" x14ac:dyDescent="0.25">
      <c r="A486" s="57"/>
      <c r="B486" s="59"/>
      <c r="C486" s="59"/>
      <c r="D486" s="59"/>
      <c r="E486" s="59"/>
      <c r="F486" s="59"/>
      <c r="G486" s="59"/>
      <c r="H486" s="52" t="str">
        <f t="shared" si="15"/>
        <v/>
      </c>
      <c r="I486" s="73" t="str">
        <f>IFERROR(VLOOKUP(A486,'Внесение изменений'!$B:$C,2,0),"")</f>
        <v/>
      </c>
      <c r="J486" s="73" t="str">
        <f>IFERROR(VLOOKUP(A486,'Внесение изменений'!B:E,4,0)," - ")</f>
        <v xml:space="preserve"> - </v>
      </c>
      <c r="K486" s="73" t="str">
        <f>IF(J486=" - ",J486,IFERROR(VLOOKUP(J486,Raw!$X$7:$Y$14,2,0),"Незначительные"))</f>
        <v xml:space="preserve"> - </v>
      </c>
      <c r="L486" s="73"/>
      <c r="M486" s="73" t="str">
        <f t="shared" si="16"/>
        <v xml:space="preserve"> - </v>
      </c>
      <c r="N486" s="73" t="str">
        <f>IF(A486&lt;&gt;"",IFERROR(VLOOKUP(I486&amp;M486&amp;K486,Raw!$R:$V,5,0),"Не определено")," - ")</f>
        <v xml:space="preserve"> - </v>
      </c>
      <c r="O486" s="77"/>
      <c r="P486" s="59"/>
      <c r="Q486" s="59"/>
      <c r="R486" s="59"/>
      <c r="S486" s="59"/>
      <c r="T486" s="59"/>
      <c r="U486" s="59"/>
      <c r="V486" s="59"/>
      <c r="W486" s="59"/>
      <c r="X486" s="59"/>
      <c r="Y486" s="59"/>
    </row>
    <row r="487" spans="1:25" customFormat="1" x14ac:dyDescent="0.25">
      <c r="A487" s="57"/>
      <c r="B487" s="59"/>
      <c r="C487" s="59"/>
      <c r="D487" s="59"/>
      <c r="E487" s="59"/>
      <c r="F487" s="59"/>
      <c r="G487" s="59"/>
      <c r="H487" s="52" t="str">
        <f t="shared" si="15"/>
        <v/>
      </c>
      <c r="I487" s="73" t="str">
        <f>IFERROR(VLOOKUP(A487,'Внесение изменений'!$B:$C,2,0),"")</f>
        <v/>
      </c>
      <c r="J487" s="73" t="str">
        <f>IFERROR(VLOOKUP(A487,'Внесение изменений'!B:E,4,0)," - ")</f>
        <v xml:space="preserve"> - </v>
      </c>
      <c r="K487" s="73" t="str">
        <f>IF(J487=" - ",J487,IFERROR(VLOOKUP(J487,Raw!$X$7:$Y$14,2,0),"Незначительные"))</f>
        <v xml:space="preserve"> - </v>
      </c>
      <c r="L487" s="73"/>
      <c r="M487" s="73" t="str">
        <f t="shared" si="16"/>
        <v xml:space="preserve"> - </v>
      </c>
      <c r="N487" s="73" t="str">
        <f>IF(A487&lt;&gt;"",IFERROR(VLOOKUP(I487&amp;M487&amp;K487,Raw!$R:$V,5,0),"Не определено")," - ")</f>
        <v xml:space="preserve"> - </v>
      </c>
      <c r="O487" s="77"/>
      <c r="P487" s="59"/>
      <c r="Q487" s="59"/>
      <c r="R487" s="59"/>
      <c r="S487" s="59"/>
      <c r="T487" s="59"/>
      <c r="U487" s="59"/>
      <c r="V487" s="59"/>
      <c r="W487" s="59"/>
      <c r="X487" s="59"/>
      <c r="Y487" s="59"/>
    </row>
    <row r="488" spans="1:25" customFormat="1" x14ac:dyDescent="0.25">
      <c r="A488" s="57"/>
      <c r="B488" s="59"/>
      <c r="C488" s="59"/>
      <c r="D488" s="59"/>
      <c r="E488" s="59"/>
      <c r="F488" s="59"/>
      <c r="G488" s="59"/>
      <c r="H488" s="52" t="str">
        <f t="shared" si="15"/>
        <v/>
      </c>
      <c r="I488" s="73" t="str">
        <f>IFERROR(VLOOKUP(A488,'Внесение изменений'!$B:$C,2,0),"")</f>
        <v/>
      </c>
      <c r="J488" s="73" t="str">
        <f>IFERROR(VLOOKUP(A488,'Внесение изменений'!B:E,4,0)," - ")</f>
        <v xml:space="preserve"> - </v>
      </c>
      <c r="K488" s="73" t="str">
        <f>IF(J488=" - ",J488,IFERROR(VLOOKUP(J488,Raw!$X$7:$Y$14,2,0),"Незначительные"))</f>
        <v xml:space="preserve"> - </v>
      </c>
      <c r="L488" s="73"/>
      <c r="M488" s="73" t="str">
        <f t="shared" si="16"/>
        <v xml:space="preserve"> - </v>
      </c>
      <c r="N488" s="73" t="str">
        <f>IF(A488&lt;&gt;"",IFERROR(VLOOKUP(I488&amp;M488&amp;K488,Raw!$R:$V,5,0),"Не определено")," - ")</f>
        <v xml:space="preserve"> - </v>
      </c>
      <c r="O488" s="77"/>
      <c r="P488" s="59"/>
      <c r="Q488" s="59"/>
      <c r="R488" s="59"/>
      <c r="S488" s="59"/>
      <c r="T488" s="59"/>
      <c r="U488" s="59"/>
      <c r="V488" s="59"/>
      <c r="W488" s="59"/>
      <c r="X488" s="59"/>
      <c r="Y488" s="59"/>
    </row>
    <row r="489" spans="1:25" customFormat="1" x14ac:dyDescent="0.25">
      <c r="A489" s="57"/>
      <c r="B489" s="59"/>
      <c r="C489" s="59"/>
      <c r="D489" s="59"/>
      <c r="E489" s="59"/>
      <c r="F489" s="59"/>
      <c r="G489" s="59"/>
      <c r="H489" s="52" t="str">
        <f t="shared" si="15"/>
        <v/>
      </c>
      <c r="I489" s="73" t="str">
        <f>IFERROR(VLOOKUP(A489,'Внесение изменений'!$B:$C,2,0),"")</f>
        <v/>
      </c>
      <c r="J489" s="73" t="str">
        <f>IFERROR(VLOOKUP(A489,'Внесение изменений'!B:E,4,0)," - ")</f>
        <v xml:space="preserve"> - </v>
      </c>
      <c r="K489" s="73" t="str">
        <f>IF(J489=" - ",J489,IFERROR(VLOOKUP(J489,Raw!$X$7:$Y$14,2,0),"Незначительные"))</f>
        <v xml:space="preserve"> - </v>
      </c>
      <c r="L489" s="73"/>
      <c r="M489" s="73" t="str">
        <f t="shared" si="16"/>
        <v xml:space="preserve"> - </v>
      </c>
      <c r="N489" s="73" t="str">
        <f>IF(A489&lt;&gt;"",IFERROR(VLOOKUP(I489&amp;M489&amp;K489,Raw!$R:$V,5,0),"Не определено")," - ")</f>
        <v xml:space="preserve"> - </v>
      </c>
      <c r="O489" s="77"/>
      <c r="P489" s="59"/>
      <c r="Q489" s="59"/>
      <c r="R489" s="59"/>
      <c r="S489" s="59"/>
      <c r="T489" s="59"/>
      <c r="U489" s="59"/>
      <c r="V489" s="59"/>
      <c r="W489" s="59"/>
      <c r="X489" s="59"/>
      <c r="Y489" s="59"/>
    </row>
    <row r="490" spans="1:25" customFormat="1" x14ac:dyDescent="0.25">
      <c r="A490" s="57"/>
      <c r="B490" s="59"/>
      <c r="C490" s="59"/>
      <c r="D490" s="59"/>
      <c r="E490" s="59"/>
      <c r="F490" s="59"/>
      <c r="G490" s="59"/>
      <c r="H490" s="52" t="str">
        <f t="shared" si="15"/>
        <v/>
      </c>
      <c r="I490" s="73" t="str">
        <f>IFERROR(VLOOKUP(A490,'Внесение изменений'!$B:$C,2,0),"")</f>
        <v/>
      </c>
      <c r="J490" s="73" t="str">
        <f>IFERROR(VLOOKUP(A490,'Внесение изменений'!B:E,4,0)," - ")</f>
        <v xml:space="preserve"> - </v>
      </c>
      <c r="K490" s="73" t="str">
        <f>IF(J490=" - ",J490,IFERROR(VLOOKUP(J490,Raw!$X$7:$Y$14,2,0),"Незначительные"))</f>
        <v xml:space="preserve"> - </v>
      </c>
      <c r="L490" s="73"/>
      <c r="M490" s="73" t="str">
        <f t="shared" si="16"/>
        <v xml:space="preserve"> - </v>
      </c>
      <c r="N490" s="73" t="str">
        <f>IF(A490&lt;&gt;"",IFERROR(VLOOKUP(I490&amp;M490&amp;K490,Raw!$R:$V,5,0),"Не определено")," - ")</f>
        <v xml:space="preserve"> - </v>
      </c>
      <c r="O490" s="77"/>
      <c r="P490" s="59"/>
      <c r="Q490" s="59"/>
      <c r="R490" s="59"/>
      <c r="S490" s="59"/>
      <c r="T490" s="59"/>
      <c r="U490" s="59"/>
      <c r="V490" s="59"/>
      <c r="W490" s="59"/>
      <c r="X490" s="59"/>
      <c r="Y490" s="59"/>
    </row>
    <row r="491" spans="1:25" customFormat="1" x14ac:dyDescent="0.25">
      <c r="A491" s="57"/>
      <c r="B491" s="59"/>
      <c r="C491" s="59"/>
      <c r="D491" s="59"/>
      <c r="E491" s="59"/>
      <c r="F491" s="59"/>
      <c r="G491" s="59"/>
      <c r="H491" s="52" t="str">
        <f t="shared" si="15"/>
        <v/>
      </c>
      <c r="I491" s="73" t="str">
        <f>IFERROR(VLOOKUP(A491,'Внесение изменений'!$B:$C,2,0),"")</f>
        <v/>
      </c>
      <c r="J491" s="73" t="str">
        <f>IFERROR(VLOOKUP(A491,'Внесение изменений'!B:E,4,0)," - ")</f>
        <v xml:space="preserve"> - </v>
      </c>
      <c r="K491" s="73" t="str">
        <f>IF(J491=" - ",J491,IFERROR(VLOOKUP(J491,Raw!$X$7:$Y$14,2,0),"Незначительные"))</f>
        <v xml:space="preserve"> - </v>
      </c>
      <c r="L491" s="73"/>
      <c r="M491" s="73" t="str">
        <f t="shared" si="16"/>
        <v xml:space="preserve"> - </v>
      </c>
      <c r="N491" s="73" t="str">
        <f>IF(A491&lt;&gt;"",IFERROR(VLOOKUP(I491&amp;M491&amp;K491,Raw!$R:$V,5,0),"Не определено")," - ")</f>
        <v xml:space="preserve"> - </v>
      </c>
      <c r="O491" s="77"/>
      <c r="P491" s="59"/>
      <c r="Q491" s="59"/>
      <c r="R491" s="59"/>
      <c r="S491" s="59"/>
      <c r="T491" s="59"/>
      <c r="U491" s="59"/>
      <c r="V491" s="59"/>
      <c r="W491" s="59"/>
      <c r="X491" s="59"/>
      <c r="Y491" s="59"/>
    </row>
    <row r="492" spans="1:25" customFormat="1" x14ac:dyDescent="0.25">
      <c r="A492" s="57"/>
      <c r="B492" s="59"/>
      <c r="C492" s="59"/>
      <c r="D492" s="59"/>
      <c r="E492" s="59"/>
      <c r="F492" s="59"/>
      <c r="G492" s="59"/>
      <c r="H492" s="52" t="str">
        <f t="shared" si="15"/>
        <v/>
      </c>
      <c r="I492" s="73" t="str">
        <f>IFERROR(VLOOKUP(A492,'Внесение изменений'!$B:$C,2,0),"")</f>
        <v/>
      </c>
      <c r="J492" s="73" t="str">
        <f>IFERROR(VLOOKUP(A492,'Внесение изменений'!B:E,4,0)," - ")</f>
        <v xml:space="preserve"> - </v>
      </c>
      <c r="K492" s="73" t="str">
        <f>IF(J492=" - ",J492,IFERROR(VLOOKUP(J492,Raw!$X$7:$Y$14,2,0),"Незначительные"))</f>
        <v xml:space="preserve"> - </v>
      </c>
      <c r="L492" s="73"/>
      <c r="M492" s="73" t="str">
        <f t="shared" si="16"/>
        <v xml:space="preserve"> - </v>
      </c>
      <c r="N492" s="73" t="str">
        <f>IF(A492&lt;&gt;"",IFERROR(VLOOKUP(I492&amp;M492&amp;K492,Raw!$R:$V,5,0),"Не определено")," - ")</f>
        <v xml:space="preserve"> - </v>
      </c>
      <c r="O492" s="77"/>
      <c r="P492" s="59"/>
      <c r="Q492" s="59"/>
      <c r="R492" s="59"/>
      <c r="S492" s="59"/>
      <c r="T492" s="59"/>
      <c r="U492" s="59"/>
      <c r="V492" s="59"/>
      <c r="W492" s="59"/>
      <c r="X492" s="59"/>
      <c r="Y492" s="59"/>
    </row>
    <row r="493" spans="1:25" customFormat="1" x14ac:dyDescent="0.25">
      <c r="A493" s="57"/>
      <c r="B493" s="59"/>
      <c r="C493" s="59"/>
      <c r="D493" s="59"/>
      <c r="E493" s="59"/>
      <c r="F493" s="59"/>
      <c r="G493" s="59"/>
      <c r="H493" s="52" t="str">
        <f t="shared" si="15"/>
        <v/>
      </c>
      <c r="I493" s="73" t="str">
        <f>IFERROR(VLOOKUP(A493,'Внесение изменений'!$B:$C,2,0),"")</f>
        <v/>
      </c>
      <c r="J493" s="73" t="str">
        <f>IFERROR(VLOOKUP(A493,'Внесение изменений'!B:E,4,0)," - ")</f>
        <v xml:space="preserve"> - </v>
      </c>
      <c r="K493" s="73" t="str">
        <f>IF(J493=" - ",J493,IFERROR(VLOOKUP(J493,Raw!$X$7:$Y$14,2,0),"Незначительные"))</f>
        <v xml:space="preserve"> - </v>
      </c>
      <c r="L493" s="73"/>
      <c r="M493" s="73" t="str">
        <f t="shared" si="16"/>
        <v xml:space="preserve"> - </v>
      </c>
      <c r="N493" s="73" t="str">
        <f>IF(A493&lt;&gt;"",IFERROR(VLOOKUP(I493&amp;M493&amp;K493,Raw!$R:$V,5,0),"Не определено")," - ")</f>
        <v xml:space="preserve"> - </v>
      </c>
      <c r="O493" s="77"/>
      <c r="P493" s="59"/>
      <c r="Q493" s="59"/>
      <c r="R493" s="59"/>
      <c r="S493" s="59"/>
      <c r="T493" s="59"/>
      <c r="U493" s="59"/>
      <c r="V493" s="59"/>
      <c r="W493" s="59"/>
      <c r="X493" s="59"/>
      <c r="Y493" s="59"/>
    </row>
    <row r="494" spans="1:25" customFormat="1" x14ac:dyDescent="0.25">
      <c r="A494" s="57"/>
      <c r="B494" s="59"/>
      <c r="C494" s="59"/>
      <c r="D494" s="59"/>
      <c r="E494" s="59"/>
      <c r="F494" s="59"/>
      <c r="G494" s="59"/>
      <c r="H494" s="52" t="str">
        <f t="shared" si="15"/>
        <v/>
      </c>
      <c r="I494" s="73" t="str">
        <f>IFERROR(VLOOKUP(A494,'Внесение изменений'!$B:$C,2,0),"")</f>
        <v/>
      </c>
      <c r="J494" s="73" t="str">
        <f>IFERROR(VLOOKUP(A494,'Внесение изменений'!B:E,4,0)," - ")</f>
        <v xml:space="preserve"> - </v>
      </c>
      <c r="K494" s="73" t="str">
        <f>IF(J494=" - ",J494,IFERROR(VLOOKUP(J494,Raw!$X$7:$Y$14,2,0),"Незначительные"))</f>
        <v xml:space="preserve"> - </v>
      </c>
      <c r="L494" s="73"/>
      <c r="M494" s="73" t="str">
        <f t="shared" si="16"/>
        <v xml:space="preserve"> - </v>
      </c>
      <c r="N494" s="73" t="str">
        <f>IF(A494&lt;&gt;"",IFERROR(VLOOKUP(I494&amp;M494&amp;K494,Raw!$R:$V,5,0),"Не определено")," - ")</f>
        <v xml:space="preserve"> - </v>
      </c>
      <c r="O494" s="77"/>
      <c r="P494" s="59"/>
      <c r="Q494" s="59"/>
      <c r="R494" s="59"/>
      <c r="S494" s="59"/>
      <c r="T494" s="59"/>
      <c r="U494" s="59"/>
      <c r="V494" s="59"/>
      <c r="W494" s="59"/>
      <c r="X494" s="59"/>
      <c r="Y494" s="59"/>
    </row>
    <row r="495" spans="1:25" customFormat="1" x14ac:dyDescent="0.25">
      <c r="A495" s="57"/>
      <c r="B495" s="59"/>
      <c r="C495" s="59"/>
      <c r="D495" s="59"/>
      <c r="E495" s="59"/>
      <c r="F495" s="59"/>
      <c r="G495" s="59"/>
      <c r="H495" s="52" t="str">
        <f t="shared" si="15"/>
        <v/>
      </c>
      <c r="I495" s="73" t="str">
        <f>IFERROR(VLOOKUP(A495,'Внесение изменений'!$B:$C,2,0),"")</f>
        <v/>
      </c>
      <c r="J495" s="73" t="str">
        <f>IFERROR(VLOOKUP(A495,'Внесение изменений'!B:E,4,0)," - ")</f>
        <v xml:space="preserve"> - </v>
      </c>
      <c r="K495" s="73" t="str">
        <f>IF(J495=" - ",J495,IFERROR(VLOOKUP(J495,Raw!$X$7:$Y$14,2,0),"Незначительные"))</f>
        <v xml:space="preserve"> - </v>
      </c>
      <c r="L495" s="73"/>
      <c r="M495" s="73" t="str">
        <f t="shared" si="16"/>
        <v xml:space="preserve"> - </v>
      </c>
      <c r="N495" s="73" t="str">
        <f>IF(A495&lt;&gt;"",IFERROR(VLOOKUP(I495&amp;M495&amp;K495,Raw!$R:$V,5,0),"Не определено")," - ")</f>
        <v xml:space="preserve"> - </v>
      </c>
      <c r="O495" s="77"/>
      <c r="P495" s="59"/>
      <c r="Q495" s="59"/>
      <c r="R495" s="59"/>
      <c r="S495" s="59"/>
      <c r="T495" s="59"/>
      <c r="U495" s="59"/>
      <c r="V495" s="59"/>
      <c r="W495" s="59"/>
      <c r="X495" s="59"/>
      <c r="Y495" s="59"/>
    </row>
    <row r="496" spans="1:25" customFormat="1" x14ac:dyDescent="0.25">
      <c r="A496" s="57"/>
      <c r="B496" s="59"/>
      <c r="C496" s="59"/>
      <c r="D496" s="59"/>
      <c r="E496" s="59"/>
      <c r="F496" s="59"/>
      <c r="G496" s="59"/>
      <c r="H496" s="52" t="str">
        <f t="shared" si="15"/>
        <v/>
      </c>
      <c r="I496" s="73" t="str">
        <f>IFERROR(VLOOKUP(A496,'Внесение изменений'!$B:$C,2,0),"")</f>
        <v/>
      </c>
      <c r="J496" s="73" t="str">
        <f>IFERROR(VLOOKUP(A496,'Внесение изменений'!B:E,4,0)," - ")</f>
        <v xml:space="preserve"> - </v>
      </c>
      <c r="K496" s="73" t="str">
        <f>IF(J496=" - ",J496,IFERROR(VLOOKUP(J496,Raw!$X$7:$Y$14,2,0),"Незначительные"))</f>
        <v xml:space="preserve"> - </v>
      </c>
      <c r="L496" s="73"/>
      <c r="M496" s="73" t="str">
        <f t="shared" si="16"/>
        <v xml:space="preserve"> - </v>
      </c>
      <c r="N496" s="73" t="str">
        <f>IF(A496&lt;&gt;"",IFERROR(VLOOKUP(I496&amp;M496&amp;K496,Raw!$R:$V,5,0),"Не определено")," - ")</f>
        <v xml:space="preserve"> - </v>
      </c>
      <c r="O496" s="77"/>
      <c r="P496" s="59"/>
      <c r="Q496" s="59"/>
      <c r="R496" s="59"/>
      <c r="S496" s="59"/>
      <c r="T496" s="59"/>
      <c r="U496" s="59"/>
      <c r="V496" s="59"/>
      <c r="W496" s="59"/>
      <c r="X496" s="59"/>
      <c r="Y496" s="59"/>
    </row>
    <row r="497" spans="1:25" customFormat="1" x14ac:dyDescent="0.25">
      <c r="A497" s="57"/>
      <c r="B497" s="59"/>
      <c r="C497" s="59"/>
      <c r="D497" s="59"/>
      <c r="E497" s="59"/>
      <c r="F497" s="59"/>
      <c r="G497" s="59"/>
      <c r="H497" s="52" t="str">
        <f t="shared" si="15"/>
        <v/>
      </c>
      <c r="I497" s="73" t="str">
        <f>IFERROR(VLOOKUP(A497,'Внесение изменений'!$B:$C,2,0),"")</f>
        <v/>
      </c>
      <c r="J497" s="73" t="str">
        <f>IFERROR(VLOOKUP(A497,'Внесение изменений'!B:E,4,0)," - ")</f>
        <v xml:space="preserve"> - </v>
      </c>
      <c r="K497" s="73" t="str">
        <f>IF(J497=" - ",J497,IFERROR(VLOOKUP(J497,Raw!$X$7:$Y$14,2,0),"Незначительные"))</f>
        <v xml:space="preserve"> - </v>
      </c>
      <c r="L497" s="73"/>
      <c r="M497" s="73" t="str">
        <f t="shared" si="16"/>
        <v xml:space="preserve"> - </v>
      </c>
      <c r="N497" s="73" t="str">
        <f>IF(A497&lt;&gt;"",IFERROR(VLOOKUP(I497&amp;M497&amp;K497,Raw!$R:$V,5,0),"Не определено")," - ")</f>
        <v xml:space="preserve"> - </v>
      </c>
      <c r="O497" s="77"/>
      <c r="P497" s="59"/>
      <c r="Q497" s="59"/>
      <c r="R497" s="59"/>
      <c r="S497" s="59"/>
      <c r="T497" s="59"/>
      <c r="U497" s="59"/>
      <c r="V497" s="59"/>
      <c r="W497" s="59"/>
      <c r="X497" s="59"/>
      <c r="Y497" s="59"/>
    </row>
    <row r="498" spans="1:25" customFormat="1" x14ac:dyDescent="0.25">
      <c r="A498" s="57"/>
      <c r="B498" s="59"/>
      <c r="C498" s="59"/>
      <c r="D498" s="59"/>
      <c r="E498" s="59"/>
      <c r="F498" s="59"/>
      <c r="G498" s="59"/>
      <c r="H498" s="52" t="str">
        <f t="shared" si="15"/>
        <v/>
      </c>
      <c r="I498" s="73" t="str">
        <f>IFERROR(VLOOKUP(A498,'Внесение изменений'!$B:$C,2,0),"")</f>
        <v/>
      </c>
      <c r="J498" s="73" t="str">
        <f>IFERROR(VLOOKUP(A498,'Внесение изменений'!B:E,4,0)," - ")</f>
        <v xml:space="preserve"> - </v>
      </c>
      <c r="K498" s="73" t="str">
        <f>IF(J498=" - ",J498,IFERROR(VLOOKUP(J498,Raw!$X$7:$Y$14,2,0),"Незначительные"))</f>
        <v xml:space="preserve"> - </v>
      </c>
      <c r="L498" s="73"/>
      <c r="M498" s="73" t="str">
        <f t="shared" si="16"/>
        <v xml:space="preserve"> - </v>
      </c>
      <c r="N498" s="73" t="str">
        <f>IF(A498&lt;&gt;"",IFERROR(VLOOKUP(I498&amp;M498&amp;K498,Raw!$R:$V,5,0),"Не определено")," - ")</f>
        <v xml:space="preserve"> - </v>
      </c>
      <c r="O498" s="77"/>
      <c r="P498" s="59"/>
      <c r="Q498" s="59"/>
      <c r="R498" s="59"/>
      <c r="S498" s="59"/>
      <c r="T498" s="59"/>
      <c r="U498" s="59"/>
      <c r="V498" s="59"/>
      <c r="W498" s="59"/>
      <c r="X498" s="59"/>
      <c r="Y498" s="59"/>
    </row>
    <row r="499" spans="1:25" customFormat="1" x14ac:dyDescent="0.25">
      <c r="A499" s="57"/>
      <c r="B499" s="59"/>
      <c r="C499" s="59"/>
      <c r="D499" s="59"/>
      <c r="E499" s="59"/>
      <c r="F499" s="59"/>
      <c r="G499" s="59"/>
      <c r="H499" s="52" t="str">
        <f t="shared" si="15"/>
        <v/>
      </c>
      <c r="I499" s="73" t="str">
        <f>IFERROR(VLOOKUP(A499,'Внесение изменений'!$B:$C,2,0),"")</f>
        <v/>
      </c>
      <c r="J499" s="73" t="str">
        <f>IFERROR(VLOOKUP(A499,'Внесение изменений'!B:E,4,0)," - ")</f>
        <v xml:space="preserve"> - </v>
      </c>
      <c r="K499" s="73" t="str">
        <f>IF(J499=" - ",J499,IFERROR(VLOOKUP(J499,Raw!$X$7:$Y$14,2,0),"Незначительные"))</f>
        <v xml:space="preserve"> - </v>
      </c>
      <c r="L499" s="73"/>
      <c r="M499" s="73" t="str">
        <f t="shared" si="16"/>
        <v xml:space="preserve"> - </v>
      </c>
      <c r="N499" s="73" t="str">
        <f>IF(A499&lt;&gt;"",IFERROR(VLOOKUP(I499&amp;M499&amp;K499,Raw!$R:$V,5,0),"Не определено")," - ")</f>
        <v xml:space="preserve"> - </v>
      </c>
      <c r="O499" s="77"/>
      <c r="P499" s="59"/>
      <c r="Q499" s="59"/>
      <c r="R499" s="59"/>
      <c r="S499" s="59"/>
      <c r="T499" s="59"/>
      <c r="U499" s="59"/>
      <c r="V499" s="59"/>
      <c r="W499" s="59"/>
      <c r="X499" s="59"/>
      <c r="Y499" s="59"/>
    </row>
    <row r="500" spans="1:25" customFormat="1" x14ac:dyDescent="0.25">
      <c r="A500" s="57"/>
      <c r="B500" s="59"/>
      <c r="C500" s="59"/>
      <c r="D500" s="59"/>
      <c r="E500" s="59"/>
      <c r="F500" s="59"/>
      <c r="G500" s="59"/>
      <c r="H500" s="52" t="str">
        <f t="shared" si="15"/>
        <v/>
      </c>
      <c r="I500" s="73" t="str">
        <f>IFERROR(VLOOKUP(A500,'Внесение изменений'!$B:$C,2,0),"")</f>
        <v/>
      </c>
      <c r="J500" s="73" t="str">
        <f>IFERROR(VLOOKUP(A500,'Внесение изменений'!B:E,4,0)," - ")</f>
        <v xml:space="preserve"> - </v>
      </c>
      <c r="K500" s="73" t="str">
        <f>IF(J500=" - ",J500,IFERROR(VLOOKUP(J500,Raw!$X$7:$Y$14,2,0),"Незначительные"))</f>
        <v xml:space="preserve"> - </v>
      </c>
      <c r="L500" s="73"/>
      <c r="M500" s="73" t="str">
        <f t="shared" si="16"/>
        <v xml:space="preserve"> - </v>
      </c>
      <c r="N500" s="73" t="str">
        <f>IF(A500&lt;&gt;"",IFERROR(VLOOKUP(I500&amp;M500&amp;K500,Raw!$R:$V,5,0),"Не определено")," - ")</f>
        <v xml:space="preserve"> - </v>
      </c>
      <c r="O500" s="77"/>
      <c r="P500" s="59"/>
      <c r="Q500" s="59"/>
      <c r="R500" s="59"/>
      <c r="S500" s="59"/>
      <c r="T500" s="59"/>
      <c r="U500" s="59"/>
      <c r="V500" s="59"/>
      <c r="W500" s="59"/>
      <c r="X500" s="59"/>
      <c r="Y500" s="59"/>
    </row>
    <row r="501" spans="1:25" customFormat="1" x14ac:dyDescent="0.25">
      <c r="A501" s="57"/>
      <c r="B501" s="59"/>
      <c r="C501" s="59"/>
      <c r="D501" s="59"/>
      <c r="E501" s="59"/>
      <c r="F501" s="59"/>
      <c r="G501" s="59"/>
      <c r="H501" s="52" t="str">
        <f t="shared" si="15"/>
        <v/>
      </c>
      <c r="I501" s="73" t="str">
        <f>IFERROR(VLOOKUP(A501,'Внесение изменений'!$B:$C,2,0),"")</f>
        <v/>
      </c>
      <c r="J501" s="73" t="str">
        <f>IFERROR(VLOOKUP(A501,'Внесение изменений'!B:E,4,0)," - ")</f>
        <v xml:space="preserve"> - </v>
      </c>
      <c r="K501" s="73" t="str">
        <f>IF(J501=" - ",J501,IFERROR(VLOOKUP(J501,Raw!$X$7:$Y$14,2,0),"Незначительные"))</f>
        <v xml:space="preserve"> - </v>
      </c>
      <c r="L501" s="73"/>
      <c r="M501" s="73" t="str">
        <f t="shared" si="16"/>
        <v xml:space="preserve"> - </v>
      </c>
      <c r="N501" s="73" t="str">
        <f>IF(A501&lt;&gt;"",IFERROR(VLOOKUP(I501&amp;M501&amp;K501,Raw!$R:$V,5,0),"Не определено")," - ")</f>
        <v xml:space="preserve"> - </v>
      </c>
      <c r="O501" s="77"/>
      <c r="P501" s="59"/>
      <c r="Q501" s="59"/>
      <c r="R501" s="59"/>
      <c r="S501" s="59"/>
      <c r="T501" s="59"/>
      <c r="U501" s="59"/>
      <c r="V501" s="59"/>
      <c r="W501" s="59"/>
      <c r="X501" s="59"/>
      <c r="Y501" s="59"/>
    </row>
    <row r="502" spans="1:25" customFormat="1" x14ac:dyDescent="0.25">
      <c r="A502" s="57"/>
      <c r="B502" s="59"/>
      <c r="C502" s="59"/>
      <c r="D502" s="59"/>
      <c r="E502" s="59"/>
      <c r="F502" s="59"/>
      <c r="G502" s="59"/>
      <c r="H502" s="52" t="str">
        <f t="shared" si="15"/>
        <v/>
      </c>
      <c r="I502" s="73" t="str">
        <f>IFERROR(VLOOKUP(A502,'Внесение изменений'!$B:$C,2,0),"")</f>
        <v/>
      </c>
      <c r="J502" s="73" t="str">
        <f>IFERROR(VLOOKUP(A502,'Внесение изменений'!B:E,4,0)," - ")</f>
        <v xml:space="preserve"> - </v>
      </c>
      <c r="K502" s="73" t="str">
        <f>IF(J502=" - ",J502,IFERROR(VLOOKUP(J502,Raw!$X$7:$Y$14,2,0),"Незначительные"))</f>
        <v xml:space="preserve"> - </v>
      </c>
      <c r="L502" s="73"/>
      <c r="M502" s="73" t="str">
        <f t="shared" si="16"/>
        <v xml:space="preserve"> - </v>
      </c>
      <c r="N502" s="73" t="str">
        <f>IF(A502&lt;&gt;"",IFERROR(VLOOKUP(I502&amp;M502&amp;K502,Raw!$R:$V,5,0),"Не определено")," - ")</f>
        <v xml:space="preserve"> - </v>
      </c>
      <c r="O502" s="77"/>
      <c r="P502" s="59"/>
      <c r="Q502" s="59"/>
      <c r="R502" s="59"/>
      <c r="S502" s="59"/>
      <c r="T502" s="59"/>
      <c r="U502" s="59"/>
      <c r="V502" s="59"/>
      <c r="W502" s="59"/>
      <c r="X502" s="59"/>
      <c r="Y502" s="59"/>
    </row>
    <row r="503" spans="1:25" customFormat="1" x14ac:dyDescent="0.25">
      <c r="A503" s="57"/>
      <c r="B503" s="59"/>
      <c r="C503" s="59"/>
      <c r="D503" s="59"/>
      <c r="E503" s="59"/>
      <c r="F503" s="59"/>
      <c r="G503" s="59"/>
      <c r="H503" s="52" t="str">
        <f t="shared" si="15"/>
        <v/>
      </c>
      <c r="I503" s="73" t="str">
        <f>IFERROR(VLOOKUP(A503,'Внесение изменений'!$B:$C,2,0),"")</f>
        <v/>
      </c>
      <c r="J503" s="73" t="str">
        <f>IFERROR(VLOOKUP(A503,'Внесение изменений'!B:E,4,0)," - ")</f>
        <v xml:space="preserve"> - </v>
      </c>
      <c r="K503" s="73" t="str">
        <f>IF(J503=" - ",J503,IFERROR(VLOOKUP(J503,Raw!$X$7:$Y$14,2,0),"Незначительные"))</f>
        <v xml:space="preserve"> - </v>
      </c>
      <c r="L503" s="73"/>
      <c r="M503" s="73" t="str">
        <f t="shared" si="16"/>
        <v xml:space="preserve"> - </v>
      </c>
      <c r="N503" s="73" t="str">
        <f>IF(A503&lt;&gt;"",IFERROR(VLOOKUP(I503&amp;M503&amp;K503,Raw!$R:$V,5,0),"Не определено")," - ")</f>
        <v xml:space="preserve"> - </v>
      </c>
      <c r="O503" s="77"/>
      <c r="P503" s="59"/>
      <c r="Q503" s="59"/>
      <c r="R503" s="59"/>
      <c r="S503" s="59"/>
      <c r="T503" s="59"/>
      <c r="U503" s="59"/>
      <c r="V503" s="59"/>
      <c r="W503" s="59"/>
      <c r="X503" s="59"/>
      <c r="Y503" s="59"/>
    </row>
    <row r="504" spans="1:25" customFormat="1" x14ac:dyDescent="0.25">
      <c r="A504" s="57"/>
      <c r="B504" s="59"/>
      <c r="C504" s="59"/>
      <c r="D504" s="59"/>
      <c r="E504" s="59"/>
      <c r="F504" s="59"/>
      <c r="G504" s="59"/>
      <c r="H504" s="52" t="str">
        <f t="shared" si="15"/>
        <v/>
      </c>
      <c r="I504" s="73" t="str">
        <f>IFERROR(VLOOKUP(A504,'Внесение изменений'!$B:$C,2,0),"")</f>
        <v/>
      </c>
      <c r="J504" s="73" t="str">
        <f>IFERROR(VLOOKUP(A504,'Внесение изменений'!B:E,4,0)," - ")</f>
        <v xml:space="preserve"> - </v>
      </c>
      <c r="K504" s="73" t="str">
        <f>IF(J504=" - ",J504,IFERROR(VLOOKUP(J504,Raw!$X$7:$Y$14,2,0),"Незначительные"))</f>
        <v xml:space="preserve"> - </v>
      </c>
      <c r="L504" s="73"/>
      <c r="M504" s="73" t="str">
        <f t="shared" si="16"/>
        <v xml:space="preserve"> - </v>
      </c>
      <c r="N504" s="73" t="str">
        <f>IF(A504&lt;&gt;"",IFERROR(VLOOKUP(I504&amp;M504&amp;K504,Raw!$R:$V,5,0),"Не определено")," - ")</f>
        <v xml:space="preserve"> - </v>
      </c>
      <c r="O504" s="77"/>
      <c r="P504" s="59"/>
      <c r="Q504" s="59"/>
      <c r="R504" s="59"/>
      <c r="S504" s="59"/>
      <c r="T504" s="59"/>
      <c r="U504" s="59"/>
      <c r="V504" s="59"/>
      <c r="W504" s="59"/>
      <c r="X504" s="59"/>
      <c r="Y504" s="59"/>
    </row>
    <row r="505" spans="1:25" customFormat="1" x14ac:dyDescent="0.25">
      <c r="A505" s="57"/>
      <c r="B505" s="59"/>
      <c r="C505" s="59"/>
      <c r="D505" s="59"/>
      <c r="E505" s="59"/>
      <c r="F505" s="59"/>
      <c r="G505" s="59"/>
      <c r="H505" s="52" t="str">
        <f t="shared" si="15"/>
        <v/>
      </c>
      <c r="I505" s="73" t="str">
        <f>IFERROR(VLOOKUP(A505,'Внесение изменений'!$B:$C,2,0),"")</f>
        <v/>
      </c>
      <c r="J505" s="73" t="str">
        <f>IFERROR(VLOOKUP(A505,'Внесение изменений'!B:E,4,0)," - ")</f>
        <v xml:space="preserve"> - </v>
      </c>
      <c r="K505" s="73" t="str">
        <f>IF(J505=" - ",J505,IFERROR(VLOOKUP(J505,Raw!$X$7:$Y$14,2,0),"Незначительные"))</f>
        <v xml:space="preserve"> - </v>
      </c>
      <c r="L505" s="73"/>
      <c r="M505" s="73" t="str">
        <f t="shared" si="16"/>
        <v xml:space="preserve"> - </v>
      </c>
      <c r="N505" s="73" t="str">
        <f>IF(A505&lt;&gt;"",IFERROR(VLOOKUP(I505&amp;M505&amp;K505,Raw!$R:$V,5,0),"Не определено")," - ")</f>
        <v xml:space="preserve"> - </v>
      </c>
      <c r="O505" s="77"/>
      <c r="P505" s="59"/>
      <c r="Q505" s="59"/>
      <c r="R505" s="59"/>
      <c r="S505" s="59"/>
      <c r="T505" s="59"/>
      <c r="U505" s="59"/>
      <c r="V505" s="59"/>
      <c r="W505" s="59"/>
      <c r="X505" s="59"/>
      <c r="Y505" s="59"/>
    </row>
    <row r="506" spans="1:25" customFormat="1" x14ac:dyDescent="0.25">
      <c r="A506" s="57"/>
      <c r="B506" s="59"/>
      <c r="C506" s="59"/>
      <c r="D506" s="59"/>
      <c r="E506" s="59"/>
      <c r="F506" s="59"/>
      <c r="G506" s="59"/>
      <c r="H506" s="52" t="str">
        <f t="shared" si="15"/>
        <v/>
      </c>
      <c r="I506" s="73" t="str">
        <f>IFERROR(VLOOKUP(A506,'Внесение изменений'!$B:$C,2,0),"")</f>
        <v/>
      </c>
      <c r="J506" s="73" t="str">
        <f>IFERROR(VLOOKUP(A506,'Внесение изменений'!B:E,4,0)," - ")</f>
        <v xml:space="preserve"> - </v>
      </c>
      <c r="K506" s="73" t="str">
        <f>IF(J506=" - ",J506,IFERROR(VLOOKUP(J506,Raw!$X$7:$Y$14,2,0),"Незначительные"))</f>
        <v xml:space="preserve"> - </v>
      </c>
      <c r="L506" s="73"/>
      <c r="M506" s="73" t="str">
        <f t="shared" si="16"/>
        <v xml:space="preserve"> - </v>
      </c>
      <c r="N506" s="73" t="str">
        <f>IF(A506&lt;&gt;"",IFERROR(VLOOKUP(I506&amp;M506&amp;K506,Raw!$R:$V,5,0),"Не определено")," - ")</f>
        <v xml:space="preserve"> - </v>
      </c>
      <c r="O506" s="77"/>
      <c r="P506" s="59"/>
      <c r="Q506" s="59"/>
      <c r="R506" s="59"/>
      <c r="S506" s="59"/>
      <c r="T506" s="59"/>
      <c r="U506" s="59"/>
      <c r="V506" s="59"/>
      <c r="W506" s="59"/>
      <c r="X506" s="59"/>
      <c r="Y506" s="59"/>
    </row>
    <row r="507" spans="1:25" customFormat="1" x14ac:dyDescent="0.25">
      <c r="A507" s="57"/>
      <c r="B507" s="59"/>
      <c r="C507" s="59"/>
      <c r="D507" s="59"/>
      <c r="E507" s="59"/>
      <c r="F507" s="59"/>
      <c r="G507" s="59"/>
      <c r="H507" s="52" t="str">
        <f t="shared" si="15"/>
        <v/>
      </c>
      <c r="I507" s="73" t="str">
        <f>IFERROR(VLOOKUP(A507,'Внесение изменений'!$B:$C,2,0),"")</f>
        <v/>
      </c>
      <c r="J507" s="73" t="str">
        <f>IFERROR(VLOOKUP(A507,'Внесение изменений'!B:E,4,0)," - ")</f>
        <v xml:space="preserve"> - </v>
      </c>
      <c r="K507" s="73" t="str">
        <f>IF(J507=" - ",J507,IFERROR(VLOOKUP(J507,Raw!$X$7:$Y$14,2,0),"Незначительные"))</f>
        <v xml:space="preserve"> - </v>
      </c>
      <c r="L507" s="73"/>
      <c r="M507" s="73" t="str">
        <f t="shared" si="16"/>
        <v xml:space="preserve"> - </v>
      </c>
      <c r="N507" s="73" t="str">
        <f>IF(A507&lt;&gt;"",IFERROR(VLOOKUP(I507&amp;M507&amp;K507,Raw!$R:$V,5,0),"Не определено")," - ")</f>
        <v xml:space="preserve"> - </v>
      </c>
      <c r="O507" s="77"/>
      <c r="P507" s="59"/>
      <c r="Q507" s="59"/>
      <c r="R507" s="59"/>
      <c r="S507" s="59"/>
      <c r="T507" s="59"/>
      <c r="U507" s="59"/>
      <c r="V507" s="59"/>
      <c r="W507" s="59"/>
      <c r="X507" s="59"/>
      <c r="Y507" s="59"/>
    </row>
    <row r="508" spans="1:25" customFormat="1" x14ac:dyDescent="0.25">
      <c r="A508" s="57"/>
      <c r="B508" s="59"/>
      <c r="C508" s="59"/>
      <c r="D508" s="59"/>
      <c r="E508" s="59"/>
      <c r="F508" s="59"/>
      <c r="G508" s="59"/>
      <c r="H508" s="52" t="str">
        <f t="shared" si="15"/>
        <v/>
      </c>
      <c r="I508" s="73" t="str">
        <f>IFERROR(VLOOKUP(A508,'Внесение изменений'!$B:$C,2,0),"")</f>
        <v/>
      </c>
      <c r="J508" s="73" t="str">
        <f>IFERROR(VLOOKUP(A508,'Внесение изменений'!B:E,4,0)," - ")</f>
        <v xml:space="preserve"> - </v>
      </c>
      <c r="K508" s="73" t="str">
        <f>IF(J508=" - ",J508,IFERROR(VLOOKUP(J508,Raw!$X$7:$Y$14,2,0),"Незначительные"))</f>
        <v xml:space="preserve"> - </v>
      </c>
      <c r="L508" s="73"/>
      <c r="M508" s="73" t="str">
        <f t="shared" si="16"/>
        <v xml:space="preserve"> - </v>
      </c>
      <c r="N508" s="73" t="str">
        <f>IF(A508&lt;&gt;"",IFERROR(VLOOKUP(I508&amp;M508&amp;K508,Raw!$R:$V,5,0),"Не определено")," - ")</f>
        <v xml:space="preserve"> - </v>
      </c>
      <c r="O508" s="77"/>
      <c r="P508" s="59"/>
      <c r="Q508" s="59"/>
      <c r="R508" s="59"/>
      <c r="S508" s="59"/>
      <c r="T508" s="59"/>
      <c r="U508" s="59"/>
      <c r="V508" s="59"/>
      <c r="W508" s="59"/>
      <c r="X508" s="59"/>
      <c r="Y508" s="59"/>
    </row>
    <row r="509" spans="1:25" customFormat="1" x14ac:dyDescent="0.25">
      <c r="A509" s="57"/>
      <c r="B509" s="59"/>
      <c r="C509" s="59"/>
      <c r="D509" s="59"/>
      <c r="E509" s="59"/>
      <c r="F509" s="59"/>
      <c r="G509" s="59"/>
      <c r="H509" s="52" t="str">
        <f t="shared" si="15"/>
        <v/>
      </c>
      <c r="I509" s="73" t="str">
        <f>IFERROR(VLOOKUP(A509,'Внесение изменений'!$B:$C,2,0),"")</f>
        <v/>
      </c>
      <c r="J509" s="73" t="str">
        <f>IFERROR(VLOOKUP(A509,'Внесение изменений'!B:E,4,0)," - ")</f>
        <v xml:space="preserve"> - </v>
      </c>
      <c r="K509" s="73" t="str">
        <f>IF(J509=" - ",J509,IFERROR(VLOOKUP(J509,Raw!$X$7:$Y$14,2,0),"Незначительные"))</f>
        <v xml:space="preserve"> - </v>
      </c>
      <c r="L509" s="73"/>
      <c r="M509" s="73" t="str">
        <f t="shared" si="16"/>
        <v xml:space="preserve"> - </v>
      </c>
      <c r="N509" s="73" t="str">
        <f>IF(A509&lt;&gt;"",IFERROR(VLOOKUP(I509&amp;M509&amp;K509,Raw!$R:$V,5,0),"Не определено")," - ")</f>
        <v xml:space="preserve"> - </v>
      </c>
      <c r="O509" s="77"/>
      <c r="P509" s="59"/>
      <c r="Q509" s="59"/>
      <c r="R509" s="59"/>
      <c r="S509" s="59"/>
      <c r="T509" s="59"/>
      <c r="U509" s="59"/>
      <c r="V509" s="59"/>
      <c r="W509" s="59"/>
      <c r="X509" s="59"/>
      <c r="Y509" s="59"/>
    </row>
    <row r="510" spans="1:25" customFormat="1" x14ac:dyDescent="0.25">
      <c r="A510" s="57"/>
      <c r="B510" s="59"/>
      <c r="C510" s="59"/>
      <c r="D510" s="59"/>
      <c r="E510" s="59"/>
      <c r="F510" s="59"/>
      <c r="G510" s="59"/>
      <c r="H510" s="52" t="str">
        <f t="shared" si="15"/>
        <v/>
      </c>
      <c r="I510" s="73" t="str">
        <f>IFERROR(VLOOKUP(A510,'Внесение изменений'!$B:$C,2,0),"")</f>
        <v/>
      </c>
      <c r="J510" s="73" t="str">
        <f>IFERROR(VLOOKUP(A510,'Внесение изменений'!B:E,4,0)," - ")</f>
        <v xml:space="preserve"> - </v>
      </c>
      <c r="K510" s="73" t="str">
        <f>IF(J510=" - ",J510,IFERROR(VLOOKUP(J510,Raw!$X$7:$Y$14,2,0),"Незначительные"))</f>
        <v xml:space="preserve"> - </v>
      </c>
      <c r="L510" s="73"/>
      <c r="M510" s="73" t="str">
        <f t="shared" si="16"/>
        <v xml:space="preserve"> - </v>
      </c>
      <c r="N510" s="73" t="str">
        <f>IF(A510&lt;&gt;"",IFERROR(VLOOKUP(I510&amp;M510&amp;K510,Raw!$R:$V,5,0),"Не определено")," - ")</f>
        <v xml:space="preserve"> - </v>
      </c>
      <c r="O510" s="77"/>
      <c r="P510" s="59"/>
      <c r="Q510" s="59"/>
      <c r="R510" s="59"/>
      <c r="S510" s="59"/>
      <c r="T510" s="59"/>
      <c r="U510" s="59"/>
      <c r="V510" s="59"/>
      <c r="W510" s="59"/>
      <c r="X510" s="59"/>
      <c r="Y510" s="59"/>
    </row>
    <row r="511" spans="1:25" customFormat="1" x14ac:dyDescent="0.25">
      <c r="A511" s="57"/>
      <c r="B511" s="59"/>
      <c r="C511" s="59"/>
      <c r="D511" s="59"/>
      <c r="E511" s="59"/>
      <c r="F511" s="59"/>
      <c r="G511" s="59"/>
      <c r="H511" s="52" t="str">
        <f t="shared" si="15"/>
        <v/>
      </c>
      <c r="I511" s="73" t="str">
        <f>IFERROR(VLOOKUP(A511,'Внесение изменений'!$B:$C,2,0),"")</f>
        <v/>
      </c>
      <c r="J511" s="73" t="str">
        <f>IFERROR(VLOOKUP(A511,'Внесение изменений'!B:E,4,0)," - ")</f>
        <v xml:space="preserve"> - </v>
      </c>
      <c r="K511" s="73" t="str">
        <f>IF(J511=" - ",J511,IFERROR(VLOOKUP(J511,Raw!$X$7:$Y$14,2,0),"Незначительные"))</f>
        <v xml:space="preserve"> - </v>
      </c>
      <c r="L511" s="73"/>
      <c r="M511" s="73" t="str">
        <f t="shared" si="16"/>
        <v xml:space="preserve"> - </v>
      </c>
      <c r="N511" s="73" t="str">
        <f>IF(A511&lt;&gt;"",IFERROR(VLOOKUP(I511&amp;M511&amp;K511,Raw!$R:$V,5,0),"Не определено")," - ")</f>
        <v xml:space="preserve"> - </v>
      </c>
      <c r="O511" s="77"/>
      <c r="P511" s="59"/>
      <c r="Q511" s="59"/>
      <c r="R511" s="59"/>
      <c r="S511" s="59"/>
      <c r="T511" s="59"/>
      <c r="U511" s="59"/>
      <c r="V511" s="59"/>
      <c r="W511" s="59"/>
      <c r="X511" s="59"/>
      <c r="Y511" s="59"/>
    </row>
    <row r="512" spans="1:25" customFormat="1" x14ac:dyDescent="0.25">
      <c r="A512" s="57"/>
      <c r="B512" s="59"/>
      <c r="C512" s="59"/>
      <c r="D512" s="59"/>
      <c r="E512" s="59"/>
      <c r="F512" s="59"/>
      <c r="G512" s="59"/>
      <c r="H512" s="52" t="str">
        <f t="shared" si="15"/>
        <v/>
      </c>
      <c r="I512" s="73" t="str">
        <f>IFERROR(VLOOKUP(A512,'Внесение изменений'!$B:$C,2,0),"")</f>
        <v/>
      </c>
      <c r="J512" s="73" t="str">
        <f>IFERROR(VLOOKUP(A512,'Внесение изменений'!B:E,4,0)," - ")</f>
        <v xml:space="preserve"> - </v>
      </c>
      <c r="K512" s="73" t="str">
        <f>IF(J512=" - ",J512,IFERROR(VLOOKUP(J512,Raw!$X$7:$Y$14,2,0),"Незначительные"))</f>
        <v xml:space="preserve"> - </v>
      </c>
      <c r="L512" s="73"/>
      <c r="M512" s="73" t="str">
        <f t="shared" si="16"/>
        <v xml:space="preserve"> - </v>
      </c>
      <c r="N512" s="73" t="str">
        <f>IF(A512&lt;&gt;"",IFERROR(VLOOKUP(I512&amp;M512&amp;K512,Raw!$R:$V,5,0),"Не определено")," - ")</f>
        <v xml:space="preserve"> - </v>
      </c>
      <c r="O512" s="77"/>
      <c r="P512" s="59"/>
      <c r="Q512" s="59"/>
      <c r="R512" s="59"/>
      <c r="S512" s="59"/>
      <c r="T512" s="59"/>
      <c r="U512" s="59"/>
      <c r="V512" s="59"/>
      <c r="W512" s="59"/>
      <c r="X512" s="59"/>
      <c r="Y512" s="59"/>
    </row>
    <row r="513" spans="1:25" customFormat="1" x14ac:dyDescent="0.25">
      <c r="A513" s="57"/>
      <c r="B513" s="59"/>
      <c r="C513" s="59"/>
      <c r="D513" s="59"/>
      <c r="E513" s="59"/>
      <c r="F513" s="59"/>
      <c r="G513" s="59"/>
      <c r="H513" s="52" t="str">
        <f t="shared" si="15"/>
        <v/>
      </c>
      <c r="I513" s="73" t="str">
        <f>IFERROR(VLOOKUP(A513,'Внесение изменений'!$B:$C,2,0),"")</f>
        <v/>
      </c>
      <c r="J513" s="73" t="str">
        <f>IFERROR(VLOOKUP(A513,'Внесение изменений'!B:E,4,0)," - ")</f>
        <v xml:space="preserve"> - </v>
      </c>
      <c r="K513" s="73" t="str">
        <f>IF(J513=" - ",J513,IFERROR(VLOOKUP(J513,Raw!$X$7:$Y$14,2,0),"Незначительные"))</f>
        <v xml:space="preserve"> - </v>
      </c>
      <c r="L513" s="73"/>
      <c r="M513" s="73" t="str">
        <f t="shared" si="16"/>
        <v xml:space="preserve"> - </v>
      </c>
      <c r="N513" s="73" t="str">
        <f>IF(A513&lt;&gt;"",IFERROR(VLOOKUP(I513&amp;M513&amp;K513,Raw!$R:$V,5,0),"Не определено")," - ")</f>
        <v xml:space="preserve"> - </v>
      </c>
      <c r="O513" s="77"/>
      <c r="P513" s="59"/>
      <c r="Q513" s="59"/>
      <c r="R513" s="59"/>
      <c r="S513" s="59"/>
      <c r="T513" s="59"/>
      <c r="U513" s="59"/>
      <c r="V513" s="59"/>
      <c r="W513" s="59"/>
      <c r="X513" s="59"/>
      <c r="Y513" s="59"/>
    </row>
    <row r="514" spans="1:25" customFormat="1" x14ac:dyDescent="0.25">
      <c r="A514" s="57"/>
      <c r="B514" s="59"/>
      <c r="C514" s="59"/>
      <c r="D514" s="59"/>
      <c r="E514" s="59"/>
      <c r="F514" s="59"/>
      <c r="G514" s="59"/>
      <c r="H514" s="52" t="str">
        <f t="shared" ref="H514:H577" si="17">IF(B514=" нет КМ "," Нет км ",IF(C514=$Q$2,"Эмитирован, ","")&amp;IF(D514=$Q$2,"В обороте, ","")&amp;IF(E514=$Q$2,"Списан,","")&amp;IF(F514=$Q$2,"Выбыл из оборота",""))</f>
        <v/>
      </c>
      <c r="I514" s="73" t="str">
        <f>IFERROR(VLOOKUP(A514,'Внесение изменений'!$B:$C,2,0),"")</f>
        <v/>
      </c>
      <c r="J514" s="73" t="str">
        <f>IFERROR(VLOOKUP(A514,'Внесение изменений'!B:E,4,0)," - ")</f>
        <v xml:space="preserve"> - </v>
      </c>
      <c r="K514" s="73" t="str">
        <f>IF(J514=" - ",J514,IFERROR(VLOOKUP(J514,Raw!$X$7:$Y$14,2,0),"Незначительные"))</f>
        <v xml:space="preserve"> - </v>
      </c>
      <c r="L514" s="73"/>
      <c r="M514" s="73" t="str">
        <f t="shared" si="16"/>
        <v xml:space="preserve"> - </v>
      </c>
      <c r="N514" s="73" t="str">
        <f>IF(A514&lt;&gt;"",IFERROR(VLOOKUP(I514&amp;M514&amp;K514,Raw!$R:$V,5,0),"Не определено")," - ")</f>
        <v xml:space="preserve"> - </v>
      </c>
      <c r="O514" s="77"/>
      <c r="P514" s="59"/>
      <c r="Q514" s="59"/>
      <c r="R514" s="59"/>
      <c r="S514" s="59"/>
      <c r="T514" s="59"/>
      <c r="U514" s="59"/>
      <c r="V514" s="59"/>
      <c r="W514" s="59"/>
      <c r="X514" s="59"/>
      <c r="Y514" s="59"/>
    </row>
    <row r="515" spans="1:25" customFormat="1" x14ac:dyDescent="0.25">
      <c r="A515" s="57"/>
      <c r="B515" s="59"/>
      <c r="C515" s="59"/>
      <c r="D515" s="59"/>
      <c r="E515" s="59"/>
      <c r="F515" s="59"/>
      <c r="G515" s="59"/>
      <c r="H515" s="52" t="str">
        <f t="shared" si="17"/>
        <v/>
      </c>
      <c r="I515" s="73" t="str">
        <f>IFERROR(VLOOKUP(A515,'Внесение изменений'!$B:$C,2,0),"")</f>
        <v/>
      </c>
      <c r="J515" s="73" t="str">
        <f>IFERROR(VLOOKUP(A515,'Внесение изменений'!B:E,4,0)," - ")</f>
        <v xml:space="preserve"> - </v>
      </c>
      <c r="K515" s="73" t="str">
        <f>IF(J515=" - ",J515,IFERROR(VLOOKUP(J515,Raw!$X$7:$Y$14,2,0),"Незначительные"))</f>
        <v xml:space="preserve"> - </v>
      </c>
      <c r="L515" s="73"/>
      <c r="M515" s="73" t="str">
        <f t="shared" ref="M515:M578" si="18">IF(F515=$Q$2,"Выбыл из оборота",IF(D515=$Q$2,"Ввод в оборот",IF(C515=$Q$2,"Эмитирован",IF(B515=" Нет КМ ","Нет КМ",IF(B515=" Net KM ","Нет КМ"," - ")))))</f>
        <v xml:space="preserve"> - </v>
      </c>
      <c r="N515" s="73" t="str">
        <f>IF(A515&lt;&gt;"",IFERROR(VLOOKUP(I515&amp;M515&amp;K515,Raw!$R:$V,5,0),"Не определено")," - ")</f>
        <v xml:space="preserve"> - </v>
      </c>
      <c r="O515" s="77"/>
      <c r="P515" s="59"/>
      <c r="Q515" s="59"/>
      <c r="R515" s="59"/>
      <c r="S515" s="59"/>
      <c r="T515" s="59"/>
      <c r="U515" s="59"/>
      <c r="V515" s="59"/>
      <c r="W515" s="59"/>
      <c r="X515" s="59"/>
      <c r="Y515" s="59"/>
    </row>
    <row r="516" spans="1:25" customFormat="1" x14ac:dyDescent="0.25">
      <c r="A516" s="57"/>
      <c r="B516" s="59"/>
      <c r="C516" s="59"/>
      <c r="D516" s="59"/>
      <c r="E516" s="59"/>
      <c r="F516" s="59"/>
      <c r="G516" s="59"/>
      <c r="H516" s="52" t="str">
        <f t="shared" si="17"/>
        <v/>
      </c>
      <c r="I516" s="73" t="str">
        <f>IFERROR(VLOOKUP(A516,'Внесение изменений'!$B:$C,2,0),"")</f>
        <v/>
      </c>
      <c r="J516" s="73" t="str">
        <f>IFERROR(VLOOKUP(A516,'Внесение изменений'!B:E,4,0)," - ")</f>
        <v xml:space="preserve"> - </v>
      </c>
      <c r="K516" s="73" t="str">
        <f>IF(J516=" - ",J516,IFERROR(VLOOKUP(J516,Raw!$X$7:$Y$14,2,0),"Незначительные"))</f>
        <v xml:space="preserve"> - </v>
      </c>
      <c r="L516" s="73"/>
      <c r="M516" s="73" t="str">
        <f t="shared" si="18"/>
        <v xml:space="preserve"> - </v>
      </c>
      <c r="N516" s="73" t="str">
        <f>IF(A516&lt;&gt;"",IFERROR(VLOOKUP(I516&amp;M516&amp;K516,Raw!$R:$V,5,0),"Не определено")," - ")</f>
        <v xml:space="preserve"> - </v>
      </c>
      <c r="O516" s="77"/>
      <c r="P516" s="59"/>
      <c r="Q516" s="59"/>
      <c r="R516" s="59"/>
      <c r="S516" s="59"/>
      <c r="T516" s="59"/>
      <c r="U516" s="59"/>
      <c r="V516" s="59"/>
      <c r="W516" s="59"/>
      <c r="X516" s="59"/>
      <c r="Y516" s="59"/>
    </row>
    <row r="517" spans="1:25" customFormat="1" x14ac:dyDescent="0.25">
      <c r="A517" s="57"/>
      <c r="B517" s="59"/>
      <c r="C517" s="59"/>
      <c r="D517" s="59"/>
      <c r="E517" s="59"/>
      <c r="F517" s="59"/>
      <c r="G517" s="59"/>
      <c r="H517" s="52" t="str">
        <f t="shared" si="17"/>
        <v/>
      </c>
      <c r="I517" s="73" t="str">
        <f>IFERROR(VLOOKUP(A517,'Внесение изменений'!$B:$C,2,0),"")</f>
        <v/>
      </c>
      <c r="J517" s="73" t="str">
        <f>IFERROR(VLOOKUP(A517,'Внесение изменений'!B:E,4,0)," - ")</f>
        <v xml:space="preserve"> - </v>
      </c>
      <c r="K517" s="73" t="str">
        <f>IF(J517=" - ",J517,IFERROR(VLOOKUP(J517,Raw!$X$7:$Y$14,2,0),"Незначительные"))</f>
        <v xml:space="preserve"> - </v>
      </c>
      <c r="L517" s="73"/>
      <c r="M517" s="73" t="str">
        <f t="shared" si="18"/>
        <v xml:space="preserve"> - </v>
      </c>
      <c r="N517" s="73" t="str">
        <f>IF(A517&lt;&gt;"",IFERROR(VLOOKUP(I517&amp;M517&amp;K517,Raw!$R:$V,5,0),"Не определено")," - ")</f>
        <v xml:space="preserve"> - </v>
      </c>
      <c r="O517" s="77"/>
      <c r="P517" s="59"/>
      <c r="Q517" s="59"/>
      <c r="R517" s="59"/>
      <c r="S517" s="59"/>
      <c r="T517" s="59"/>
      <c r="U517" s="59"/>
      <c r="V517" s="59"/>
      <c r="W517" s="59"/>
      <c r="X517" s="59"/>
      <c r="Y517" s="59"/>
    </row>
    <row r="518" spans="1:25" customFormat="1" x14ac:dyDescent="0.25">
      <c r="A518" s="57"/>
      <c r="B518" s="59"/>
      <c r="C518" s="59"/>
      <c r="D518" s="59"/>
      <c r="E518" s="59"/>
      <c r="F518" s="59"/>
      <c r="G518" s="59"/>
      <c r="H518" s="52" t="str">
        <f t="shared" si="17"/>
        <v/>
      </c>
      <c r="I518" s="73" t="str">
        <f>IFERROR(VLOOKUP(A518,'Внесение изменений'!$B:$C,2,0),"")</f>
        <v/>
      </c>
      <c r="J518" s="73" t="str">
        <f>IFERROR(VLOOKUP(A518,'Внесение изменений'!B:E,4,0)," - ")</f>
        <v xml:space="preserve"> - </v>
      </c>
      <c r="K518" s="73" t="str">
        <f>IF(J518=" - ",J518,IFERROR(VLOOKUP(J518,Raw!$X$7:$Y$14,2,0),"Незначительные"))</f>
        <v xml:space="preserve"> - </v>
      </c>
      <c r="L518" s="73"/>
      <c r="M518" s="73" t="str">
        <f t="shared" si="18"/>
        <v xml:space="preserve"> - </v>
      </c>
      <c r="N518" s="73" t="str">
        <f>IF(A518&lt;&gt;"",IFERROR(VLOOKUP(I518&amp;M518&amp;K518,Raw!$R:$V,5,0),"Не определено")," - ")</f>
        <v xml:space="preserve"> - </v>
      </c>
      <c r="O518" s="77"/>
      <c r="P518" s="59"/>
      <c r="Q518" s="59"/>
      <c r="R518" s="59"/>
      <c r="S518" s="59"/>
      <c r="T518" s="59"/>
      <c r="U518" s="59"/>
      <c r="V518" s="59"/>
      <c r="W518" s="59"/>
      <c r="X518" s="59"/>
      <c r="Y518" s="59"/>
    </row>
    <row r="519" spans="1:25" customFormat="1" x14ac:dyDescent="0.25">
      <c r="A519" s="57"/>
      <c r="B519" s="59"/>
      <c r="C519" s="59"/>
      <c r="D519" s="59"/>
      <c r="E519" s="59"/>
      <c r="F519" s="59"/>
      <c r="G519" s="59"/>
      <c r="H519" s="52" t="str">
        <f t="shared" si="17"/>
        <v/>
      </c>
      <c r="I519" s="73" t="str">
        <f>IFERROR(VLOOKUP(A519,'Внесение изменений'!$B:$C,2,0),"")</f>
        <v/>
      </c>
      <c r="J519" s="73" t="str">
        <f>IFERROR(VLOOKUP(A519,'Внесение изменений'!B:E,4,0)," - ")</f>
        <v xml:space="preserve"> - </v>
      </c>
      <c r="K519" s="73" t="str">
        <f>IF(J519=" - ",J519,IFERROR(VLOOKUP(J519,Raw!$X$7:$Y$14,2,0),"Незначительные"))</f>
        <v xml:space="preserve"> - </v>
      </c>
      <c r="L519" s="73"/>
      <c r="M519" s="73" t="str">
        <f t="shared" si="18"/>
        <v xml:space="preserve"> - </v>
      </c>
      <c r="N519" s="73" t="str">
        <f>IF(A519&lt;&gt;"",IFERROR(VLOOKUP(I519&amp;M519&amp;K519,Raw!$R:$V,5,0),"Не определено")," - ")</f>
        <v xml:space="preserve"> - </v>
      </c>
      <c r="O519" s="77"/>
      <c r="P519" s="59"/>
      <c r="Q519" s="59"/>
      <c r="R519" s="59"/>
      <c r="S519" s="59"/>
      <c r="T519" s="59"/>
      <c r="U519" s="59"/>
      <c r="V519" s="59"/>
      <c r="W519" s="59"/>
      <c r="X519" s="59"/>
      <c r="Y519" s="59"/>
    </row>
    <row r="520" spans="1:25" customFormat="1" x14ac:dyDescent="0.25">
      <c r="A520" s="57"/>
      <c r="B520" s="59"/>
      <c r="C520" s="59"/>
      <c r="D520" s="59"/>
      <c r="E520" s="59"/>
      <c r="F520" s="59"/>
      <c r="G520" s="59"/>
      <c r="H520" s="52" t="str">
        <f t="shared" si="17"/>
        <v/>
      </c>
      <c r="I520" s="73" t="str">
        <f>IFERROR(VLOOKUP(A520,'Внесение изменений'!$B:$C,2,0),"")</f>
        <v/>
      </c>
      <c r="J520" s="73" t="str">
        <f>IFERROR(VLOOKUP(A520,'Внесение изменений'!B:E,4,0)," - ")</f>
        <v xml:space="preserve"> - </v>
      </c>
      <c r="K520" s="73" t="str">
        <f>IF(J520=" - ",J520,IFERROR(VLOOKUP(J520,Raw!$X$7:$Y$14,2,0),"Незначительные"))</f>
        <v xml:space="preserve"> - </v>
      </c>
      <c r="L520" s="73"/>
      <c r="M520" s="73" t="str">
        <f t="shared" si="18"/>
        <v xml:space="preserve"> - </v>
      </c>
      <c r="N520" s="73" t="str">
        <f>IF(A520&lt;&gt;"",IFERROR(VLOOKUP(I520&amp;M520&amp;K520,Raw!$R:$V,5,0),"Не определено")," - ")</f>
        <v xml:space="preserve"> - </v>
      </c>
      <c r="O520" s="77"/>
      <c r="P520" s="59"/>
      <c r="Q520" s="59"/>
      <c r="R520" s="59"/>
      <c r="S520" s="59"/>
      <c r="T520" s="59"/>
      <c r="U520" s="59"/>
      <c r="V520" s="59"/>
      <c r="W520" s="59"/>
      <c r="X520" s="59"/>
      <c r="Y520" s="59"/>
    </row>
    <row r="521" spans="1:25" customFormat="1" x14ac:dyDescent="0.25">
      <c r="A521" s="57"/>
      <c r="B521" s="59"/>
      <c r="C521" s="59"/>
      <c r="D521" s="59"/>
      <c r="E521" s="59"/>
      <c r="F521" s="59"/>
      <c r="G521" s="59"/>
      <c r="H521" s="52" t="str">
        <f t="shared" si="17"/>
        <v/>
      </c>
      <c r="I521" s="73" t="str">
        <f>IFERROR(VLOOKUP(A521,'Внесение изменений'!$B:$C,2,0),"")</f>
        <v/>
      </c>
      <c r="J521" s="73" t="str">
        <f>IFERROR(VLOOKUP(A521,'Внесение изменений'!B:E,4,0)," - ")</f>
        <v xml:space="preserve"> - </v>
      </c>
      <c r="K521" s="73" t="str">
        <f>IF(J521=" - ",J521,IFERROR(VLOOKUP(J521,Raw!$X$7:$Y$14,2,0),"Незначительные"))</f>
        <v xml:space="preserve"> - </v>
      </c>
      <c r="L521" s="73"/>
      <c r="M521" s="73" t="str">
        <f t="shared" si="18"/>
        <v xml:space="preserve"> - </v>
      </c>
      <c r="N521" s="73" t="str">
        <f>IF(A521&lt;&gt;"",IFERROR(VLOOKUP(I521&amp;M521&amp;K521,Raw!$R:$V,5,0),"Не определено")," - ")</f>
        <v xml:space="preserve"> - </v>
      </c>
      <c r="O521" s="77"/>
      <c r="P521" s="59"/>
      <c r="Q521" s="59"/>
      <c r="R521" s="59"/>
      <c r="S521" s="59"/>
      <c r="T521" s="59"/>
      <c r="U521" s="59"/>
      <c r="V521" s="59"/>
      <c r="W521" s="59"/>
      <c r="X521" s="59"/>
      <c r="Y521" s="59"/>
    </row>
    <row r="522" spans="1:25" customFormat="1" x14ac:dyDescent="0.25">
      <c r="A522" s="57"/>
      <c r="B522" s="59"/>
      <c r="C522" s="59"/>
      <c r="D522" s="59"/>
      <c r="E522" s="59"/>
      <c r="F522" s="59"/>
      <c r="G522" s="59"/>
      <c r="H522" s="52" t="str">
        <f t="shared" si="17"/>
        <v/>
      </c>
      <c r="I522" s="73" t="str">
        <f>IFERROR(VLOOKUP(A522,'Внесение изменений'!$B:$C,2,0),"")</f>
        <v/>
      </c>
      <c r="J522" s="73" t="str">
        <f>IFERROR(VLOOKUP(A522,'Внесение изменений'!B:E,4,0)," - ")</f>
        <v xml:space="preserve"> - </v>
      </c>
      <c r="K522" s="73" t="str">
        <f>IF(J522=" - ",J522,IFERROR(VLOOKUP(J522,Raw!$X$7:$Y$14,2,0),"Незначительные"))</f>
        <v xml:space="preserve"> - </v>
      </c>
      <c r="L522" s="73"/>
      <c r="M522" s="73" t="str">
        <f t="shared" si="18"/>
        <v xml:space="preserve"> - </v>
      </c>
      <c r="N522" s="73" t="str">
        <f>IF(A522&lt;&gt;"",IFERROR(VLOOKUP(I522&amp;M522&amp;K522,Raw!$R:$V,5,0),"Не определено")," - ")</f>
        <v xml:space="preserve"> - </v>
      </c>
      <c r="O522" s="77"/>
      <c r="P522" s="59"/>
      <c r="Q522" s="59"/>
      <c r="R522" s="59"/>
      <c r="S522" s="59"/>
      <c r="T522" s="59"/>
      <c r="U522" s="59"/>
      <c r="V522" s="59"/>
      <c r="W522" s="59"/>
      <c r="X522" s="59"/>
      <c r="Y522" s="59"/>
    </row>
    <row r="523" spans="1:25" customFormat="1" x14ac:dyDescent="0.25">
      <c r="A523" s="57"/>
      <c r="B523" s="59"/>
      <c r="C523" s="59"/>
      <c r="D523" s="59"/>
      <c r="E523" s="59"/>
      <c r="F523" s="59"/>
      <c r="G523" s="59"/>
      <c r="H523" s="52" t="str">
        <f t="shared" si="17"/>
        <v/>
      </c>
      <c r="I523" s="73" t="str">
        <f>IFERROR(VLOOKUP(A523,'Внесение изменений'!$B:$C,2,0),"")</f>
        <v/>
      </c>
      <c r="J523" s="73" t="str">
        <f>IFERROR(VLOOKUP(A523,'Внесение изменений'!B:E,4,0)," - ")</f>
        <v xml:space="preserve"> - </v>
      </c>
      <c r="K523" s="73" t="str">
        <f>IF(J523=" - ",J523,IFERROR(VLOOKUP(J523,Raw!$X$7:$Y$14,2,0),"Незначительные"))</f>
        <v xml:space="preserve"> - </v>
      </c>
      <c r="L523" s="73"/>
      <c r="M523" s="73" t="str">
        <f t="shared" si="18"/>
        <v xml:space="preserve"> - </v>
      </c>
      <c r="N523" s="73" t="str">
        <f>IF(A523&lt;&gt;"",IFERROR(VLOOKUP(I523&amp;M523&amp;K523,Raw!$R:$V,5,0),"Не определено")," - ")</f>
        <v xml:space="preserve"> - </v>
      </c>
      <c r="O523" s="77"/>
      <c r="P523" s="59"/>
      <c r="Q523" s="59"/>
      <c r="R523" s="59"/>
      <c r="S523" s="59"/>
      <c r="T523" s="59"/>
      <c r="U523" s="59"/>
      <c r="V523" s="59"/>
      <c r="W523" s="59"/>
      <c r="X523" s="59"/>
      <c r="Y523" s="59"/>
    </row>
    <row r="524" spans="1:25" customFormat="1" x14ac:dyDescent="0.25">
      <c r="A524" s="57"/>
      <c r="B524" s="59"/>
      <c r="C524" s="59"/>
      <c r="D524" s="59"/>
      <c r="E524" s="59"/>
      <c r="F524" s="59"/>
      <c r="G524" s="59"/>
      <c r="H524" s="52" t="str">
        <f t="shared" si="17"/>
        <v/>
      </c>
      <c r="I524" s="73" t="str">
        <f>IFERROR(VLOOKUP(A524,'Внесение изменений'!$B:$C,2,0),"")</f>
        <v/>
      </c>
      <c r="J524" s="73" t="str">
        <f>IFERROR(VLOOKUP(A524,'Внесение изменений'!B:E,4,0)," - ")</f>
        <v xml:space="preserve"> - </v>
      </c>
      <c r="K524" s="73" t="str">
        <f>IF(J524=" - ",J524,IFERROR(VLOOKUP(J524,Raw!$X$7:$Y$14,2,0),"Незначительные"))</f>
        <v xml:space="preserve"> - </v>
      </c>
      <c r="L524" s="73"/>
      <c r="M524" s="73" t="str">
        <f t="shared" si="18"/>
        <v xml:space="preserve"> - </v>
      </c>
      <c r="N524" s="73" t="str">
        <f>IF(A524&lt;&gt;"",IFERROR(VLOOKUP(I524&amp;M524&amp;K524,Raw!$R:$V,5,0),"Не определено")," - ")</f>
        <v xml:space="preserve"> - </v>
      </c>
      <c r="O524" s="77"/>
      <c r="P524" s="59"/>
      <c r="Q524" s="59"/>
      <c r="R524" s="59"/>
      <c r="S524" s="59"/>
      <c r="T524" s="59"/>
      <c r="U524" s="59"/>
      <c r="V524" s="59"/>
      <c r="W524" s="59"/>
      <c r="X524" s="59"/>
      <c r="Y524" s="59"/>
    </row>
    <row r="525" spans="1:25" customFormat="1" x14ac:dyDescent="0.25">
      <c r="A525" s="57"/>
      <c r="B525" s="59"/>
      <c r="C525" s="59"/>
      <c r="D525" s="59"/>
      <c r="E525" s="59"/>
      <c r="F525" s="59"/>
      <c r="G525" s="59"/>
      <c r="H525" s="52" t="str">
        <f t="shared" si="17"/>
        <v/>
      </c>
      <c r="I525" s="73" t="str">
        <f>IFERROR(VLOOKUP(A525,'Внесение изменений'!$B:$C,2,0),"")</f>
        <v/>
      </c>
      <c r="J525" s="73" t="str">
        <f>IFERROR(VLOOKUP(A525,'Внесение изменений'!B:E,4,0)," - ")</f>
        <v xml:space="preserve"> - </v>
      </c>
      <c r="K525" s="73" t="str">
        <f>IF(J525=" - ",J525,IFERROR(VLOOKUP(J525,Raw!$X$7:$Y$14,2,0),"Незначительные"))</f>
        <v xml:space="preserve"> - </v>
      </c>
      <c r="L525" s="73"/>
      <c r="M525" s="73" t="str">
        <f t="shared" si="18"/>
        <v xml:space="preserve"> - </v>
      </c>
      <c r="N525" s="73" t="str">
        <f>IF(A525&lt;&gt;"",IFERROR(VLOOKUP(I525&amp;M525&amp;K525,Raw!$R:$V,5,0),"Не определено")," - ")</f>
        <v xml:space="preserve"> - </v>
      </c>
      <c r="O525" s="77"/>
      <c r="P525" s="59"/>
      <c r="Q525" s="59"/>
      <c r="R525" s="59"/>
      <c r="S525" s="59"/>
      <c r="T525" s="59"/>
      <c r="U525" s="59"/>
      <c r="V525" s="59"/>
      <c r="W525" s="59"/>
      <c r="X525" s="59"/>
      <c r="Y525" s="59"/>
    </row>
    <row r="526" spans="1:25" customFormat="1" x14ac:dyDescent="0.25">
      <c r="A526" s="57"/>
      <c r="B526" s="59"/>
      <c r="C526" s="59"/>
      <c r="D526" s="59"/>
      <c r="E526" s="59"/>
      <c r="F526" s="59"/>
      <c r="G526" s="59"/>
      <c r="H526" s="52" t="str">
        <f t="shared" si="17"/>
        <v/>
      </c>
      <c r="I526" s="73" t="str">
        <f>IFERROR(VLOOKUP(A526,'Внесение изменений'!$B:$C,2,0),"")</f>
        <v/>
      </c>
      <c r="J526" s="73" t="str">
        <f>IFERROR(VLOOKUP(A526,'Внесение изменений'!B:E,4,0)," - ")</f>
        <v xml:space="preserve"> - </v>
      </c>
      <c r="K526" s="73" t="str">
        <f>IF(J526=" - ",J526,IFERROR(VLOOKUP(J526,Raw!$X$7:$Y$14,2,0),"Незначительные"))</f>
        <v xml:space="preserve"> - </v>
      </c>
      <c r="L526" s="73"/>
      <c r="M526" s="73" t="str">
        <f t="shared" si="18"/>
        <v xml:space="preserve"> - </v>
      </c>
      <c r="N526" s="73" t="str">
        <f>IF(A526&lt;&gt;"",IFERROR(VLOOKUP(I526&amp;M526&amp;K526,Raw!$R:$V,5,0),"Не определено")," - ")</f>
        <v xml:space="preserve"> - </v>
      </c>
      <c r="O526" s="77"/>
      <c r="P526" s="59"/>
      <c r="Q526" s="59"/>
      <c r="R526" s="59"/>
      <c r="S526" s="59"/>
      <c r="T526" s="59"/>
      <c r="U526" s="59"/>
      <c r="V526" s="59"/>
      <c r="W526" s="59"/>
      <c r="X526" s="59"/>
      <c r="Y526" s="59"/>
    </row>
    <row r="527" spans="1:25" customFormat="1" x14ac:dyDescent="0.25">
      <c r="A527" s="57"/>
      <c r="B527" s="59"/>
      <c r="C527" s="59"/>
      <c r="D527" s="59"/>
      <c r="E527" s="59"/>
      <c r="F527" s="59"/>
      <c r="G527" s="59"/>
      <c r="H527" s="52" t="str">
        <f t="shared" si="17"/>
        <v/>
      </c>
      <c r="I527" s="73" t="str">
        <f>IFERROR(VLOOKUP(A527,'Внесение изменений'!$B:$C,2,0),"")</f>
        <v/>
      </c>
      <c r="J527" s="73" t="str">
        <f>IFERROR(VLOOKUP(A527,'Внесение изменений'!B:E,4,0)," - ")</f>
        <v xml:space="preserve"> - </v>
      </c>
      <c r="K527" s="73" t="str">
        <f>IF(J527=" - ",J527,IFERROR(VLOOKUP(J527,Raw!$X$7:$Y$14,2,0),"Незначительные"))</f>
        <v xml:space="preserve"> - </v>
      </c>
      <c r="L527" s="73"/>
      <c r="M527" s="73" t="str">
        <f t="shared" si="18"/>
        <v xml:space="preserve"> - </v>
      </c>
      <c r="N527" s="73" t="str">
        <f>IF(A527&lt;&gt;"",IFERROR(VLOOKUP(I527&amp;M527&amp;K527,Raw!$R:$V,5,0),"Не определено")," - ")</f>
        <v xml:space="preserve"> - </v>
      </c>
      <c r="O527" s="77"/>
      <c r="P527" s="59"/>
      <c r="Q527" s="59"/>
      <c r="R527" s="59"/>
      <c r="S527" s="59"/>
      <c r="T527" s="59"/>
      <c r="U527" s="59"/>
      <c r="V527" s="59"/>
      <c r="W527" s="59"/>
      <c r="X527" s="59"/>
      <c r="Y527" s="59"/>
    </row>
    <row r="528" spans="1:25" customFormat="1" x14ac:dyDescent="0.25">
      <c r="A528" s="57"/>
      <c r="B528" s="59"/>
      <c r="C528" s="59"/>
      <c r="D528" s="59"/>
      <c r="E528" s="59"/>
      <c r="F528" s="59"/>
      <c r="G528" s="59"/>
      <c r="H528" s="52" t="str">
        <f t="shared" si="17"/>
        <v/>
      </c>
      <c r="I528" s="73" t="str">
        <f>IFERROR(VLOOKUP(A528,'Внесение изменений'!$B:$C,2,0),"")</f>
        <v/>
      </c>
      <c r="J528" s="73" t="str">
        <f>IFERROR(VLOOKUP(A528,'Внесение изменений'!B:E,4,0)," - ")</f>
        <v xml:space="preserve"> - </v>
      </c>
      <c r="K528" s="73" t="str">
        <f>IF(J528=" - ",J528,IFERROR(VLOOKUP(J528,Raw!$X$7:$Y$14,2,0),"Незначительные"))</f>
        <v xml:space="preserve"> - </v>
      </c>
      <c r="L528" s="73"/>
      <c r="M528" s="73" t="str">
        <f t="shared" si="18"/>
        <v xml:space="preserve"> - </v>
      </c>
      <c r="N528" s="73" t="str">
        <f>IF(A528&lt;&gt;"",IFERROR(VLOOKUP(I528&amp;M528&amp;K528,Raw!$R:$V,5,0),"Не определено")," - ")</f>
        <v xml:space="preserve"> - </v>
      </c>
      <c r="O528" s="77"/>
      <c r="P528" s="59"/>
      <c r="Q528" s="59"/>
      <c r="R528" s="59"/>
      <c r="S528" s="59"/>
      <c r="T528" s="59"/>
      <c r="U528" s="59"/>
      <c r="V528" s="59"/>
      <c r="W528" s="59"/>
      <c r="X528" s="59"/>
      <c r="Y528" s="59"/>
    </row>
    <row r="529" spans="1:25" customFormat="1" x14ac:dyDescent="0.25">
      <c r="A529" s="57"/>
      <c r="B529" s="59"/>
      <c r="C529" s="59"/>
      <c r="D529" s="59"/>
      <c r="E529" s="59"/>
      <c r="F529" s="59"/>
      <c r="G529" s="59"/>
      <c r="H529" s="52" t="str">
        <f t="shared" si="17"/>
        <v/>
      </c>
      <c r="I529" s="73" t="str">
        <f>IFERROR(VLOOKUP(A529,'Внесение изменений'!$B:$C,2,0),"")</f>
        <v/>
      </c>
      <c r="J529" s="73" t="str">
        <f>IFERROR(VLOOKUP(A529,'Внесение изменений'!B:E,4,0)," - ")</f>
        <v xml:space="preserve"> - </v>
      </c>
      <c r="K529" s="73" t="str">
        <f>IF(J529=" - ",J529,IFERROR(VLOOKUP(J529,Raw!$X$7:$Y$14,2,0),"Незначительные"))</f>
        <v xml:space="preserve"> - </v>
      </c>
      <c r="L529" s="73"/>
      <c r="M529" s="73" t="str">
        <f t="shared" si="18"/>
        <v xml:space="preserve"> - </v>
      </c>
      <c r="N529" s="73" t="str">
        <f>IF(A529&lt;&gt;"",IFERROR(VLOOKUP(I529&amp;M529&amp;K529,Raw!$R:$V,5,0),"Не определено")," - ")</f>
        <v xml:space="preserve"> - </v>
      </c>
      <c r="O529" s="77"/>
      <c r="P529" s="59"/>
      <c r="Q529" s="59"/>
      <c r="R529" s="59"/>
      <c r="S529" s="59"/>
      <c r="T529" s="59"/>
      <c r="U529" s="59"/>
      <c r="V529" s="59"/>
      <c r="W529" s="59"/>
      <c r="X529" s="59"/>
      <c r="Y529" s="59"/>
    </row>
    <row r="530" spans="1:25" customFormat="1" x14ac:dyDescent="0.25">
      <c r="A530" s="57"/>
      <c r="B530" s="59"/>
      <c r="C530" s="59"/>
      <c r="D530" s="59"/>
      <c r="E530" s="59"/>
      <c r="F530" s="59"/>
      <c r="G530" s="59"/>
      <c r="H530" s="52" t="str">
        <f t="shared" si="17"/>
        <v/>
      </c>
      <c r="I530" s="73" t="str">
        <f>IFERROR(VLOOKUP(A530,'Внесение изменений'!$B:$C,2,0),"")</f>
        <v/>
      </c>
      <c r="J530" s="73" t="str">
        <f>IFERROR(VLOOKUP(A530,'Внесение изменений'!B:E,4,0)," - ")</f>
        <v xml:space="preserve"> - </v>
      </c>
      <c r="K530" s="73" t="str">
        <f>IF(J530=" - ",J530,IFERROR(VLOOKUP(J530,Raw!$X$7:$Y$14,2,0),"Незначительные"))</f>
        <v xml:space="preserve"> - </v>
      </c>
      <c r="L530" s="73"/>
      <c r="M530" s="73" t="str">
        <f t="shared" si="18"/>
        <v xml:space="preserve"> - </v>
      </c>
      <c r="N530" s="73" t="str">
        <f>IF(A530&lt;&gt;"",IFERROR(VLOOKUP(I530&amp;M530&amp;K530,Raw!$R:$V,5,0),"Не определено")," - ")</f>
        <v xml:space="preserve"> - </v>
      </c>
      <c r="O530" s="77"/>
      <c r="P530" s="59"/>
      <c r="Q530" s="59"/>
      <c r="R530" s="59"/>
      <c r="S530" s="59"/>
      <c r="T530" s="59"/>
      <c r="U530" s="59"/>
      <c r="V530" s="59"/>
      <c r="W530" s="59"/>
      <c r="X530" s="59"/>
      <c r="Y530" s="59"/>
    </row>
    <row r="531" spans="1:25" customFormat="1" x14ac:dyDescent="0.25">
      <c r="A531" s="57"/>
      <c r="B531" s="59"/>
      <c r="C531" s="59"/>
      <c r="D531" s="59"/>
      <c r="E531" s="59"/>
      <c r="F531" s="59"/>
      <c r="G531" s="59"/>
      <c r="H531" s="52" t="str">
        <f t="shared" si="17"/>
        <v/>
      </c>
      <c r="I531" s="73" t="str">
        <f>IFERROR(VLOOKUP(A531,'Внесение изменений'!$B:$C,2,0),"")</f>
        <v/>
      </c>
      <c r="J531" s="73" t="str">
        <f>IFERROR(VLOOKUP(A531,'Внесение изменений'!B:E,4,0)," - ")</f>
        <v xml:space="preserve"> - </v>
      </c>
      <c r="K531" s="73" t="str">
        <f>IF(J531=" - ",J531,IFERROR(VLOOKUP(J531,Raw!$X$7:$Y$14,2,0),"Незначительные"))</f>
        <v xml:space="preserve"> - </v>
      </c>
      <c r="L531" s="73"/>
      <c r="M531" s="73" t="str">
        <f t="shared" si="18"/>
        <v xml:space="preserve"> - </v>
      </c>
      <c r="N531" s="73" t="str">
        <f>IF(A531&lt;&gt;"",IFERROR(VLOOKUP(I531&amp;M531&amp;K531,Raw!$R:$V,5,0),"Не определено")," - ")</f>
        <v xml:space="preserve"> - </v>
      </c>
      <c r="O531" s="77"/>
      <c r="P531" s="59"/>
      <c r="Q531" s="59"/>
      <c r="R531" s="59"/>
      <c r="S531" s="59"/>
      <c r="T531" s="59"/>
      <c r="U531" s="59"/>
      <c r="V531" s="59"/>
      <c r="W531" s="59"/>
      <c r="X531" s="59"/>
      <c r="Y531" s="59"/>
    </row>
    <row r="532" spans="1:25" customFormat="1" x14ac:dyDescent="0.25">
      <c r="A532" s="57"/>
      <c r="B532" s="59"/>
      <c r="C532" s="59"/>
      <c r="D532" s="59"/>
      <c r="E532" s="59"/>
      <c r="F532" s="59"/>
      <c r="G532" s="59"/>
      <c r="H532" s="52" t="str">
        <f t="shared" si="17"/>
        <v/>
      </c>
      <c r="I532" s="73" t="str">
        <f>IFERROR(VLOOKUP(A532,'Внесение изменений'!$B:$C,2,0),"")</f>
        <v/>
      </c>
      <c r="J532" s="73" t="str">
        <f>IFERROR(VLOOKUP(A532,'Внесение изменений'!B:E,4,0)," - ")</f>
        <v xml:space="preserve"> - </v>
      </c>
      <c r="K532" s="73" t="str">
        <f>IF(J532=" - ",J532,IFERROR(VLOOKUP(J532,Raw!$X$7:$Y$14,2,0),"Незначительные"))</f>
        <v xml:space="preserve"> - </v>
      </c>
      <c r="L532" s="73"/>
      <c r="M532" s="73" t="str">
        <f t="shared" si="18"/>
        <v xml:space="preserve"> - </v>
      </c>
      <c r="N532" s="73" t="str">
        <f>IF(A532&lt;&gt;"",IFERROR(VLOOKUP(I532&amp;M532&amp;K532,Raw!$R:$V,5,0),"Не определено")," - ")</f>
        <v xml:space="preserve"> - </v>
      </c>
      <c r="O532" s="77"/>
      <c r="P532" s="59"/>
      <c r="Q532" s="59"/>
      <c r="R532" s="59"/>
      <c r="S532" s="59"/>
      <c r="T532" s="59"/>
      <c r="U532" s="59"/>
      <c r="V532" s="59"/>
      <c r="W532" s="59"/>
      <c r="X532" s="59"/>
      <c r="Y532" s="59"/>
    </row>
    <row r="533" spans="1:25" customFormat="1" x14ac:dyDescent="0.25">
      <c r="A533" s="57"/>
      <c r="B533" s="59"/>
      <c r="C533" s="59"/>
      <c r="D533" s="59"/>
      <c r="E533" s="59"/>
      <c r="F533" s="59"/>
      <c r="G533" s="59"/>
      <c r="H533" s="52" t="str">
        <f t="shared" si="17"/>
        <v/>
      </c>
      <c r="I533" s="73" t="str">
        <f>IFERROR(VLOOKUP(A533,'Внесение изменений'!$B:$C,2,0),"")</f>
        <v/>
      </c>
      <c r="J533" s="73" t="str">
        <f>IFERROR(VLOOKUP(A533,'Внесение изменений'!B:E,4,0)," - ")</f>
        <v xml:space="preserve"> - </v>
      </c>
      <c r="K533" s="73" t="str">
        <f>IF(J533=" - ",J533,IFERROR(VLOOKUP(J533,Raw!$X$7:$Y$14,2,0),"Незначительные"))</f>
        <v xml:space="preserve"> - </v>
      </c>
      <c r="L533" s="73"/>
      <c r="M533" s="73" t="str">
        <f t="shared" si="18"/>
        <v xml:space="preserve"> - </v>
      </c>
      <c r="N533" s="73" t="str">
        <f>IF(A533&lt;&gt;"",IFERROR(VLOOKUP(I533&amp;M533&amp;K533,Raw!$R:$V,5,0),"Не определено")," - ")</f>
        <v xml:space="preserve"> - </v>
      </c>
      <c r="O533" s="77"/>
      <c r="P533" s="59"/>
      <c r="Q533" s="59"/>
      <c r="R533" s="59"/>
      <c r="S533" s="59"/>
      <c r="T533" s="59"/>
      <c r="U533" s="59"/>
      <c r="V533" s="59"/>
      <c r="W533" s="59"/>
      <c r="X533" s="59"/>
      <c r="Y533" s="59"/>
    </row>
    <row r="534" spans="1:25" customFormat="1" x14ac:dyDescent="0.25">
      <c r="A534" s="57"/>
      <c r="B534" s="59"/>
      <c r="C534" s="59"/>
      <c r="D534" s="59"/>
      <c r="E534" s="59"/>
      <c r="F534" s="59"/>
      <c r="G534" s="59"/>
      <c r="H534" s="52" t="str">
        <f t="shared" si="17"/>
        <v/>
      </c>
      <c r="I534" s="73" t="str">
        <f>IFERROR(VLOOKUP(A534,'Внесение изменений'!$B:$C,2,0),"")</f>
        <v/>
      </c>
      <c r="J534" s="73" t="str">
        <f>IFERROR(VLOOKUP(A534,'Внесение изменений'!B:E,4,0)," - ")</f>
        <v xml:space="preserve"> - </v>
      </c>
      <c r="K534" s="73" t="str">
        <f>IF(J534=" - ",J534,IFERROR(VLOOKUP(J534,Raw!$X$7:$Y$14,2,0),"Незначительные"))</f>
        <v xml:space="preserve"> - </v>
      </c>
      <c r="L534" s="73"/>
      <c r="M534" s="73" t="str">
        <f t="shared" si="18"/>
        <v xml:space="preserve"> - </v>
      </c>
      <c r="N534" s="73" t="str">
        <f>IF(A534&lt;&gt;"",IFERROR(VLOOKUP(I534&amp;M534&amp;K534,Raw!$R:$V,5,0),"Не определено")," - ")</f>
        <v xml:space="preserve"> - </v>
      </c>
      <c r="O534" s="77"/>
      <c r="P534" s="59"/>
      <c r="Q534" s="59"/>
      <c r="R534" s="59"/>
      <c r="S534" s="59"/>
      <c r="T534" s="59"/>
      <c r="U534" s="59"/>
      <c r="V534" s="59"/>
      <c r="W534" s="59"/>
      <c r="X534" s="59"/>
      <c r="Y534" s="59"/>
    </row>
    <row r="535" spans="1:25" customFormat="1" x14ac:dyDescent="0.25">
      <c r="A535" s="57"/>
      <c r="B535" s="59"/>
      <c r="C535" s="59"/>
      <c r="D535" s="59"/>
      <c r="E535" s="59"/>
      <c r="F535" s="59"/>
      <c r="G535" s="59"/>
      <c r="H535" s="52" t="str">
        <f t="shared" si="17"/>
        <v/>
      </c>
      <c r="I535" s="73" t="str">
        <f>IFERROR(VLOOKUP(A535,'Внесение изменений'!$B:$C,2,0),"")</f>
        <v/>
      </c>
      <c r="J535" s="73" t="str">
        <f>IFERROR(VLOOKUP(A535,'Внесение изменений'!B:E,4,0)," - ")</f>
        <v xml:space="preserve"> - </v>
      </c>
      <c r="K535" s="73" t="str">
        <f>IF(J535=" - ",J535,IFERROR(VLOOKUP(J535,Raw!$X$7:$Y$14,2,0),"Незначительные"))</f>
        <v xml:space="preserve"> - </v>
      </c>
      <c r="L535" s="73"/>
      <c r="M535" s="73" t="str">
        <f t="shared" si="18"/>
        <v xml:space="preserve"> - </v>
      </c>
      <c r="N535" s="73" t="str">
        <f>IF(A535&lt;&gt;"",IFERROR(VLOOKUP(I535&amp;M535&amp;K535,Raw!$R:$V,5,0),"Не определено")," - ")</f>
        <v xml:space="preserve"> - </v>
      </c>
      <c r="O535" s="77"/>
      <c r="P535" s="59"/>
      <c r="Q535" s="59"/>
      <c r="R535" s="59"/>
      <c r="S535" s="59"/>
      <c r="T535" s="59"/>
      <c r="U535" s="59"/>
      <c r="V535" s="59"/>
      <c r="W535" s="59"/>
      <c r="X535" s="59"/>
      <c r="Y535" s="59"/>
    </row>
    <row r="536" spans="1:25" customFormat="1" x14ac:dyDescent="0.25">
      <c r="A536" s="57"/>
      <c r="B536" s="59"/>
      <c r="C536" s="59"/>
      <c r="D536" s="59"/>
      <c r="E536" s="59"/>
      <c r="F536" s="59"/>
      <c r="G536" s="59"/>
      <c r="H536" s="52" t="str">
        <f t="shared" si="17"/>
        <v/>
      </c>
      <c r="I536" s="73" t="str">
        <f>IFERROR(VLOOKUP(A536,'Внесение изменений'!$B:$C,2,0),"")</f>
        <v/>
      </c>
      <c r="J536" s="73" t="str">
        <f>IFERROR(VLOOKUP(A536,'Внесение изменений'!B:E,4,0)," - ")</f>
        <v xml:space="preserve"> - </v>
      </c>
      <c r="K536" s="73" t="str">
        <f>IF(J536=" - ",J536,IFERROR(VLOOKUP(J536,Raw!$X$7:$Y$14,2,0),"Незначительные"))</f>
        <v xml:space="preserve"> - </v>
      </c>
      <c r="L536" s="73"/>
      <c r="M536" s="73" t="str">
        <f t="shared" si="18"/>
        <v xml:space="preserve"> - </v>
      </c>
      <c r="N536" s="73" t="str">
        <f>IF(A536&lt;&gt;"",IFERROR(VLOOKUP(I536&amp;M536&amp;K536,Raw!$R:$V,5,0),"Не определено")," - ")</f>
        <v xml:space="preserve"> - </v>
      </c>
      <c r="O536" s="77"/>
      <c r="P536" s="59"/>
      <c r="Q536" s="59"/>
      <c r="R536" s="59"/>
      <c r="S536" s="59"/>
      <c r="T536" s="59"/>
      <c r="U536" s="59"/>
      <c r="V536" s="59"/>
      <c r="W536" s="59"/>
      <c r="X536" s="59"/>
      <c r="Y536" s="59"/>
    </row>
    <row r="537" spans="1:25" customFormat="1" x14ac:dyDescent="0.25">
      <c r="A537" s="57"/>
      <c r="B537" s="59"/>
      <c r="C537" s="59"/>
      <c r="D537" s="59"/>
      <c r="E537" s="59"/>
      <c r="F537" s="59"/>
      <c r="G537" s="59"/>
      <c r="H537" s="52" t="str">
        <f t="shared" si="17"/>
        <v/>
      </c>
      <c r="I537" s="73" t="str">
        <f>IFERROR(VLOOKUP(A537,'Внесение изменений'!$B:$C,2,0),"")</f>
        <v/>
      </c>
      <c r="J537" s="73" t="str">
        <f>IFERROR(VLOOKUP(A537,'Внесение изменений'!B:E,4,0)," - ")</f>
        <v xml:space="preserve"> - </v>
      </c>
      <c r="K537" s="73" t="str">
        <f>IF(J537=" - ",J537,IFERROR(VLOOKUP(J537,Raw!$X$7:$Y$14,2,0),"Незначительные"))</f>
        <v xml:space="preserve"> - </v>
      </c>
      <c r="L537" s="73"/>
      <c r="M537" s="73" t="str">
        <f t="shared" si="18"/>
        <v xml:space="preserve"> - </v>
      </c>
      <c r="N537" s="73" t="str">
        <f>IF(A537&lt;&gt;"",IFERROR(VLOOKUP(I537&amp;M537&amp;K537,Raw!$R:$V,5,0),"Не определено")," - ")</f>
        <v xml:space="preserve"> - </v>
      </c>
      <c r="O537" s="77"/>
      <c r="P537" s="59"/>
      <c r="Q537" s="59"/>
      <c r="R537" s="59"/>
      <c r="S537" s="59"/>
      <c r="T537" s="59"/>
      <c r="U537" s="59"/>
      <c r="V537" s="59"/>
      <c r="W537" s="59"/>
      <c r="X537" s="59"/>
      <c r="Y537" s="59"/>
    </row>
    <row r="538" spans="1:25" customFormat="1" x14ac:dyDescent="0.25">
      <c r="A538" s="57"/>
      <c r="B538" s="59"/>
      <c r="C538" s="59"/>
      <c r="D538" s="59"/>
      <c r="E538" s="59"/>
      <c r="F538" s="59"/>
      <c r="G538" s="59"/>
      <c r="H538" s="52" t="str">
        <f t="shared" si="17"/>
        <v/>
      </c>
      <c r="I538" s="73" t="str">
        <f>IFERROR(VLOOKUP(A538,'Внесение изменений'!$B:$C,2,0),"")</f>
        <v/>
      </c>
      <c r="J538" s="73" t="str">
        <f>IFERROR(VLOOKUP(A538,'Внесение изменений'!B:E,4,0)," - ")</f>
        <v xml:space="preserve"> - </v>
      </c>
      <c r="K538" s="73" t="str">
        <f>IF(J538=" - ",J538,IFERROR(VLOOKUP(J538,Raw!$X$7:$Y$14,2,0),"Незначительные"))</f>
        <v xml:space="preserve"> - </v>
      </c>
      <c r="L538" s="73"/>
      <c r="M538" s="73" t="str">
        <f t="shared" si="18"/>
        <v xml:space="preserve"> - </v>
      </c>
      <c r="N538" s="73" t="str">
        <f>IF(A538&lt;&gt;"",IFERROR(VLOOKUP(I538&amp;M538&amp;K538,Raw!$R:$V,5,0),"Не определено")," - ")</f>
        <v xml:space="preserve"> - </v>
      </c>
      <c r="O538" s="77"/>
      <c r="P538" s="59"/>
      <c r="Q538" s="59"/>
      <c r="R538" s="59"/>
      <c r="S538" s="59"/>
      <c r="T538" s="59"/>
      <c r="U538" s="59"/>
      <c r="V538" s="59"/>
      <c r="W538" s="59"/>
      <c r="X538" s="59"/>
      <c r="Y538" s="59"/>
    </row>
    <row r="539" spans="1:25" customFormat="1" x14ac:dyDescent="0.25">
      <c r="A539" s="57"/>
      <c r="B539" s="59"/>
      <c r="C539" s="59"/>
      <c r="D539" s="59"/>
      <c r="E539" s="59"/>
      <c r="F539" s="59"/>
      <c r="G539" s="59"/>
      <c r="H539" s="52" t="str">
        <f t="shared" si="17"/>
        <v/>
      </c>
      <c r="I539" s="73" t="str">
        <f>IFERROR(VLOOKUP(A539,'Внесение изменений'!$B:$C,2,0),"")</f>
        <v/>
      </c>
      <c r="J539" s="73" t="str">
        <f>IFERROR(VLOOKUP(A539,'Внесение изменений'!B:E,4,0)," - ")</f>
        <v xml:space="preserve"> - </v>
      </c>
      <c r="K539" s="73" t="str">
        <f>IF(J539=" - ",J539,IFERROR(VLOOKUP(J539,Raw!$X$7:$Y$14,2,0),"Незначительные"))</f>
        <v xml:space="preserve"> - </v>
      </c>
      <c r="L539" s="73"/>
      <c r="M539" s="73" t="str">
        <f t="shared" si="18"/>
        <v xml:space="preserve"> - </v>
      </c>
      <c r="N539" s="73" t="str">
        <f>IF(A539&lt;&gt;"",IFERROR(VLOOKUP(I539&amp;M539&amp;K539,Raw!$R:$V,5,0),"Не определено")," - ")</f>
        <v xml:space="preserve"> - </v>
      </c>
      <c r="O539" s="77"/>
      <c r="P539" s="59"/>
      <c r="Q539" s="59"/>
      <c r="R539" s="59"/>
      <c r="S539" s="59"/>
      <c r="T539" s="59"/>
      <c r="U539" s="59"/>
      <c r="V539" s="59"/>
      <c r="W539" s="59"/>
      <c r="X539" s="59"/>
      <c r="Y539" s="59"/>
    </row>
    <row r="540" spans="1:25" customFormat="1" x14ac:dyDescent="0.25">
      <c r="A540" s="57"/>
      <c r="B540" s="59"/>
      <c r="C540" s="59"/>
      <c r="D540" s="59"/>
      <c r="E540" s="59"/>
      <c r="F540" s="59"/>
      <c r="G540" s="59"/>
      <c r="H540" s="52" t="str">
        <f t="shared" si="17"/>
        <v/>
      </c>
      <c r="I540" s="73" t="str">
        <f>IFERROR(VLOOKUP(A540,'Внесение изменений'!$B:$C,2,0),"")</f>
        <v/>
      </c>
      <c r="J540" s="73" t="str">
        <f>IFERROR(VLOOKUP(A540,'Внесение изменений'!B:E,4,0)," - ")</f>
        <v xml:space="preserve"> - </v>
      </c>
      <c r="K540" s="73" t="str">
        <f>IF(J540=" - ",J540,IFERROR(VLOOKUP(J540,Raw!$X$7:$Y$14,2,0),"Незначительные"))</f>
        <v xml:space="preserve"> - </v>
      </c>
      <c r="L540" s="73"/>
      <c r="M540" s="73" t="str">
        <f t="shared" si="18"/>
        <v xml:space="preserve"> - </v>
      </c>
      <c r="N540" s="73" t="str">
        <f>IF(A540&lt;&gt;"",IFERROR(VLOOKUP(I540&amp;M540&amp;K540,Raw!$R:$V,5,0),"Не определено")," - ")</f>
        <v xml:space="preserve"> - </v>
      </c>
      <c r="O540" s="77"/>
      <c r="P540" s="59"/>
      <c r="Q540" s="59"/>
      <c r="R540" s="59"/>
      <c r="S540" s="59"/>
      <c r="T540" s="59"/>
      <c r="U540" s="59"/>
      <c r="V540" s="59"/>
      <c r="W540" s="59"/>
      <c r="X540" s="59"/>
      <c r="Y540" s="59"/>
    </row>
    <row r="541" spans="1:25" customFormat="1" x14ac:dyDescent="0.25">
      <c r="A541" s="57"/>
      <c r="B541" s="59"/>
      <c r="C541" s="59"/>
      <c r="D541" s="59"/>
      <c r="E541" s="59"/>
      <c r="F541" s="59"/>
      <c r="G541" s="59"/>
      <c r="H541" s="52" t="str">
        <f t="shared" si="17"/>
        <v/>
      </c>
      <c r="I541" s="73" t="str">
        <f>IFERROR(VLOOKUP(A541,'Внесение изменений'!$B:$C,2,0),"")</f>
        <v/>
      </c>
      <c r="J541" s="73" t="str">
        <f>IFERROR(VLOOKUP(A541,'Внесение изменений'!B:E,4,0)," - ")</f>
        <v xml:space="preserve"> - </v>
      </c>
      <c r="K541" s="73" t="str">
        <f>IF(J541=" - ",J541,IFERROR(VLOOKUP(J541,Raw!$X$7:$Y$14,2,0),"Незначительные"))</f>
        <v xml:space="preserve"> - </v>
      </c>
      <c r="L541" s="73"/>
      <c r="M541" s="73" t="str">
        <f t="shared" si="18"/>
        <v xml:space="preserve"> - </v>
      </c>
      <c r="N541" s="73" t="str">
        <f>IF(A541&lt;&gt;"",IFERROR(VLOOKUP(I541&amp;M541&amp;K541,Raw!$R:$V,5,0),"Не определено")," - ")</f>
        <v xml:space="preserve"> - </v>
      </c>
      <c r="O541" s="77"/>
      <c r="P541" s="59"/>
      <c r="Q541" s="59"/>
      <c r="R541" s="59"/>
      <c r="S541" s="59"/>
      <c r="T541" s="59"/>
      <c r="U541" s="59"/>
      <c r="V541" s="59"/>
      <c r="W541" s="59"/>
      <c r="X541" s="59"/>
      <c r="Y541" s="59"/>
    </row>
    <row r="542" spans="1:25" customFormat="1" x14ac:dyDescent="0.25">
      <c r="A542" s="57"/>
      <c r="B542" s="59"/>
      <c r="C542" s="59"/>
      <c r="D542" s="59"/>
      <c r="E542" s="59"/>
      <c r="F542" s="59"/>
      <c r="G542" s="59"/>
      <c r="H542" s="52" t="str">
        <f t="shared" si="17"/>
        <v/>
      </c>
      <c r="I542" s="73" t="str">
        <f>IFERROR(VLOOKUP(A542,'Внесение изменений'!$B:$C,2,0),"")</f>
        <v/>
      </c>
      <c r="J542" s="73" t="str">
        <f>IFERROR(VLOOKUP(A542,'Внесение изменений'!B:E,4,0)," - ")</f>
        <v xml:space="preserve"> - </v>
      </c>
      <c r="K542" s="73" t="str">
        <f>IF(J542=" - ",J542,IFERROR(VLOOKUP(J542,Raw!$X$7:$Y$14,2,0),"Незначительные"))</f>
        <v xml:space="preserve"> - </v>
      </c>
      <c r="L542" s="73"/>
      <c r="M542" s="73" t="str">
        <f t="shared" si="18"/>
        <v xml:space="preserve"> - </v>
      </c>
      <c r="N542" s="73" t="str">
        <f>IF(A542&lt;&gt;"",IFERROR(VLOOKUP(I542&amp;M542&amp;K542,Raw!$R:$V,5,0),"Не определено")," - ")</f>
        <v xml:space="preserve"> - </v>
      </c>
      <c r="O542" s="77"/>
      <c r="P542" s="59"/>
      <c r="Q542" s="59"/>
      <c r="R542" s="59"/>
      <c r="S542" s="59"/>
      <c r="T542" s="59"/>
      <c r="U542" s="59"/>
      <c r="V542" s="59"/>
      <c r="W542" s="59"/>
      <c r="X542" s="59"/>
      <c r="Y542" s="59"/>
    </row>
    <row r="543" spans="1:25" customFormat="1" x14ac:dyDescent="0.25">
      <c r="A543" s="57"/>
      <c r="B543" s="59"/>
      <c r="C543" s="59"/>
      <c r="D543" s="59"/>
      <c r="E543" s="59"/>
      <c r="F543" s="59"/>
      <c r="G543" s="59"/>
      <c r="H543" s="52" t="str">
        <f t="shared" si="17"/>
        <v/>
      </c>
      <c r="I543" s="73" t="str">
        <f>IFERROR(VLOOKUP(A543,'Внесение изменений'!$B:$C,2,0),"")</f>
        <v/>
      </c>
      <c r="J543" s="73" t="str">
        <f>IFERROR(VLOOKUP(A543,'Внесение изменений'!B:E,4,0)," - ")</f>
        <v xml:space="preserve"> - </v>
      </c>
      <c r="K543" s="73" t="str">
        <f>IF(J543=" - ",J543,IFERROR(VLOOKUP(J543,Raw!$X$7:$Y$14,2,0),"Незначительные"))</f>
        <v xml:space="preserve"> - </v>
      </c>
      <c r="L543" s="73"/>
      <c r="M543" s="73" t="str">
        <f t="shared" si="18"/>
        <v xml:space="preserve"> - </v>
      </c>
      <c r="N543" s="73" t="str">
        <f>IF(A543&lt;&gt;"",IFERROR(VLOOKUP(I543&amp;M543&amp;K543,Raw!$R:$V,5,0),"Не определено")," - ")</f>
        <v xml:space="preserve"> - </v>
      </c>
      <c r="O543" s="77"/>
      <c r="P543" s="59"/>
      <c r="Q543" s="59"/>
      <c r="R543" s="59"/>
      <c r="S543" s="59"/>
      <c r="T543" s="59"/>
      <c r="U543" s="59"/>
      <c r="V543" s="59"/>
      <c r="W543" s="59"/>
      <c r="X543" s="59"/>
      <c r="Y543" s="59"/>
    </row>
    <row r="544" spans="1:25" customFormat="1" x14ac:dyDescent="0.25">
      <c r="A544" s="57"/>
      <c r="B544" s="59"/>
      <c r="C544" s="59"/>
      <c r="D544" s="59"/>
      <c r="E544" s="59"/>
      <c r="F544" s="59"/>
      <c r="G544" s="59"/>
      <c r="H544" s="52" t="str">
        <f t="shared" si="17"/>
        <v/>
      </c>
      <c r="I544" s="73" t="str">
        <f>IFERROR(VLOOKUP(A544,'Внесение изменений'!$B:$C,2,0),"")</f>
        <v/>
      </c>
      <c r="J544" s="73" t="str">
        <f>IFERROR(VLOOKUP(A544,'Внесение изменений'!B:E,4,0)," - ")</f>
        <v xml:space="preserve"> - </v>
      </c>
      <c r="K544" s="73" t="str">
        <f>IF(J544=" - ",J544,IFERROR(VLOOKUP(J544,Raw!$X$7:$Y$14,2,0),"Незначительные"))</f>
        <v xml:space="preserve"> - </v>
      </c>
      <c r="L544" s="73"/>
      <c r="M544" s="73" t="str">
        <f t="shared" si="18"/>
        <v xml:space="preserve"> - </v>
      </c>
      <c r="N544" s="73" t="str">
        <f>IF(A544&lt;&gt;"",IFERROR(VLOOKUP(I544&amp;M544&amp;K544,Raw!$R:$V,5,0),"Не определено")," - ")</f>
        <v xml:space="preserve"> - </v>
      </c>
      <c r="O544" s="77"/>
      <c r="P544" s="59"/>
      <c r="Q544" s="59"/>
      <c r="R544" s="59"/>
      <c r="S544" s="59"/>
      <c r="T544" s="59"/>
      <c r="U544" s="59"/>
      <c r="V544" s="59"/>
      <c r="W544" s="59"/>
      <c r="X544" s="59"/>
      <c r="Y544" s="59"/>
    </row>
    <row r="545" spans="1:25" customFormat="1" x14ac:dyDescent="0.25">
      <c r="A545" s="57"/>
      <c r="B545" s="59"/>
      <c r="C545" s="59"/>
      <c r="D545" s="59"/>
      <c r="E545" s="59"/>
      <c r="F545" s="59"/>
      <c r="G545" s="59"/>
      <c r="H545" s="52" t="str">
        <f t="shared" si="17"/>
        <v/>
      </c>
      <c r="I545" s="73" t="str">
        <f>IFERROR(VLOOKUP(A545,'Внесение изменений'!$B:$C,2,0),"")</f>
        <v/>
      </c>
      <c r="J545" s="73" t="str">
        <f>IFERROR(VLOOKUP(A545,'Внесение изменений'!B:E,4,0)," - ")</f>
        <v xml:space="preserve"> - </v>
      </c>
      <c r="K545" s="73" t="str">
        <f>IF(J545=" - ",J545,IFERROR(VLOOKUP(J545,Raw!$X$7:$Y$14,2,0),"Незначительные"))</f>
        <v xml:space="preserve"> - </v>
      </c>
      <c r="L545" s="73"/>
      <c r="M545" s="73" t="str">
        <f t="shared" si="18"/>
        <v xml:space="preserve"> - </v>
      </c>
      <c r="N545" s="73" t="str">
        <f>IF(A545&lt;&gt;"",IFERROR(VLOOKUP(I545&amp;M545&amp;K545,Raw!$R:$V,5,0),"Не определено")," - ")</f>
        <v xml:space="preserve"> - </v>
      </c>
      <c r="O545" s="77"/>
      <c r="P545" s="59"/>
      <c r="Q545" s="59"/>
      <c r="R545" s="59"/>
      <c r="S545" s="59"/>
      <c r="T545" s="59"/>
      <c r="U545" s="59"/>
      <c r="V545" s="59"/>
      <c r="W545" s="59"/>
      <c r="X545" s="59"/>
      <c r="Y545" s="59"/>
    </row>
    <row r="546" spans="1:25" customFormat="1" x14ac:dyDescent="0.25">
      <c r="A546" s="57"/>
      <c r="B546" s="59"/>
      <c r="C546" s="59"/>
      <c r="D546" s="59"/>
      <c r="E546" s="59"/>
      <c r="F546" s="59"/>
      <c r="G546" s="59"/>
      <c r="H546" s="52" t="str">
        <f t="shared" si="17"/>
        <v/>
      </c>
      <c r="I546" s="73" t="str">
        <f>IFERROR(VLOOKUP(A546,'Внесение изменений'!$B:$C,2,0),"")</f>
        <v/>
      </c>
      <c r="J546" s="73" t="str">
        <f>IFERROR(VLOOKUP(A546,'Внесение изменений'!B:E,4,0)," - ")</f>
        <v xml:space="preserve"> - </v>
      </c>
      <c r="K546" s="73" t="str">
        <f>IF(J546=" - ",J546,IFERROR(VLOOKUP(J546,Raw!$X$7:$Y$14,2,0),"Незначительные"))</f>
        <v xml:space="preserve"> - </v>
      </c>
      <c r="L546" s="73"/>
      <c r="M546" s="73" t="str">
        <f t="shared" si="18"/>
        <v xml:space="preserve"> - </v>
      </c>
      <c r="N546" s="73" t="str">
        <f>IF(A546&lt;&gt;"",IFERROR(VLOOKUP(I546&amp;M546&amp;K546,Raw!$R:$V,5,0),"Не определено")," - ")</f>
        <v xml:space="preserve"> - </v>
      </c>
      <c r="O546" s="77"/>
      <c r="P546" s="59"/>
      <c r="Q546" s="59"/>
      <c r="R546" s="59"/>
      <c r="S546" s="59"/>
      <c r="T546" s="59"/>
      <c r="U546" s="59"/>
      <c r="V546" s="59"/>
      <c r="W546" s="59"/>
      <c r="X546" s="59"/>
      <c r="Y546" s="59"/>
    </row>
    <row r="547" spans="1:25" customFormat="1" x14ac:dyDescent="0.25">
      <c r="A547" s="57"/>
      <c r="B547" s="59"/>
      <c r="C547" s="59"/>
      <c r="D547" s="59"/>
      <c r="E547" s="59"/>
      <c r="F547" s="59"/>
      <c r="G547" s="59"/>
      <c r="H547" s="52" t="str">
        <f t="shared" si="17"/>
        <v/>
      </c>
      <c r="I547" s="73" t="str">
        <f>IFERROR(VLOOKUP(A547,'Внесение изменений'!$B:$C,2,0),"")</f>
        <v/>
      </c>
      <c r="J547" s="73" t="str">
        <f>IFERROR(VLOOKUP(A547,'Внесение изменений'!B:E,4,0)," - ")</f>
        <v xml:space="preserve"> - </v>
      </c>
      <c r="K547" s="73" t="str">
        <f>IF(J547=" - ",J547,IFERROR(VLOOKUP(J547,Raw!$X$7:$Y$14,2,0),"Незначительные"))</f>
        <v xml:space="preserve"> - </v>
      </c>
      <c r="L547" s="73"/>
      <c r="M547" s="73" t="str">
        <f t="shared" si="18"/>
        <v xml:space="preserve"> - </v>
      </c>
      <c r="N547" s="73" t="str">
        <f>IF(A547&lt;&gt;"",IFERROR(VLOOKUP(I547&amp;M547&amp;K547,Raw!$R:$V,5,0),"Не определено")," - ")</f>
        <v xml:space="preserve"> - </v>
      </c>
      <c r="O547" s="77"/>
      <c r="P547" s="59"/>
      <c r="Q547" s="59"/>
      <c r="R547" s="59"/>
      <c r="S547" s="59"/>
      <c r="T547" s="59"/>
      <c r="U547" s="59"/>
      <c r="V547" s="59"/>
      <c r="W547" s="59"/>
      <c r="X547" s="59"/>
      <c r="Y547" s="59"/>
    </row>
    <row r="548" spans="1:25" customFormat="1" x14ac:dyDescent="0.25">
      <c r="A548" s="57"/>
      <c r="B548" s="59"/>
      <c r="C548" s="59"/>
      <c r="D548" s="59"/>
      <c r="E548" s="59"/>
      <c r="F548" s="59"/>
      <c r="G548" s="59"/>
      <c r="H548" s="52" t="str">
        <f t="shared" si="17"/>
        <v/>
      </c>
      <c r="I548" s="73" t="str">
        <f>IFERROR(VLOOKUP(A548,'Внесение изменений'!$B:$C,2,0),"")</f>
        <v/>
      </c>
      <c r="J548" s="73" t="str">
        <f>IFERROR(VLOOKUP(A548,'Внесение изменений'!B:E,4,0)," - ")</f>
        <v xml:space="preserve"> - </v>
      </c>
      <c r="K548" s="73" t="str">
        <f>IF(J548=" - ",J548,IFERROR(VLOOKUP(J548,Raw!$X$7:$Y$14,2,0),"Незначительные"))</f>
        <v xml:space="preserve"> - </v>
      </c>
      <c r="L548" s="73"/>
      <c r="M548" s="73" t="str">
        <f t="shared" si="18"/>
        <v xml:space="preserve"> - </v>
      </c>
      <c r="N548" s="73" t="str">
        <f>IF(A548&lt;&gt;"",IFERROR(VLOOKUP(I548&amp;M548&amp;K548,Raw!$R:$V,5,0),"Не определено")," - ")</f>
        <v xml:space="preserve"> - </v>
      </c>
      <c r="O548" s="77"/>
      <c r="P548" s="59"/>
      <c r="Q548" s="59"/>
      <c r="R548" s="59"/>
      <c r="S548" s="59"/>
      <c r="T548" s="59"/>
      <c r="U548" s="59"/>
      <c r="V548" s="59"/>
      <c r="W548" s="59"/>
      <c r="X548" s="59"/>
      <c r="Y548" s="59"/>
    </row>
    <row r="549" spans="1:25" customFormat="1" x14ac:dyDescent="0.25">
      <c r="A549" s="57"/>
      <c r="B549" s="59"/>
      <c r="C549" s="59"/>
      <c r="D549" s="59"/>
      <c r="E549" s="59"/>
      <c r="F549" s="59"/>
      <c r="G549" s="59"/>
      <c r="H549" s="52" t="str">
        <f t="shared" si="17"/>
        <v/>
      </c>
      <c r="I549" s="73" t="str">
        <f>IFERROR(VLOOKUP(A549,'Внесение изменений'!$B:$C,2,0),"")</f>
        <v/>
      </c>
      <c r="J549" s="73" t="str">
        <f>IFERROR(VLOOKUP(A549,'Внесение изменений'!B:E,4,0)," - ")</f>
        <v xml:space="preserve"> - </v>
      </c>
      <c r="K549" s="73" t="str">
        <f>IF(J549=" - ",J549,IFERROR(VLOOKUP(J549,Raw!$X$7:$Y$14,2,0),"Незначительные"))</f>
        <v xml:space="preserve"> - </v>
      </c>
      <c r="L549" s="73"/>
      <c r="M549" s="73" t="str">
        <f t="shared" si="18"/>
        <v xml:space="preserve"> - </v>
      </c>
      <c r="N549" s="73" t="str">
        <f>IF(A549&lt;&gt;"",IFERROR(VLOOKUP(I549&amp;M549&amp;K549,Raw!$R:$V,5,0),"Не определено")," - ")</f>
        <v xml:space="preserve"> - </v>
      </c>
      <c r="O549" s="77"/>
      <c r="P549" s="59"/>
      <c r="Q549" s="59"/>
      <c r="R549" s="59"/>
      <c r="S549" s="59"/>
      <c r="T549" s="59"/>
      <c r="U549" s="59"/>
      <c r="V549" s="59"/>
      <c r="W549" s="59"/>
      <c r="X549" s="59"/>
      <c r="Y549" s="59"/>
    </row>
    <row r="550" spans="1:25" customFormat="1" x14ac:dyDescent="0.25">
      <c r="A550" s="57"/>
      <c r="B550" s="59"/>
      <c r="C550" s="59"/>
      <c r="D550" s="59"/>
      <c r="E550" s="59"/>
      <c r="F550" s="59"/>
      <c r="G550" s="59"/>
      <c r="H550" s="52" t="str">
        <f t="shared" si="17"/>
        <v/>
      </c>
      <c r="I550" s="73" t="str">
        <f>IFERROR(VLOOKUP(A550,'Внесение изменений'!$B:$C,2,0),"")</f>
        <v/>
      </c>
      <c r="J550" s="73" t="str">
        <f>IFERROR(VLOOKUP(A550,'Внесение изменений'!B:E,4,0)," - ")</f>
        <v xml:space="preserve"> - </v>
      </c>
      <c r="K550" s="73" t="str">
        <f>IF(J550=" - ",J550,IFERROR(VLOOKUP(J550,Raw!$X$7:$Y$14,2,0),"Незначительные"))</f>
        <v xml:space="preserve"> - </v>
      </c>
      <c r="L550" s="73"/>
      <c r="M550" s="73" t="str">
        <f t="shared" si="18"/>
        <v xml:space="preserve"> - </v>
      </c>
      <c r="N550" s="73" t="str">
        <f>IF(A550&lt;&gt;"",IFERROR(VLOOKUP(I550&amp;M550&amp;K550,Raw!$R:$V,5,0),"Не определено")," - ")</f>
        <v xml:space="preserve"> - </v>
      </c>
      <c r="O550" s="77"/>
      <c r="P550" s="59"/>
      <c r="Q550" s="59"/>
      <c r="R550" s="59"/>
      <c r="S550" s="59"/>
      <c r="T550" s="59"/>
      <c r="U550" s="59"/>
      <c r="V550" s="59"/>
      <c r="W550" s="59"/>
      <c r="X550" s="59"/>
      <c r="Y550" s="59"/>
    </row>
    <row r="551" spans="1:25" customFormat="1" x14ac:dyDescent="0.25">
      <c r="A551" s="57"/>
      <c r="B551" s="59"/>
      <c r="C551" s="59"/>
      <c r="D551" s="59"/>
      <c r="E551" s="59"/>
      <c r="F551" s="59"/>
      <c r="G551" s="59"/>
      <c r="H551" s="52" t="str">
        <f t="shared" si="17"/>
        <v/>
      </c>
      <c r="I551" s="73" t="str">
        <f>IFERROR(VLOOKUP(A551,'Внесение изменений'!$B:$C,2,0),"")</f>
        <v/>
      </c>
      <c r="J551" s="73" t="str">
        <f>IFERROR(VLOOKUP(A551,'Внесение изменений'!B:E,4,0)," - ")</f>
        <v xml:space="preserve"> - </v>
      </c>
      <c r="K551" s="73" t="str">
        <f>IF(J551=" - ",J551,IFERROR(VLOOKUP(J551,Raw!$X$7:$Y$14,2,0),"Незначительные"))</f>
        <v xml:space="preserve"> - </v>
      </c>
      <c r="L551" s="73"/>
      <c r="M551" s="73" t="str">
        <f t="shared" si="18"/>
        <v xml:space="preserve"> - </v>
      </c>
      <c r="N551" s="73" t="str">
        <f>IF(A551&lt;&gt;"",IFERROR(VLOOKUP(I551&amp;M551&amp;K551,Raw!$R:$V,5,0),"Не определено")," - ")</f>
        <v xml:space="preserve"> - </v>
      </c>
      <c r="O551" s="77"/>
      <c r="P551" s="59"/>
      <c r="Q551" s="59"/>
      <c r="R551" s="59"/>
      <c r="S551" s="59"/>
      <c r="T551" s="59"/>
      <c r="U551" s="59"/>
      <c r="V551" s="59"/>
      <c r="W551" s="59"/>
      <c r="X551" s="59"/>
      <c r="Y551" s="59"/>
    </row>
    <row r="552" spans="1:25" customFormat="1" x14ac:dyDescent="0.25">
      <c r="A552" s="57"/>
      <c r="B552" s="59"/>
      <c r="C552" s="59"/>
      <c r="D552" s="59"/>
      <c r="E552" s="59"/>
      <c r="F552" s="59"/>
      <c r="G552" s="59"/>
      <c r="H552" s="52" t="str">
        <f t="shared" si="17"/>
        <v/>
      </c>
      <c r="I552" s="73" t="str">
        <f>IFERROR(VLOOKUP(A552,'Внесение изменений'!$B:$C,2,0),"")</f>
        <v/>
      </c>
      <c r="J552" s="73" t="str">
        <f>IFERROR(VLOOKUP(A552,'Внесение изменений'!B:E,4,0)," - ")</f>
        <v xml:space="preserve"> - </v>
      </c>
      <c r="K552" s="73" t="str">
        <f>IF(J552=" - ",J552,IFERROR(VLOOKUP(J552,Raw!$X$7:$Y$14,2,0),"Незначительные"))</f>
        <v xml:space="preserve"> - </v>
      </c>
      <c r="L552" s="73"/>
      <c r="M552" s="73" t="str">
        <f t="shared" si="18"/>
        <v xml:space="preserve"> - </v>
      </c>
      <c r="N552" s="73" t="str">
        <f>IF(A552&lt;&gt;"",IFERROR(VLOOKUP(I552&amp;M552&amp;K552,Raw!$R:$V,5,0),"Не определено")," - ")</f>
        <v xml:space="preserve"> - </v>
      </c>
      <c r="O552" s="77"/>
      <c r="P552" s="59"/>
      <c r="Q552" s="59"/>
      <c r="R552" s="59"/>
      <c r="S552" s="59"/>
      <c r="T552" s="59"/>
      <c r="U552" s="59"/>
      <c r="V552" s="59"/>
      <c r="W552" s="59"/>
      <c r="X552" s="59"/>
      <c r="Y552" s="59"/>
    </row>
    <row r="553" spans="1:25" customFormat="1" x14ac:dyDescent="0.25">
      <c r="A553" s="57"/>
      <c r="B553" s="59"/>
      <c r="C553" s="59"/>
      <c r="D553" s="59"/>
      <c r="E553" s="59"/>
      <c r="F553" s="59"/>
      <c r="G553" s="59"/>
      <c r="H553" s="52" t="str">
        <f t="shared" si="17"/>
        <v/>
      </c>
      <c r="I553" s="73" t="str">
        <f>IFERROR(VLOOKUP(A553,'Внесение изменений'!$B:$C,2,0),"")</f>
        <v/>
      </c>
      <c r="J553" s="73" t="str">
        <f>IFERROR(VLOOKUP(A553,'Внесение изменений'!B:E,4,0)," - ")</f>
        <v xml:space="preserve"> - </v>
      </c>
      <c r="K553" s="73" t="str">
        <f>IF(J553=" - ",J553,IFERROR(VLOOKUP(J553,Raw!$X$7:$Y$14,2,0),"Незначительные"))</f>
        <v xml:space="preserve"> - </v>
      </c>
      <c r="L553" s="73"/>
      <c r="M553" s="73" t="str">
        <f t="shared" si="18"/>
        <v xml:space="preserve"> - </v>
      </c>
      <c r="N553" s="73" t="str">
        <f>IF(A553&lt;&gt;"",IFERROR(VLOOKUP(I553&amp;M553&amp;K553,Raw!$R:$V,5,0),"Не определено")," - ")</f>
        <v xml:space="preserve"> - </v>
      </c>
      <c r="O553" s="77"/>
      <c r="P553" s="59"/>
      <c r="Q553" s="59"/>
      <c r="R553" s="59"/>
      <c r="S553" s="59"/>
      <c r="T553" s="59"/>
      <c r="U553" s="59"/>
      <c r="V553" s="59"/>
      <c r="W553" s="59"/>
      <c r="X553" s="59"/>
      <c r="Y553" s="59"/>
    </row>
    <row r="554" spans="1:25" customFormat="1" x14ac:dyDescent="0.25">
      <c r="A554" s="57"/>
      <c r="B554" s="59"/>
      <c r="C554" s="59"/>
      <c r="D554" s="59"/>
      <c r="E554" s="59"/>
      <c r="F554" s="59"/>
      <c r="G554" s="59"/>
      <c r="H554" s="52" t="str">
        <f t="shared" si="17"/>
        <v/>
      </c>
      <c r="I554" s="73" t="str">
        <f>IFERROR(VLOOKUP(A554,'Внесение изменений'!$B:$C,2,0),"")</f>
        <v/>
      </c>
      <c r="J554" s="73" t="str">
        <f>IFERROR(VLOOKUP(A554,'Внесение изменений'!B:E,4,0)," - ")</f>
        <v xml:space="preserve"> - </v>
      </c>
      <c r="K554" s="73" t="str">
        <f>IF(J554=" - ",J554,IFERROR(VLOOKUP(J554,Raw!$X$7:$Y$14,2,0),"Незначительные"))</f>
        <v xml:space="preserve"> - </v>
      </c>
      <c r="L554" s="73"/>
      <c r="M554" s="73" t="str">
        <f t="shared" si="18"/>
        <v xml:space="preserve"> - </v>
      </c>
      <c r="N554" s="73" t="str">
        <f>IF(A554&lt;&gt;"",IFERROR(VLOOKUP(I554&amp;M554&amp;K554,Raw!$R:$V,5,0),"Не определено")," - ")</f>
        <v xml:space="preserve"> - </v>
      </c>
      <c r="O554" s="77"/>
      <c r="P554" s="59"/>
      <c r="Q554" s="59"/>
      <c r="R554" s="59"/>
      <c r="S554" s="59"/>
      <c r="T554" s="59"/>
      <c r="U554" s="59"/>
      <c r="V554" s="59"/>
      <c r="W554" s="59"/>
      <c r="X554" s="59"/>
      <c r="Y554" s="59"/>
    </row>
    <row r="555" spans="1:25" customFormat="1" x14ac:dyDescent="0.25">
      <c r="A555" s="57"/>
      <c r="B555" s="59"/>
      <c r="C555" s="59"/>
      <c r="D555" s="59"/>
      <c r="E555" s="59"/>
      <c r="F555" s="59"/>
      <c r="G555" s="59"/>
      <c r="H555" s="52" t="str">
        <f t="shared" si="17"/>
        <v/>
      </c>
      <c r="I555" s="73" t="str">
        <f>IFERROR(VLOOKUP(A555,'Внесение изменений'!$B:$C,2,0),"")</f>
        <v/>
      </c>
      <c r="J555" s="73" t="str">
        <f>IFERROR(VLOOKUP(A555,'Внесение изменений'!B:E,4,0)," - ")</f>
        <v xml:space="preserve"> - </v>
      </c>
      <c r="K555" s="73" t="str">
        <f>IF(J555=" - ",J555,IFERROR(VLOOKUP(J555,Raw!$X$7:$Y$14,2,0),"Незначительные"))</f>
        <v xml:space="preserve"> - </v>
      </c>
      <c r="L555" s="73"/>
      <c r="M555" s="73" t="str">
        <f t="shared" si="18"/>
        <v xml:space="preserve"> - </v>
      </c>
      <c r="N555" s="73" t="str">
        <f>IF(A555&lt;&gt;"",IFERROR(VLOOKUP(I555&amp;M555&amp;K555,Raw!$R:$V,5,0),"Не определено")," - ")</f>
        <v xml:space="preserve"> - </v>
      </c>
      <c r="O555" s="77"/>
      <c r="P555" s="59"/>
      <c r="Q555" s="59"/>
      <c r="R555" s="59"/>
      <c r="S555" s="59"/>
      <c r="T555" s="59"/>
      <c r="U555" s="59"/>
      <c r="V555" s="59"/>
      <c r="W555" s="59"/>
      <c r="X555" s="59"/>
      <c r="Y555" s="59"/>
    </row>
    <row r="556" spans="1:25" customFormat="1" x14ac:dyDescent="0.25">
      <c r="A556" s="57"/>
      <c r="B556" s="59"/>
      <c r="C556" s="59"/>
      <c r="D556" s="59"/>
      <c r="E556" s="59"/>
      <c r="F556" s="59"/>
      <c r="G556" s="59"/>
      <c r="H556" s="52" t="str">
        <f t="shared" si="17"/>
        <v/>
      </c>
      <c r="I556" s="73" t="str">
        <f>IFERROR(VLOOKUP(A556,'Внесение изменений'!$B:$C,2,0),"")</f>
        <v/>
      </c>
      <c r="J556" s="73" t="str">
        <f>IFERROR(VLOOKUP(A556,'Внесение изменений'!B:E,4,0)," - ")</f>
        <v xml:space="preserve"> - </v>
      </c>
      <c r="K556" s="73" t="str">
        <f>IF(J556=" - ",J556,IFERROR(VLOOKUP(J556,Raw!$X$7:$Y$14,2,0),"Незначительные"))</f>
        <v xml:space="preserve"> - </v>
      </c>
      <c r="L556" s="73"/>
      <c r="M556" s="73" t="str">
        <f t="shared" si="18"/>
        <v xml:space="preserve"> - </v>
      </c>
      <c r="N556" s="73" t="str">
        <f>IF(A556&lt;&gt;"",IFERROR(VLOOKUP(I556&amp;M556&amp;K556,Raw!$R:$V,5,0),"Не определено")," - ")</f>
        <v xml:space="preserve"> - </v>
      </c>
      <c r="O556" s="77"/>
      <c r="P556" s="59"/>
      <c r="Q556" s="59"/>
      <c r="R556" s="59"/>
      <c r="S556" s="59"/>
      <c r="T556" s="59"/>
      <c r="U556" s="59"/>
      <c r="V556" s="59"/>
      <c r="W556" s="59"/>
      <c r="X556" s="59"/>
      <c r="Y556" s="59"/>
    </row>
    <row r="557" spans="1:25" customFormat="1" x14ac:dyDescent="0.25">
      <c r="A557" s="57"/>
      <c r="B557" s="59"/>
      <c r="C557" s="59"/>
      <c r="D557" s="59"/>
      <c r="E557" s="59"/>
      <c r="F557" s="59"/>
      <c r="G557" s="59"/>
      <c r="H557" s="52" t="str">
        <f t="shared" si="17"/>
        <v/>
      </c>
      <c r="I557" s="73" t="str">
        <f>IFERROR(VLOOKUP(A557,'Внесение изменений'!$B:$C,2,0),"")</f>
        <v/>
      </c>
      <c r="J557" s="73" t="str">
        <f>IFERROR(VLOOKUP(A557,'Внесение изменений'!B:E,4,0)," - ")</f>
        <v xml:space="preserve"> - </v>
      </c>
      <c r="K557" s="73" t="str">
        <f>IF(J557=" - ",J557,IFERROR(VLOOKUP(J557,Raw!$X$7:$Y$14,2,0),"Незначительные"))</f>
        <v xml:space="preserve"> - </v>
      </c>
      <c r="L557" s="73"/>
      <c r="M557" s="73" t="str">
        <f t="shared" si="18"/>
        <v xml:space="preserve"> - </v>
      </c>
      <c r="N557" s="73" t="str">
        <f>IF(A557&lt;&gt;"",IFERROR(VLOOKUP(I557&amp;M557&amp;K557,Raw!$R:$V,5,0),"Не определено")," - ")</f>
        <v xml:space="preserve"> - </v>
      </c>
      <c r="O557" s="77"/>
      <c r="P557" s="59"/>
      <c r="Q557" s="59"/>
      <c r="R557" s="59"/>
      <c r="S557" s="59"/>
      <c r="T557" s="59"/>
      <c r="U557" s="59"/>
      <c r="V557" s="59"/>
      <c r="W557" s="59"/>
      <c r="X557" s="59"/>
      <c r="Y557" s="59"/>
    </row>
    <row r="558" spans="1:25" customFormat="1" x14ac:dyDescent="0.25">
      <c r="A558" s="57"/>
      <c r="B558" s="59"/>
      <c r="C558" s="59"/>
      <c r="D558" s="59"/>
      <c r="E558" s="59"/>
      <c r="F558" s="59"/>
      <c r="G558" s="59"/>
      <c r="H558" s="52" t="str">
        <f t="shared" si="17"/>
        <v/>
      </c>
      <c r="I558" s="73" t="str">
        <f>IFERROR(VLOOKUP(A558,'Внесение изменений'!$B:$C,2,0),"")</f>
        <v/>
      </c>
      <c r="J558" s="73" t="str">
        <f>IFERROR(VLOOKUP(A558,'Внесение изменений'!B:E,4,0)," - ")</f>
        <v xml:space="preserve"> - </v>
      </c>
      <c r="K558" s="73" t="str">
        <f>IF(J558=" - ",J558,IFERROR(VLOOKUP(J558,Raw!$X$7:$Y$14,2,0),"Незначительные"))</f>
        <v xml:space="preserve"> - </v>
      </c>
      <c r="L558" s="73"/>
      <c r="M558" s="73" t="str">
        <f t="shared" si="18"/>
        <v xml:space="preserve"> - </v>
      </c>
      <c r="N558" s="73" t="str">
        <f>IF(A558&lt;&gt;"",IFERROR(VLOOKUP(I558&amp;M558&amp;K558,Raw!$R:$V,5,0),"Не определено")," - ")</f>
        <v xml:space="preserve"> - </v>
      </c>
      <c r="O558" s="77"/>
      <c r="P558" s="59"/>
      <c r="Q558" s="59"/>
      <c r="R558" s="59"/>
      <c r="S558" s="59"/>
      <c r="T558" s="59"/>
      <c r="U558" s="59"/>
      <c r="V558" s="59"/>
      <c r="W558" s="59"/>
      <c r="X558" s="59"/>
      <c r="Y558" s="59"/>
    </row>
    <row r="559" spans="1:25" customFormat="1" x14ac:dyDescent="0.25">
      <c r="A559" s="57"/>
      <c r="B559" s="59"/>
      <c r="C559" s="59"/>
      <c r="D559" s="59"/>
      <c r="E559" s="59"/>
      <c r="F559" s="59"/>
      <c r="G559" s="59"/>
      <c r="H559" s="52" t="str">
        <f t="shared" si="17"/>
        <v/>
      </c>
      <c r="I559" s="73" t="str">
        <f>IFERROR(VLOOKUP(A559,'Внесение изменений'!$B:$C,2,0),"")</f>
        <v/>
      </c>
      <c r="J559" s="73" t="str">
        <f>IFERROR(VLOOKUP(A559,'Внесение изменений'!B:E,4,0)," - ")</f>
        <v xml:space="preserve"> - </v>
      </c>
      <c r="K559" s="73" t="str">
        <f>IF(J559=" - ",J559,IFERROR(VLOOKUP(J559,Raw!$X$7:$Y$14,2,0),"Незначительные"))</f>
        <v xml:space="preserve"> - </v>
      </c>
      <c r="L559" s="73"/>
      <c r="M559" s="73" t="str">
        <f t="shared" si="18"/>
        <v xml:space="preserve"> - </v>
      </c>
      <c r="N559" s="73" t="str">
        <f>IF(A559&lt;&gt;"",IFERROR(VLOOKUP(I559&amp;M559&amp;K559,Raw!$R:$V,5,0),"Не определено")," - ")</f>
        <v xml:space="preserve"> - </v>
      </c>
      <c r="O559" s="77"/>
      <c r="P559" s="59"/>
      <c r="Q559" s="59"/>
      <c r="R559" s="59"/>
      <c r="S559" s="59"/>
      <c r="T559" s="59"/>
      <c r="U559" s="59"/>
      <c r="V559" s="59"/>
      <c r="W559" s="59"/>
      <c r="X559" s="59"/>
      <c r="Y559" s="59"/>
    </row>
    <row r="560" spans="1:25" customFormat="1" x14ac:dyDescent="0.25">
      <c r="A560" s="57"/>
      <c r="B560" s="59"/>
      <c r="C560" s="59"/>
      <c r="D560" s="59"/>
      <c r="E560" s="59"/>
      <c r="F560" s="59"/>
      <c r="G560" s="59"/>
      <c r="H560" s="52" t="str">
        <f t="shared" si="17"/>
        <v/>
      </c>
      <c r="I560" s="73" t="str">
        <f>IFERROR(VLOOKUP(A560,'Внесение изменений'!$B:$C,2,0),"")</f>
        <v/>
      </c>
      <c r="J560" s="73" t="str">
        <f>IFERROR(VLOOKUP(A560,'Внесение изменений'!B:E,4,0)," - ")</f>
        <v xml:space="preserve"> - </v>
      </c>
      <c r="K560" s="73" t="str">
        <f>IF(J560=" - ",J560,IFERROR(VLOOKUP(J560,Raw!$X$7:$Y$14,2,0),"Незначительные"))</f>
        <v xml:space="preserve"> - </v>
      </c>
      <c r="L560" s="73"/>
      <c r="M560" s="73" t="str">
        <f t="shared" si="18"/>
        <v xml:space="preserve"> - </v>
      </c>
      <c r="N560" s="73" t="str">
        <f>IF(A560&lt;&gt;"",IFERROR(VLOOKUP(I560&amp;M560&amp;K560,Raw!$R:$V,5,0),"Не определено")," - ")</f>
        <v xml:space="preserve"> - </v>
      </c>
      <c r="O560" s="77"/>
      <c r="P560" s="59"/>
      <c r="Q560" s="59"/>
      <c r="R560" s="59"/>
      <c r="S560" s="59"/>
      <c r="T560" s="59"/>
      <c r="U560" s="59"/>
      <c r="V560" s="59"/>
      <c r="W560" s="59"/>
      <c r="X560" s="59"/>
      <c r="Y560" s="59"/>
    </row>
    <row r="561" spans="1:25" customFormat="1" x14ac:dyDescent="0.25">
      <c r="A561" s="57"/>
      <c r="B561" s="59"/>
      <c r="C561" s="59"/>
      <c r="D561" s="59"/>
      <c r="E561" s="59"/>
      <c r="F561" s="59"/>
      <c r="G561" s="59"/>
      <c r="H561" s="52" t="str">
        <f t="shared" si="17"/>
        <v/>
      </c>
      <c r="I561" s="73" t="str">
        <f>IFERROR(VLOOKUP(A561,'Внесение изменений'!$B:$C,2,0),"")</f>
        <v/>
      </c>
      <c r="J561" s="73" t="str">
        <f>IFERROR(VLOOKUP(A561,'Внесение изменений'!B:E,4,0)," - ")</f>
        <v xml:space="preserve"> - </v>
      </c>
      <c r="K561" s="73" t="str">
        <f>IF(J561=" - ",J561,IFERROR(VLOOKUP(J561,Raw!$X$7:$Y$14,2,0),"Незначительные"))</f>
        <v xml:space="preserve"> - </v>
      </c>
      <c r="L561" s="73"/>
      <c r="M561" s="73" t="str">
        <f t="shared" si="18"/>
        <v xml:space="preserve"> - </v>
      </c>
      <c r="N561" s="73" t="str">
        <f>IF(A561&lt;&gt;"",IFERROR(VLOOKUP(I561&amp;M561&amp;K561,Raw!$R:$V,5,0),"Не определено")," - ")</f>
        <v xml:space="preserve"> - </v>
      </c>
      <c r="O561" s="77"/>
      <c r="P561" s="59"/>
      <c r="Q561" s="59"/>
      <c r="R561" s="59"/>
      <c r="S561" s="59"/>
      <c r="T561" s="59"/>
      <c r="U561" s="59"/>
      <c r="V561" s="59"/>
      <c r="W561" s="59"/>
      <c r="X561" s="59"/>
      <c r="Y561" s="59"/>
    </row>
    <row r="562" spans="1:25" customFormat="1" x14ac:dyDescent="0.25">
      <c r="A562" s="57"/>
      <c r="B562" s="59"/>
      <c r="C562" s="59"/>
      <c r="D562" s="59"/>
      <c r="E562" s="59"/>
      <c r="F562" s="59"/>
      <c r="G562" s="59"/>
      <c r="H562" s="52" t="str">
        <f t="shared" si="17"/>
        <v/>
      </c>
      <c r="I562" s="73" t="str">
        <f>IFERROR(VLOOKUP(A562,'Внесение изменений'!$B:$C,2,0),"")</f>
        <v/>
      </c>
      <c r="J562" s="73" t="str">
        <f>IFERROR(VLOOKUP(A562,'Внесение изменений'!B:E,4,0)," - ")</f>
        <v xml:space="preserve"> - </v>
      </c>
      <c r="K562" s="73" t="str">
        <f>IF(J562=" - ",J562,IFERROR(VLOOKUP(J562,Raw!$X$7:$Y$14,2,0),"Незначительные"))</f>
        <v xml:space="preserve"> - </v>
      </c>
      <c r="L562" s="73"/>
      <c r="M562" s="73" t="str">
        <f t="shared" si="18"/>
        <v xml:space="preserve"> - </v>
      </c>
      <c r="N562" s="73" t="str">
        <f>IF(A562&lt;&gt;"",IFERROR(VLOOKUP(I562&amp;M562&amp;K562,Raw!$R:$V,5,0),"Не определено")," - ")</f>
        <v xml:space="preserve"> - </v>
      </c>
      <c r="O562" s="77"/>
      <c r="P562" s="59"/>
      <c r="Q562" s="59"/>
      <c r="R562" s="59"/>
      <c r="S562" s="59"/>
      <c r="T562" s="59"/>
      <c r="U562" s="59"/>
      <c r="V562" s="59"/>
      <c r="W562" s="59"/>
      <c r="X562" s="59"/>
      <c r="Y562" s="59"/>
    </row>
    <row r="563" spans="1:25" customFormat="1" x14ac:dyDescent="0.25">
      <c r="A563" s="57"/>
      <c r="B563" s="59"/>
      <c r="C563" s="59"/>
      <c r="D563" s="59"/>
      <c r="E563" s="59"/>
      <c r="F563" s="59"/>
      <c r="G563" s="59"/>
      <c r="H563" s="52" t="str">
        <f t="shared" si="17"/>
        <v/>
      </c>
      <c r="I563" s="73" t="str">
        <f>IFERROR(VLOOKUP(A563,'Внесение изменений'!$B:$C,2,0),"")</f>
        <v/>
      </c>
      <c r="J563" s="73" t="str">
        <f>IFERROR(VLOOKUP(A563,'Внесение изменений'!B:E,4,0)," - ")</f>
        <v xml:space="preserve"> - </v>
      </c>
      <c r="K563" s="73" t="str">
        <f>IF(J563=" - ",J563,IFERROR(VLOOKUP(J563,Raw!$X$7:$Y$14,2,0),"Незначительные"))</f>
        <v xml:space="preserve"> - </v>
      </c>
      <c r="L563" s="73"/>
      <c r="M563" s="73" t="str">
        <f t="shared" si="18"/>
        <v xml:space="preserve"> - </v>
      </c>
      <c r="N563" s="73" t="str">
        <f>IF(A563&lt;&gt;"",IFERROR(VLOOKUP(I563&amp;M563&amp;K563,Raw!$R:$V,5,0),"Не определено")," - ")</f>
        <v xml:space="preserve"> - </v>
      </c>
      <c r="O563" s="77"/>
      <c r="P563" s="59"/>
      <c r="Q563" s="59"/>
      <c r="R563" s="59"/>
      <c r="S563" s="59"/>
      <c r="T563" s="59"/>
      <c r="U563" s="59"/>
      <c r="V563" s="59"/>
      <c r="W563" s="59"/>
      <c r="X563" s="59"/>
      <c r="Y563" s="59"/>
    </row>
    <row r="564" spans="1:25" customFormat="1" x14ac:dyDescent="0.25">
      <c r="A564" s="57"/>
      <c r="B564" s="59"/>
      <c r="C564" s="59"/>
      <c r="D564" s="59"/>
      <c r="E564" s="59"/>
      <c r="F564" s="59"/>
      <c r="G564" s="59"/>
      <c r="H564" s="52" t="str">
        <f t="shared" si="17"/>
        <v/>
      </c>
      <c r="I564" s="73" t="str">
        <f>IFERROR(VLOOKUP(A564,'Внесение изменений'!$B:$C,2,0),"")</f>
        <v/>
      </c>
      <c r="J564" s="73" t="str">
        <f>IFERROR(VLOOKUP(A564,'Внесение изменений'!B:E,4,0)," - ")</f>
        <v xml:space="preserve"> - </v>
      </c>
      <c r="K564" s="73" t="str">
        <f>IF(J564=" - ",J564,IFERROR(VLOOKUP(J564,Raw!$X$7:$Y$14,2,0),"Незначительные"))</f>
        <v xml:space="preserve"> - </v>
      </c>
      <c r="L564" s="73"/>
      <c r="M564" s="73" t="str">
        <f t="shared" si="18"/>
        <v xml:space="preserve"> - </v>
      </c>
      <c r="N564" s="73" t="str">
        <f>IF(A564&lt;&gt;"",IFERROR(VLOOKUP(I564&amp;M564&amp;K564,Raw!$R:$V,5,0),"Не определено")," - ")</f>
        <v xml:space="preserve"> - </v>
      </c>
      <c r="O564" s="77"/>
      <c r="P564" s="59"/>
      <c r="Q564" s="59"/>
      <c r="R564" s="59"/>
      <c r="S564" s="59"/>
      <c r="T564" s="59"/>
      <c r="U564" s="59"/>
      <c r="V564" s="59"/>
      <c r="W564" s="59"/>
      <c r="X564" s="59"/>
      <c r="Y564" s="59"/>
    </row>
    <row r="565" spans="1:25" customFormat="1" x14ac:dyDescent="0.25">
      <c r="A565" s="57"/>
      <c r="B565" s="59"/>
      <c r="C565" s="59"/>
      <c r="D565" s="59"/>
      <c r="E565" s="59"/>
      <c r="F565" s="59"/>
      <c r="G565" s="59"/>
      <c r="H565" s="52" t="str">
        <f t="shared" si="17"/>
        <v/>
      </c>
      <c r="I565" s="73" t="str">
        <f>IFERROR(VLOOKUP(A565,'Внесение изменений'!$B:$C,2,0),"")</f>
        <v/>
      </c>
      <c r="J565" s="73" t="str">
        <f>IFERROR(VLOOKUP(A565,'Внесение изменений'!B:E,4,0)," - ")</f>
        <v xml:space="preserve"> - </v>
      </c>
      <c r="K565" s="73" t="str">
        <f>IF(J565=" - ",J565,IFERROR(VLOOKUP(J565,Raw!$X$7:$Y$14,2,0),"Незначительные"))</f>
        <v xml:space="preserve"> - </v>
      </c>
      <c r="L565" s="73"/>
      <c r="M565" s="73" t="str">
        <f t="shared" si="18"/>
        <v xml:space="preserve"> - </v>
      </c>
      <c r="N565" s="73" t="str">
        <f>IF(A565&lt;&gt;"",IFERROR(VLOOKUP(I565&amp;M565&amp;K565,Raw!$R:$V,5,0),"Не определено")," - ")</f>
        <v xml:space="preserve"> - </v>
      </c>
      <c r="O565" s="77"/>
      <c r="P565" s="59"/>
      <c r="Q565" s="59"/>
      <c r="R565" s="59"/>
      <c r="S565" s="59"/>
      <c r="T565" s="59"/>
      <c r="U565" s="59"/>
      <c r="V565" s="59"/>
      <c r="W565" s="59"/>
      <c r="X565" s="59"/>
      <c r="Y565" s="59"/>
    </row>
    <row r="566" spans="1:25" customFormat="1" x14ac:dyDescent="0.25">
      <c r="A566" s="57"/>
      <c r="B566" s="59"/>
      <c r="C566" s="59"/>
      <c r="D566" s="59"/>
      <c r="E566" s="59"/>
      <c r="F566" s="59"/>
      <c r="G566" s="59"/>
      <c r="H566" s="52" t="str">
        <f t="shared" si="17"/>
        <v/>
      </c>
      <c r="I566" s="73" t="str">
        <f>IFERROR(VLOOKUP(A566,'Внесение изменений'!$B:$C,2,0),"")</f>
        <v/>
      </c>
      <c r="J566" s="73" t="str">
        <f>IFERROR(VLOOKUP(A566,'Внесение изменений'!B:E,4,0)," - ")</f>
        <v xml:space="preserve"> - </v>
      </c>
      <c r="K566" s="73" t="str">
        <f>IF(J566=" - ",J566,IFERROR(VLOOKUP(J566,Raw!$X$7:$Y$14,2,0),"Незначительные"))</f>
        <v xml:space="preserve"> - </v>
      </c>
      <c r="L566" s="73"/>
      <c r="M566" s="73" t="str">
        <f t="shared" si="18"/>
        <v xml:space="preserve"> - </v>
      </c>
      <c r="N566" s="73" t="str">
        <f>IF(A566&lt;&gt;"",IFERROR(VLOOKUP(I566&amp;M566&amp;K566,Raw!$R:$V,5,0),"Не определено")," - ")</f>
        <v xml:space="preserve"> - </v>
      </c>
      <c r="O566" s="77"/>
      <c r="P566" s="59"/>
      <c r="Q566" s="59"/>
      <c r="R566" s="59"/>
      <c r="S566" s="59"/>
      <c r="T566" s="59"/>
      <c r="U566" s="59"/>
      <c r="V566" s="59"/>
      <c r="W566" s="59"/>
      <c r="X566" s="59"/>
      <c r="Y566" s="59"/>
    </row>
    <row r="567" spans="1:25" customFormat="1" x14ac:dyDescent="0.25">
      <c r="A567" s="57"/>
      <c r="B567" s="59"/>
      <c r="C567" s="59"/>
      <c r="D567" s="59"/>
      <c r="E567" s="59"/>
      <c r="F567" s="59"/>
      <c r="G567" s="59"/>
      <c r="H567" s="52" t="str">
        <f t="shared" si="17"/>
        <v/>
      </c>
      <c r="I567" s="73" t="str">
        <f>IFERROR(VLOOKUP(A567,'Внесение изменений'!$B:$C,2,0),"")</f>
        <v/>
      </c>
      <c r="J567" s="73" t="str">
        <f>IFERROR(VLOOKUP(A567,'Внесение изменений'!B:E,4,0)," - ")</f>
        <v xml:space="preserve"> - </v>
      </c>
      <c r="K567" s="73" t="str">
        <f>IF(J567=" - ",J567,IFERROR(VLOOKUP(J567,Raw!$X$7:$Y$14,2,0),"Незначительные"))</f>
        <v xml:space="preserve"> - </v>
      </c>
      <c r="L567" s="73"/>
      <c r="M567" s="73" t="str">
        <f t="shared" si="18"/>
        <v xml:space="preserve"> - </v>
      </c>
      <c r="N567" s="73" t="str">
        <f>IF(A567&lt;&gt;"",IFERROR(VLOOKUP(I567&amp;M567&amp;K567,Raw!$R:$V,5,0),"Не определено")," - ")</f>
        <v xml:space="preserve"> - </v>
      </c>
      <c r="O567" s="77"/>
      <c r="P567" s="59"/>
      <c r="Q567" s="59"/>
      <c r="R567" s="59"/>
      <c r="S567" s="59"/>
      <c r="T567" s="59"/>
      <c r="U567" s="59"/>
      <c r="V567" s="59"/>
      <c r="W567" s="59"/>
      <c r="X567" s="59"/>
      <c r="Y567" s="59"/>
    </row>
    <row r="568" spans="1:25" customFormat="1" x14ac:dyDescent="0.25">
      <c r="A568" s="57"/>
      <c r="B568" s="59"/>
      <c r="C568" s="59"/>
      <c r="D568" s="59"/>
      <c r="E568" s="59"/>
      <c r="F568" s="59"/>
      <c r="G568" s="59"/>
      <c r="H568" s="52" t="str">
        <f t="shared" si="17"/>
        <v/>
      </c>
      <c r="I568" s="73" t="str">
        <f>IFERROR(VLOOKUP(A568,'Внесение изменений'!$B:$C,2,0),"")</f>
        <v/>
      </c>
      <c r="J568" s="73" t="str">
        <f>IFERROR(VLOOKUP(A568,'Внесение изменений'!B:E,4,0)," - ")</f>
        <v xml:space="preserve"> - </v>
      </c>
      <c r="K568" s="73" t="str">
        <f>IF(J568=" - ",J568,IFERROR(VLOOKUP(J568,Raw!$X$7:$Y$14,2,0),"Незначительные"))</f>
        <v xml:space="preserve"> - </v>
      </c>
      <c r="L568" s="73"/>
      <c r="M568" s="73" t="str">
        <f t="shared" si="18"/>
        <v xml:space="preserve"> - </v>
      </c>
      <c r="N568" s="73" t="str">
        <f>IF(A568&lt;&gt;"",IFERROR(VLOOKUP(I568&amp;M568&amp;K568,Raw!$R:$V,5,0),"Не определено")," - ")</f>
        <v xml:space="preserve"> - </v>
      </c>
      <c r="O568" s="77"/>
      <c r="P568" s="59"/>
      <c r="Q568" s="59"/>
      <c r="R568" s="59"/>
      <c r="S568" s="59"/>
      <c r="T568" s="59"/>
      <c r="U568" s="59"/>
      <c r="V568" s="59"/>
      <c r="W568" s="59"/>
      <c r="X568" s="59"/>
      <c r="Y568" s="59"/>
    </row>
    <row r="569" spans="1:25" customFormat="1" x14ac:dyDescent="0.25">
      <c r="A569" s="57"/>
      <c r="B569" s="59"/>
      <c r="C569" s="59"/>
      <c r="D569" s="59"/>
      <c r="E569" s="59"/>
      <c r="F569" s="59"/>
      <c r="G569" s="59"/>
      <c r="H569" s="52" t="str">
        <f t="shared" si="17"/>
        <v/>
      </c>
      <c r="I569" s="73" t="str">
        <f>IFERROR(VLOOKUP(A569,'Внесение изменений'!$B:$C,2,0),"")</f>
        <v/>
      </c>
      <c r="J569" s="73" t="str">
        <f>IFERROR(VLOOKUP(A569,'Внесение изменений'!B:E,4,0)," - ")</f>
        <v xml:space="preserve"> - </v>
      </c>
      <c r="K569" s="73" t="str">
        <f>IF(J569=" - ",J569,IFERROR(VLOOKUP(J569,Raw!$X$7:$Y$14,2,0),"Незначительные"))</f>
        <v xml:space="preserve"> - </v>
      </c>
      <c r="L569" s="73"/>
      <c r="M569" s="73" t="str">
        <f t="shared" si="18"/>
        <v xml:space="preserve"> - </v>
      </c>
      <c r="N569" s="73" t="str">
        <f>IF(A569&lt;&gt;"",IFERROR(VLOOKUP(I569&amp;M569&amp;K569,Raw!$R:$V,5,0),"Не определено")," - ")</f>
        <v xml:space="preserve"> - </v>
      </c>
      <c r="O569" s="77"/>
      <c r="P569" s="59"/>
      <c r="Q569" s="59"/>
      <c r="R569" s="59"/>
      <c r="S569" s="59"/>
      <c r="T569" s="59"/>
      <c r="U569" s="59"/>
      <c r="V569" s="59"/>
      <c r="W569" s="59"/>
      <c r="X569" s="59"/>
      <c r="Y569" s="59"/>
    </row>
    <row r="570" spans="1:25" customFormat="1" x14ac:dyDescent="0.25">
      <c r="A570" s="57"/>
      <c r="B570" s="59"/>
      <c r="C570" s="59"/>
      <c r="D570" s="59"/>
      <c r="E570" s="59"/>
      <c r="F570" s="59"/>
      <c r="G570" s="59"/>
      <c r="H570" s="52" t="str">
        <f t="shared" si="17"/>
        <v/>
      </c>
      <c r="I570" s="73" t="str">
        <f>IFERROR(VLOOKUP(A570,'Внесение изменений'!$B:$C,2,0),"")</f>
        <v/>
      </c>
      <c r="J570" s="73" t="str">
        <f>IFERROR(VLOOKUP(A570,'Внесение изменений'!B:E,4,0)," - ")</f>
        <v xml:space="preserve"> - </v>
      </c>
      <c r="K570" s="73" t="str">
        <f>IF(J570=" - ",J570,IFERROR(VLOOKUP(J570,Raw!$X$7:$Y$14,2,0),"Незначительные"))</f>
        <v xml:space="preserve"> - </v>
      </c>
      <c r="L570" s="73"/>
      <c r="M570" s="73" t="str">
        <f t="shared" si="18"/>
        <v xml:space="preserve"> - </v>
      </c>
      <c r="N570" s="73" t="str">
        <f>IF(A570&lt;&gt;"",IFERROR(VLOOKUP(I570&amp;M570&amp;K570,Raw!$R:$V,5,0),"Не определено")," - ")</f>
        <v xml:space="preserve"> - </v>
      </c>
      <c r="O570" s="77"/>
      <c r="P570" s="59"/>
      <c r="Q570" s="59"/>
      <c r="R570" s="59"/>
      <c r="S570" s="59"/>
      <c r="T570" s="59"/>
      <c r="U570" s="59"/>
      <c r="V570" s="59"/>
      <c r="W570" s="59"/>
      <c r="X570" s="59"/>
      <c r="Y570" s="59"/>
    </row>
    <row r="571" spans="1:25" customFormat="1" x14ac:dyDescent="0.25">
      <c r="A571" s="57"/>
      <c r="B571" s="59"/>
      <c r="C571" s="59"/>
      <c r="D571" s="59"/>
      <c r="E571" s="59"/>
      <c r="F571" s="59"/>
      <c r="G571" s="59"/>
      <c r="H571" s="52" t="str">
        <f t="shared" si="17"/>
        <v/>
      </c>
      <c r="I571" s="73" t="str">
        <f>IFERROR(VLOOKUP(A571,'Внесение изменений'!$B:$C,2,0),"")</f>
        <v/>
      </c>
      <c r="J571" s="73" t="str">
        <f>IFERROR(VLOOKUP(A571,'Внесение изменений'!B:E,4,0)," - ")</f>
        <v xml:space="preserve"> - </v>
      </c>
      <c r="K571" s="73" t="str">
        <f>IF(J571=" - ",J571,IFERROR(VLOOKUP(J571,Raw!$X$7:$Y$14,2,0),"Незначительные"))</f>
        <v xml:space="preserve"> - </v>
      </c>
      <c r="L571" s="73"/>
      <c r="M571" s="73" t="str">
        <f t="shared" si="18"/>
        <v xml:space="preserve"> - </v>
      </c>
      <c r="N571" s="73" t="str">
        <f>IF(A571&lt;&gt;"",IFERROR(VLOOKUP(I571&amp;M571&amp;K571,Raw!$R:$V,5,0),"Не определено")," - ")</f>
        <v xml:space="preserve"> - </v>
      </c>
      <c r="O571" s="77"/>
      <c r="P571" s="59"/>
      <c r="Q571" s="59"/>
      <c r="R571" s="59"/>
      <c r="S571" s="59"/>
      <c r="T571" s="59"/>
      <c r="U571" s="59"/>
      <c r="V571" s="59"/>
      <c r="W571" s="59"/>
      <c r="X571" s="59"/>
      <c r="Y571" s="59"/>
    </row>
    <row r="572" spans="1:25" customFormat="1" x14ac:dyDescent="0.25">
      <c r="A572" s="57"/>
      <c r="B572" s="59"/>
      <c r="C572" s="59"/>
      <c r="D572" s="59"/>
      <c r="E572" s="59"/>
      <c r="F572" s="59"/>
      <c r="G572" s="59"/>
      <c r="H572" s="52" t="str">
        <f t="shared" si="17"/>
        <v/>
      </c>
      <c r="I572" s="73" t="str">
        <f>IFERROR(VLOOKUP(A572,'Внесение изменений'!$B:$C,2,0),"")</f>
        <v/>
      </c>
      <c r="J572" s="73" t="str">
        <f>IFERROR(VLOOKUP(A572,'Внесение изменений'!B:E,4,0)," - ")</f>
        <v xml:space="preserve"> - </v>
      </c>
      <c r="K572" s="73" t="str">
        <f>IF(J572=" - ",J572,IFERROR(VLOOKUP(J572,Raw!$X$7:$Y$14,2,0),"Незначительные"))</f>
        <v xml:space="preserve"> - </v>
      </c>
      <c r="L572" s="73"/>
      <c r="M572" s="73" t="str">
        <f t="shared" si="18"/>
        <v xml:space="preserve"> - </v>
      </c>
      <c r="N572" s="73" t="str">
        <f>IF(A572&lt;&gt;"",IFERROR(VLOOKUP(I572&amp;M572&amp;K572,Raw!$R:$V,5,0),"Не определено")," - ")</f>
        <v xml:space="preserve"> - </v>
      </c>
      <c r="O572" s="77"/>
      <c r="P572" s="59"/>
      <c r="Q572" s="59"/>
      <c r="R572" s="59"/>
      <c r="S572" s="59"/>
      <c r="T572" s="59"/>
      <c r="U572" s="59"/>
      <c r="V572" s="59"/>
      <c r="W572" s="59"/>
      <c r="X572" s="59"/>
      <c r="Y572" s="59"/>
    </row>
    <row r="573" spans="1:25" customFormat="1" x14ac:dyDescent="0.25">
      <c r="A573" s="57"/>
      <c r="B573" s="59"/>
      <c r="C573" s="59"/>
      <c r="D573" s="59"/>
      <c r="E573" s="59"/>
      <c r="F573" s="59"/>
      <c r="G573" s="59"/>
      <c r="H573" s="52" t="str">
        <f t="shared" si="17"/>
        <v/>
      </c>
      <c r="I573" s="73" t="str">
        <f>IFERROR(VLOOKUP(A573,'Внесение изменений'!$B:$C,2,0),"")</f>
        <v/>
      </c>
      <c r="J573" s="73" t="str">
        <f>IFERROR(VLOOKUP(A573,'Внесение изменений'!B:E,4,0)," - ")</f>
        <v xml:space="preserve"> - </v>
      </c>
      <c r="K573" s="73" t="str">
        <f>IF(J573=" - ",J573,IFERROR(VLOOKUP(J573,Raw!$X$7:$Y$14,2,0),"Незначительные"))</f>
        <v xml:space="preserve"> - </v>
      </c>
      <c r="L573" s="73"/>
      <c r="M573" s="73" t="str">
        <f t="shared" si="18"/>
        <v xml:space="preserve"> - </v>
      </c>
      <c r="N573" s="73" t="str">
        <f>IF(A573&lt;&gt;"",IFERROR(VLOOKUP(I573&amp;M573&amp;K573,Raw!$R:$V,5,0),"Не определено")," - ")</f>
        <v xml:space="preserve"> - </v>
      </c>
      <c r="O573" s="77"/>
      <c r="P573" s="59"/>
      <c r="Q573" s="59"/>
      <c r="R573" s="59"/>
      <c r="S573" s="59"/>
      <c r="T573" s="59"/>
      <c r="U573" s="59"/>
      <c r="V573" s="59"/>
      <c r="W573" s="59"/>
      <c r="X573" s="59"/>
      <c r="Y573" s="59"/>
    </row>
    <row r="574" spans="1:25" customFormat="1" x14ac:dyDescent="0.25">
      <c r="A574" s="57"/>
      <c r="B574" s="59"/>
      <c r="C574" s="59"/>
      <c r="D574" s="59"/>
      <c r="E574" s="59"/>
      <c r="F574" s="59"/>
      <c r="G574" s="59"/>
      <c r="H574" s="52" t="str">
        <f t="shared" si="17"/>
        <v/>
      </c>
      <c r="I574" s="73" t="str">
        <f>IFERROR(VLOOKUP(A574,'Внесение изменений'!$B:$C,2,0),"")</f>
        <v/>
      </c>
      <c r="J574" s="73" t="str">
        <f>IFERROR(VLOOKUP(A574,'Внесение изменений'!B:E,4,0)," - ")</f>
        <v xml:space="preserve"> - </v>
      </c>
      <c r="K574" s="73" t="str">
        <f>IF(J574=" - ",J574,IFERROR(VLOOKUP(J574,Raw!$X$7:$Y$14,2,0),"Незначительные"))</f>
        <v xml:space="preserve"> - </v>
      </c>
      <c r="L574" s="73"/>
      <c r="M574" s="73" t="str">
        <f t="shared" si="18"/>
        <v xml:space="preserve"> - </v>
      </c>
      <c r="N574" s="73" t="str">
        <f>IF(A574&lt;&gt;"",IFERROR(VLOOKUP(I574&amp;M574&amp;K574,Raw!$R:$V,5,0),"Не определено")," - ")</f>
        <v xml:space="preserve"> - </v>
      </c>
      <c r="O574" s="77"/>
      <c r="P574" s="59"/>
      <c r="Q574" s="59"/>
      <c r="R574" s="59"/>
      <c r="S574" s="59"/>
      <c r="T574" s="59"/>
      <c r="U574" s="59"/>
      <c r="V574" s="59"/>
      <c r="W574" s="59"/>
      <c r="X574" s="59"/>
      <c r="Y574" s="59"/>
    </row>
    <row r="575" spans="1:25" customFormat="1" x14ac:dyDescent="0.25">
      <c r="A575" s="57"/>
      <c r="B575" s="59"/>
      <c r="C575" s="59"/>
      <c r="D575" s="59"/>
      <c r="E575" s="59"/>
      <c r="F575" s="59"/>
      <c r="G575" s="59"/>
      <c r="H575" s="52" t="str">
        <f t="shared" si="17"/>
        <v/>
      </c>
      <c r="I575" s="73" t="str">
        <f>IFERROR(VLOOKUP(A575,'Внесение изменений'!$B:$C,2,0),"")</f>
        <v/>
      </c>
      <c r="J575" s="73" t="str">
        <f>IFERROR(VLOOKUP(A575,'Внесение изменений'!B:E,4,0)," - ")</f>
        <v xml:space="preserve"> - </v>
      </c>
      <c r="K575" s="73" t="str">
        <f>IF(J575=" - ",J575,IFERROR(VLOOKUP(J575,Raw!$X$7:$Y$14,2,0),"Незначительные"))</f>
        <v xml:space="preserve"> - </v>
      </c>
      <c r="L575" s="73"/>
      <c r="M575" s="73" t="str">
        <f t="shared" si="18"/>
        <v xml:space="preserve"> - </v>
      </c>
      <c r="N575" s="73" t="str">
        <f>IF(A575&lt;&gt;"",IFERROR(VLOOKUP(I575&amp;M575&amp;K575,Raw!$R:$V,5,0),"Не определено")," - ")</f>
        <v xml:space="preserve"> - </v>
      </c>
      <c r="O575" s="77"/>
      <c r="P575" s="59"/>
      <c r="Q575" s="59"/>
      <c r="R575" s="59"/>
      <c r="S575" s="59"/>
      <c r="T575" s="59"/>
      <c r="U575" s="59"/>
      <c r="V575" s="59"/>
      <c r="W575" s="59"/>
      <c r="X575" s="59"/>
      <c r="Y575" s="59"/>
    </row>
    <row r="576" spans="1:25" customFormat="1" x14ac:dyDescent="0.25">
      <c r="A576" s="57"/>
      <c r="B576" s="59"/>
      <c r="C576" s="59"/>
      <c r="D576" s="59"/>
      <c r="E576" s="59"/>
      <c r="F576" s="59"/>
      <c r="G576" s="59"/>
      <c r="H576" s="52" t="str">
        <f t="shared" si="17"/>
        <v/>
      </c>
      <c r="I576" s="73" t="str">
        <f>IFERROR(VLOOKUP(A576,'Внесение изменений'!$B:$C,2,0),"")</f>
        <v/>
      </c>
      <c r="J576" s="73" t="str">
        <f>IFERROR(VLOOKUP(A576,'Внесение изменений'!B:E,4,0)," - ")</f>
        <v xml:space="preserve"> - </v>
      </c>
      <c r="K576" s="73" t="str">
        <f>IF(J576=" - ",J576,IFERROR(VLOOKUP(J576,Raw!$X$7:$Y$14,2,0),"Незначительные"))</f>
        <v xml:space="preserve"> - </v>
      </c>
      <c r="L576" s="73"/>
      <c r="M576" s="73" t="str">
        <f t="shared" si="18"/>
        <v xml:space="preserve"> - </v>
      </c>
      <c r="N576" s="73" t="str">
        <f>IF(A576&lt;&gt;"",IFERROR(VLOOKUP(I576&amp;M576&amp;K576,Raw!$R:$V,5,0),"Не определено")," - ")</f>
        <v xml:space="preserve"> - </v>
      </c>
      <c r="O576" s="77"/>
      <c r="P576" s="59"/>
      <c r="Q576" s="59"/>
      <c r="R576" s="59"/>
      <c r="S576" s="59"/>
      <c r="T576" s="59"/>
      <c r="U576" s="59"/>
      <c r="V576" s="59"/>
      <c r="W576" s="59"/>
      <c r="X576" s="59"/>
      <c r="Y576" s="59"/>
    </row>
    <row r="577" spans="1:25" customFormat="1" x14ac:dyDescent="0.25">
      <c r="A577" s="57"/>
      <c r="B577" s="59"/>
      <c r="C577" s="59"/>
      <c r="D577" s="59"/>
      <c r="E577" s="59"/>
      <c r="F577" s="59"/>
      <c r="G577" s="59"/>
      <c r="H577" s="52" t="str">
        <f t="shared" si="17"/>
        <v/>
      </c>
      <c r="I577" s="73" t="str">
        <f>IFERROR(VLOOKUP(A577,'Внесение изменений'!$B:$C,2,0),"")</f>
        <v/>
      </c>
      <c r="J577" s="73" t="str">
        <f>IFERROR(VLOOKUP(A577,'Внесение изменений'!B:E,4,0)," - ")</f>
        <v xml:space="preserve"> - </v>
      </c>
      <c r="K577" s="73" t="str">
        <f>IF(J577=" - ",J577,IFERROR(VLOOKUP(J577,Raw!$X$7:$Y$14,2,0),"Незначительные"))</f>
        <v xml:space="preserve"> - </v>
      </c>
      <c r="L577" s="73"/>
      <c r="M577" s="73" t="str">
        <f t="shared" si="18"/>
        <v xml:space="preserve"> - </v>
      </c>
      <c r="N577" s="73" t="str">
        <f>IF(A577&lt;&gt;"",IFERROR(VLOOKUP(I577&amp;M577&amp;K577,Raw!$R:$V,5,0),"Не определено")," - ")</f>
        <v xml:space="preserve"> - </v>
      </c>
      <c r="O577" s="77"/>
      <c r="P577" s="59"/>
      <c r="Q577" s="59"/>
      <c r="R577" s="59"/>
      <c r="S577" s="59"/>
      <c r="T577" s="59"/>
      <c r="U577" s="59"/>
      <c r="V577" s="59"/>
      <c r="W577" s="59"/>
      <c r="X577" s="59"/>
      <c r="Y577" s="59"/>
    </row>
    <row r="578" spans="1:25" customFormat="1" x14ac:dyDescent="0.25">
      <c r="A578" s="57"/>
      <c r="B578" s="59"/>
      <c r="C578" s="59"/>
      <c r="D578" s="59"/>
      <c r="E578" s="59"/>
      <c r="F578" s="59"/>
      <c r="G578" s="59"/>
      <c r="H578" s="52" t="str">
        <f t="shared" ref="H578:H641" si="19">IF(B578=" нет КМ "," Нет км ",IF(C578=$Q$2,"Эмитирован, ","")&amp;IF(D578=$Q$2,"В обороте, ","")&amp;IF(E578=$Q$2,"Списан,","")&amp;IF(F578=$Q$2,"Выбыл из оборота",""))</f>
        <v/>
      </c>
      <c r="I578" s="73" t="str">
        <f>IFERROR(VLOOKUP(A578,'Внесение изменений'!$B:$C,2,0),"")</f>
        <v/>
      </c>
      <c r="J578" s="73" t="str">
        <f>IFERROR(VLOOKUP(A578,'Внесение изменений'!B:E,4,0)," - ")</f>
        <v xml:space="preserve"> - </v>
      </c>
      <c r="K578" s="73" t="str">
        <f>IF(J578=" - ",J578,IFERROR(VLOOKUP(J578,Raw!$X$7:$Y$14,2,0),"Незначительные"))</f>
        <v xml:space="preserve"> - </v>
      </c>
      <c r="L578" s="73"/>
      <c r="M578" s="73" t="str">
        <f t="shared" si="18"/>
        <v xml:space="preserve"> - </v>
      </c>
      <c r="N578" s="73" t="str">
        <f>IF(A578&lt;&gt;"",IFERROR(VLOOKUP(I578&amp;M578&amp;K578,Raw!$R:$V,5,0),"Не определено")," - ")</f>
        <v xml:space="preserve"> - </v>
      </c>
      <c r="O578" s="77"/>
      <c r="P578" s="59"/>
      <c r="Q578" s="59"/>
      <c r="R578" s="59"/>
      <c r="S578" s="59"/>
      <c r="T578" s="59"/>
      <c r="U578" s="59"/>
      <c r="V578" s="59"/>
      <c r="W578" s="59"/>
      <c r="X578" s="59"/>
      <c r="Y578" s="59"/>
    </row>
    <row r="579" spans="1:25" customFormat="1" x14ac:dyDescent="0.25">
      <c r="A579" s="57"/>
      <c r="B579" s="59"/>
      <c r="C579" s="59"/>
      <c r="D579" s="59"/>
      <c r="E579" s="59"/>
      <c r="F579" s="59"/>
      <c r="G579" s="59"/>
      <c r="H579" s="52" t="str">
        <f t="shared" si="19"/>
        <v/>
      </c>
      <c r="I579" s="73" t="str">
        <f>IFERROR(VLOOKUP(A579,'Внесение изменений'!$B:$C,2,0),"")</f>
        <v/>
      </c>
      <c r="J579" s="73" t="str">
        <f>IFERROR(VLOOKUP(A579,'Внесение изменений'!B:E,4,0)," - ")</f>
        <v xml:space="preserve"> - </v>
      </c>
      <c r="K579" s="73" t="str">
        <f>IF(J579=" - ",J579,IFERROR(VLOOKUP(J579,Raw!$X$7:$Y$14,2,0),"Незначительные"))</f>
        <v xml:space="preserve"> - </v>
      </c>
      <c r="L579" s="73"/>
      <c r="M579" s="73" t="str">
        <f t="shared" ref="M579:M642" si="20">IF(F579=$Q$2,"Выбыл из оборота",IF(D579=$Q$2,"Ввод в оборот",IF(C579=$Q$2,"Эмитирован",IF(B579=" Нет КМ ","Нет КМ",IF(B579=" Net KM ","Нет КМ"," - ")))))</f>
        <v xml:space="preserve"> - </v>
      </c>
      <c r="N579" s="73" t="str">
        <f>IF(A579&lt;&gt;"",IFERROR(VLOOKUP(I579&amp;M579&amp;K579,Raw!$R:$V,5,0),"Не определено")," - ")</f>
        <v xml:space="preserve"> - </v>
      </c>
      <c r="O579" s="77"/>
      <c r="P579" s="59"/>
      <c r="Q579" s="59"/>
      <c r="R579" s="59"/>
      <c r="S579" s="59"/>
      <c r="T579" s="59"/>
      <c r="U579" s="59"/>
      <c r="V579" s="59"/>
      <c r="W579" s="59"/>
      <c r="X579" s="59"/>
      <c r="Y579" s="59"/>
    </row>
    <row r="580" spans="1:25" customFormat="1" x14ac:dyDescent="0.25">
      <c r="A580" s="57"/>
      <c r="B580" s="59"/>
      <c r="C580" s="59"/>
      <c r="D580" s="59"/>
      <c r="E580" s="59"/>
      <c r="F580" s="59"/>
      <c r="G580" s="59"/>
      <c r="H580" s="52" t="str">
        <f t="shared" si="19"/>
        <v/>
      </c>
      <c r="I580" s="73" t="str">
        <f>IFERROR(VLOOKUP(A580,'Внесение изменений'!$B:$C,2,0),"")</f>
        <v/>
      </c>
      <c r="J580" s="73" t="str">
        <f>IFERROR(VLOOKUP(A580,'Внесение изменений'!B:E,4,0)," - ")</f>
        <v xml:space="preserve"> - </v>
      </c>
      <c r="K580" s="73" t="str">
        <f>IF(J580=" - ",J580,IFERROR(VLOOKUP(J580,Raw!$X$7:$Y$14,2,0),"Незначительные"))</f>
        <v xml:space="preserve"> - </v>
      </c>
      <c r="L580" s="73"/>
      <c r="M580" s="73" t="str">
        <f t="shared" si="20"/>
        <v xml:space="preserve"> - </v>
      </c>
      <c r="N580" s="73" t="str">
        <f>IF(A580&lt;&gt;"",IFERROR(VLOOKUP(I580&amp;M580&amp;K580,Raw!$R:$V,5,0),"Не определено")," - ")</f>
        <v xml:space="preserve"> - </v>
      </c>
      <c r="O580" s="77"/>
      <c r="P580" s="59"/>
      <c r="Q580" s="59"/>
      <c r="R580" s="59"/>
      <c r="S580" s="59"/>
      <c r="T580" s="59"/>
      <c r="U580" s="59"/>
      <c r="V580" s="59"/>
      <c r="W580" s="59"/>
      <c r="X580" s="59"/>
      <c r="Y580" s="59"/>
    </row>
    <row r="581" spans="1:25" customFormat="1" x14ac:dyDescent="0.25">
      <c r="A581" s="57"/>
      <c r="B581" s="59"/>
      <c r="C581" s="59"/>
      <c r="D581" s="59"/>
      <c r="E581" s="59"/>
      <c r="F581" s="59"/>
      <c r="G581" s="59"/>
      <c r="H581" s="52" t="str">
        <f t="shared" si="19"/>
        <v/>
      </c>
      <c r="I581" s="73" t="str">
        <f>IFERROR(VLOOKUP(A581,'Внесение изменений'!$B:$C,2,0),"")</f>
        <v/>
      </c>
      <c r="J581" s="73" t="str">
        <f>IFERROR(VLOOKUP(A581,'Внесение изменений'!B:E,4,0)," - ")</f>
        <v xml:space="preserve"> - </v>
      </c>
      <c r="K581" s="73" t="str">
        <f>IF(J581=" - ",J581,IFERROR(VLOOKUP(J581,Raw!$X$7:$Y$14,2,0),"Незначительные"))</f>
        <v xml:space="preserve"> - </v>
      </c>
      <c r="L581" s="73"/>
      <c r="M581" s="73" t="str">
        <f t="shared" si="20"/>
        <v xml:space="preserve"> - </v>
      </c>
      <c r="N581" s="73" t="str">
        <f>IF(A581&lt;&gt;"",IFERROR(VLOOKUP(I581&amp;M581&amp;K581,Raw!$R:$V,5,0),"Не определено")," - ")</f>
        <v xml:space="preserve"> - </v>
      </c>
      <c r="O581" s="77"/>
      <c r="P581" s="59"/>
      <c r="Q581" s="59"/>
      <c r="R581" s="59"/>
      <c r="S581" s="59"/>
      <c r="T581" s="59"/>
      <c r="U581" s="59"/>
      <c r="V581" s="59"/>
      <c r="W581" s="59"/>
      <c r="X581" s="59"/>
      <c r="Y581" s="59"/>
    </row>
    <row r="582" spans="1:25" customFormat="1" x14ac:dyDescent="0.25">
      <c r="A582" s="57"/>
      <c r="B582" s="59"/>
      <c r="C582" s="59"/>
      <c r="D582" s="59"/>
      <c r="E582" s="59"/>
      <c r="F582" s="59"/>
      <c r="G582" s="59"/>
      <c r="H582" s="52" t="str">
        <f t="shared" si="19"/>
        <v/>
      </c>
      <c r="I582" s="73" t="str">
        <f>IFERROR(VLOOKUP(A582,'Внесение изменений'!$B:$C,2,0),"")</f>
        <v/>
      </c>
      <c r="J582" s="73" t="str">
        <f>IFERROR(VLOOKUP(A582,'Внесение изменений'!B:E,4,0)," - ")</f>
        <v xml:space="preserve"> - </v>
      </c>
      <c r="K582" s="73" t="str">
        <f>IF(J582=" - ",J582,IFERROR(VLOOKUP(J582,Raw!$X$7:$Y$14,2,0),"Незначительные"))</f>
        <v xml:space="preserve"> - </v>
      </c>
      <c r="L582" s="73"/>
      <c r="M582" s="73" t="str">
        <f t="shared" si="20"/>
        <v xml:space="preserve"> - </v>
      </c>
      <c r="N582" s="73" t="str">
        <f>IF(A582&lt;&gt;"",IFERROR(VLOOKUP(I582&amp;M582&amp;K582,Raw!$R:$V,5,0),"Не определено")," - ")</f>
        <v xml:space="preserve"> - </v>
      </c>
      <c r="O582" s="77"/>
      <c r="P582" s="59"/>
      <c r="Q582" s="59"/>
      <c r="R582" s="59"/>
      <c r="S582" s="59"/>
      <c r="T582" s="59"/>
      <c r="U582" s="59"/>
      <c r="V582" s="59"/>
      <c r="W582" s="59"/>
      <c r="X582" s="59"/>
      <c r="Y582" s="59"/>
    </row>
    <row r="583" spans="1:25" customFormat="1" x14ac:dyDescent="0.25">
      <c r="A583" s="57"/>
      <c r="B583" s="59"/>
      <c r="C583" s="59"/>
      <c r="D583" s="59"/>
      <c r="E583" s="59"/>
      <c r="F583" s="59"/>
      <c r="G583" s="59"/>
      <c r="H583" s="52" t="str">
        <f t="shared" si="19"/>
        <v/>
      </c>
      <c r="I583" s="73" t="str">
        <f>IFERROR(VLOOKUP(A583,'Внесение изменений'!$B:$C,2,0),"")</f>
        <v/>
      </c>
      <c r="J583" s="73" t="str">
        <f>IFERROR(VLOOKUP(A583,'Внесение изменений'!B:E,4,0)," - ")</f>
        <v xml:space="preserve"> - </v>
      </c>
      <c r="K583" s="73" t="str">
        <f>IF(J583=" - ",J583,IFERROR(VLOOKUP(J583,Raw!$X$7:$Y$14,2,0),"Незначительные"))</f>
        <v xml:space="preserve"> - </v>
      </c>
      <c r="L583" s="73"/>
      <c r="M583" s="73" t="str">
        <f t="shared" si="20"/>
        <v xml:space="preserve"> - </v>
      </c>
      <c r="N583" s="73" t="str">
        <f>IF(A583&lt;&gt;"",IFERROR(VLOOKUP(I583&amp;M583&amp;K583,Raw!$R:$V,5,0),"Не определено")," - ")</f>
        <v xml:space="preserve"> - </v>
      </c>
      <c r="O583" s="77"/>
      <c r="P583" s="59"/>
      <c r="Q583" s="59"/>
      <c r="R583" s="59"/>
      <c r="S583" s="59"/>
      <c r="T583" s="59"/>
      <c r="U583" s="59"/>
      <c r="V583" s="59"/>
      <c r="W583" s="59"/>
      <c r="X583" s="59"/>
      <c r="Y583" s="59"/>
    </row>
    <row r="584" spans="1:25" customFormat="1" x14ac:dyDescent="0.25">
      <c r="A584" s="57"/>
      <c r="B584" s="59"/>
      <c r="C584" s="59"/>
      <c r="D584" s="59"/>
      <c r="E584" s="59"/>
      <c r="F584" s="59"/>
      <c r="G584" s="59"/>
      <c r="H584" s="52" t="str">
        <f t="shared" si="19"/>
        <v/>
      </c>
      <c r="I584" s="73" t="str">
        <f>IFERROR(VLOOKUP(A584,'Внесение изменений'!$B:$C,2,0),"")</f>
        <v/>
      </c>
      <c r="J584" s="73" t="str">
        <f>IFERROR(VLOOKUP(A584,'Внесение изменений'!B:E,4,0)," - ")</f>
        <v xml:space="preserve"> - </v>
      </c>
      <c r="K584" s="73" t="str">
        <f>IF(J584=" - ",J584,IFERROR(VLOOKUP(J584,Raw!$X$7:$Y$14,2,0),"Незначительные"))</f>
        <v xml:space="preserve"> - </v>
      </c>
      <c r="L584" s="73"/>
      <c r="M584" s="73" t="str">
        <f t="shared" si="20"/>
        <v xml:space="preserve"> - </v>
      </c>
      <c r="N584" s="73" t="str">
        <f>IF(A584&lt;&gt;"",IFERROR(VLOOKUP(I584&amp;M584&amp;K584,Raw!$R:$V,5,0),"Не определено")," - ")</f>
        <v xml:space="preserve"> - </v>
      </c>
      <c r="O584" s="77"/>
      <c r="P584" s="59"/>
      <c r="Q584" s="59"/>
      <c r="R584" s="59"/>
      <c r="S584" s="59"/>
      <c r="T584" s="59"/>
      <c r="U584" s="59"/>
      <c r="V584" s="59"/>
      <c r="W584" s="59"/>
      <c r="X584" s="59"/>
      <c r="Y584" s="59"/>
    </row>
    <row r="585" spans="1:25" customFormat="1" x14ac:dyDescent="0.25">
      <c r="A585" s="57"/>
      <c r="B585" s="59"/>
      <c r="C585" s="59"/>
      <c r="D585" s="59"/>
      <c r="E585" s="59"/>
      <c r="F585" s="59"/>
      <c r="G585" s="59"/>
      <c r="H585" s="52" t="str">
        <f t="shared" si="19"/>
        <v/>
      </c>
      <c r="I585" s="73" t="str">
        <f>IFERROR(VLOOKUP(A585,'Внесение изменений'!$B:$C,2,0),"")</f>
        <v/>
      </c>
      <c r="J585" s="73" t="str">
        <f>IFERROR(VLOOKUP(A585,'Внесение изменений'!B:E,4,0)," - ")</f>
        <v xml:space="preserve"> - </v>
      </c>
      <c r="K585" s="73" t="str">
        <f>IF(J585=" - ",J585,IFERROR(VLOOKUP(J585,Raw!$X$7:$Y$14,2,0),"Незначительные"))</f>
        <v xml:space="preserve"> - </v>
      </c>
      <c r="L585" s="73"/>
      <c r="M585" s="73" t="str">
        <f t="shared" si="20"/>
        <v xml:space="preserve"> - </v>
      </c>
      <c r="N585" s="73" t="str">
        <f>IF(A585&lt;&gt;"",IFERROR(VLOOKUP(I585&amp;M585&amp;K585,Raw!$R:$V,5,0),"Не определено")," - ")</f>
        <v xml:space="preserve"> - </v>
      </c>
      <c r="O585" s="77"/>
      <c r="P585" s="59"/>
      <c r="Q585" s="59"/>
      <c r="R585" s="59"/>
      <c r="S585" s="59"/>
      <c r="T585" s="59"/>
      <c r="U585" s="59"/>
      <c r="V585" s="59"/>
      <c r="W585" s="59"/>
      <c r="X585" s="59"/>
      <c r="Y585" s="59"/>
    </row>
    <row r="586" spans="1:25" customFormat="1" x14ac:dyDescent="0.25">
      <c r="A586" s="57"/>
      <c r="B586" s="59"/>
      <c r="C586" s="59"/>
      <c r="D586" s="59"/>
      <c r="E586" s="59"/>
      <c r="F586" s="59"/>
      <c r="G586" s="59"/>
      <c r="H586" s="52" t="str">
        <f t="shared" si="19"/>
        <v/>
      </c>
      <c r="I586" s="73" t="str">
        <f>IFERROR(VLOOKUP(A586,'Внесение изменений'!$B:$C,2,0),"")</f>
        <v/>
      </c>
      <c r="J586" s="73" t="str">
        <f>IFERROR(VLOOKUP(A586,'Внесение изменений'!B:E,4,0)," - ")</f>
        <v xml:space="preserve"> - </v>
      </c>
      <c r="K586" s="73" t="str">
        <f>IF(J586=" - ",J586,IFERROR(VLOOKUP(J586,Raw!$X$7:$Y$14,2,0),"Незначительные"))</f>
        <v xml:space="preserve"> - </v>
      </c>
      <c r="L586" s="73"/>
      <c r="M586" s="73" t="str">
        <f t="shared" si="20"/>
        <v xml:space="preserve"> - </v>
      </c>
      <c r="N586" s="73" t="str">
        <f>IF(A586&lt;&gt;"",IFERROR(VLOOKUP(I586&amp;M586&amp;K586,Raw!$R:$V,5,0),"Не определено")," - ")</f>
        <v xml:space="preserve"> - </v>
      </c>
      <c r="O586" s="77"/>
      <c r="P586" s="59"/>
      <c r="Q586" s="59"/>
      <c r="R586" s="59"/>
      <c r="S586" s="59"/>
      <c r="T586" s="59"/>
      <c r="U586" s="59"/>
      <c r="V586" s="59"/>
      <c r="W586" s="59"/>
      <c r="X586" s="59"/>
      <c r="Y586" s="59"/>
    </row>
    <row r="587" spans="1:25" customFormat="1" x14ac:dyDescent="0.25">
      <c r="A587" s="57"/>
      <c r="B587" s="59"/>
      <c r="C587" s="59"/>
      <c r="D587" s="59"/>
      <c r="E587" s="59"/>
      <c r="F587" s="59"/>
      <c r="G587" s="59"/>
      <c r="H587" s="52" t="str">
        <f t="shared" si="19"/>
        <v/>
      </c>
      <c r="I587" s="73" t="str">
        <f>IFERROR(VLOOKUP(A587,'Внесение изменений'!$B:$C,2,0),"")</f>
        <v/>
      </c>
      <c r="J587" s="73" t="str">
        <f>IFERROR(VLOOKUP(A587,'Внесение изменений'!B:E,4,0)," - ")</f>
        <v xml:space="preserve"> - </v>
      </c>
      <c r="K587" s="73" t="str">
        <f>IF(J587=" - ",J587,IFERROR(VLOOKUP(J587,Raw!$X$7:$Y$14,2,0),"Незначительные"))</f>
        <v xml:space="preserve"> - </v>
      </c>
      <c r="L587" s="73"/>
      <c r="M587" s="73" t="str">
        <f t="shared" si="20"/>
        <v xml:space="preserve"> - </v>
      </c>
      <c r="N587" s="73" t="str">
        <f>IF(A587&lt;&gt;"",IFERROR(VLOOKUP(I587&amp;M587&amp;K587,Raw!$R:$V,5,0),"Не определено")," - ")</f>
        <v xml:space="preserve"> - </v>
      </c>
      <c r="O587" s="77"/>
      <c r="P587" s="59"/>
      <c r="Q587" s="59"/>
      <c r="R587" s="59"/>
      <c r="S587" s="59"/>
      <c r="T587" s="59"/>
      <c r="U587" s="59"/>
      <c r="V587" s="59"/>
      <c r="W587" s="59"/>
      <c r="X587" s="59"/>
      <c r="Y587" s="59"/>
    </row>
    <row r="588" spans="1:25" customFormat="1" x14ac:dyDescent="0.25">
      <c r="A588" s="57"/>
      <c r="B588" s="59"/>
      <c r="C588" s="59"/>
      <c r="D588" s="59"/>
      <c r="E588" s="59"/>
      <c r="F588" s="59"/>
      <c r="G588" s="59"/>
      <c r="H588" s="52" t="str">
        <f t="shared" si="19"/>
        <v/>
      </c>
      <c r="I588" s="73" t="str">
        <f>IFERROR(VLOOKUP(A588,'Внесение изменений'!$B:$C,2,0),"")</f>
        <v/>
      </c>
      <c r="J588" s="73" t="str">
        <f>IFERROR(VLOOKUP(A588,'Внесение изменений'!B:E,4,0)," - ")</f>
        <v xml:space="preserve"> - </v>
      </c>
      <c r="K588" s="73" t="str">
        <f>IF(J588=" - ",J588,IFERROR(VLOOKUP(J588,Raw!$X$7:$Y$14,2,0),"Незначительные"))</f>
        <v xml:space="preserve"> - </v>
      </c>
      <c r="L588" s="73"/>
      <c r="M588" s="73" t="str">
        <f t="shared" si="20"/>
        <v xml:space="preserve"> - </v>
      </c>
      <c r="N588" s="73" t="str">
        <f>IF(A588&lt;&gt;"",IFERROR(VLOOKUP(I588&amp;M588&amp;K588,Raw!$R:$V,5,0),"Не определено")," - ")</f>
        <v xml:space="preserve"> - </v>
      </c>
      <c r="O588" s="77"/>
      <c r="P588" s="59"/>
      <c r="Q588" s="59"/>
      <c r="R588" s="59"/>
      <c r="S588" s="59"/>
      <c r="T588" s="59"/>
      <c r="U588" s="59"/>
      <c r="V588" s="59"/>
      <c r="W588" s="59"/>
      <c r="X588" s="59"/>
      <c r="Y588" s="59"/>
    </row>
    <row r="589" spans="1:25" customFormat="1" x14ac:dyDescent="0.25">
      <c r="A589" s="57"/>
      <c r="B589" s="59"/>
      <c r="C589" s="59"/>
      <c r="D589" s="59"/>
      <c r="E589" s="59"/>
      <c r="F589" s="59"/>
      <c r="G589" s="59"/>
      <c r="H589" s="52" t="str">
        <f t="shared" si="19"/>
        <v/>
      </c>
      <c r="I589" s="73" t="str">
        <f>IFERROR(VLOOKUP(A589,'Внесение изменений'!$B:$C,2,0),"")</f>
        <v/>
      </c>
      <c r="J589" s="73" t="str">
        <f>IFERROR(VLOOKUP(A589,'Внесение изменений'!B:E,4,0)," - ")</f>
        <v xml:space="preserve"> - </v>
      </c>
      <c r="K589" s="73" t="str">
        <f>IF(J589=" - ",J589,IFERROR(VLOOKUP(J589,Raw!$X$7:$Y$14,2,0),"Незначительные"))</f>
        <v xml:space="preserve"> - </v>
      </c>
      <c r="L589" s="73"/>
      <c r="M589" s="73" t="str">
        <f t="shared" si="20"/>
        <v xml:space="preserve"> - </v>
      </c>
      <c r="N589" s="73" t="str">
        <f>IF(A589&lt;&gt;"",IFERROR(VLOOKUP(I589&amp;M589&amp;K589,Raw!$R:$V,5,0),"Не определено")," - ")</f>
        <v xml:space="preserve"> - </v>
      </c>
      <c r="O589" s="77"/>
      <c r="P589" s="59"/>
      <c r="Q589" s="59"/>
      <c r="R589" s="59"/>
      <c r="S589" s="59"/>
      <c r="T589" s="59"/>
      <c r="U589" s="59"/>
      <c r="V589" s="59"/>
      <c r="W589" s="59"/>
      <c r="X589" s="59"/>
      <c r="Y589" s="59"/>
    </row>
    <row r="590" spans="1:25" customFormat="1" x14ac:dyDescent="0.25">
      <c r="A590" s="57"/>
      <c r="B590" s="59"/>
      <c r="C590" s="59"/>
      <c r="D590" s="59"/>
      <c r="E590" s="59"/>
      <c r="F590" s="59"/>
      <c r="G590" s="59"/>
      <c r="H590" s="52" t="str">
        <f t="shared" si="19"/>
        <v/>
      </c>
      <c r="I590" s="73" t="str">
        <f>IFERROR(VLOOKUP(A590,'Внесение изменений'!$B:$C,2,0),"")</f>
        <v/>
      </c>
      <c r="J590" s="73" t="str">
        <f>IFERROR(VLOOKUP(A590,'Внесение изменений'!B:E,4,0)," - ")</f>
        <v xml:space="preserve"> - </v>
      </c>
      <c r="K590" s="73" t="str">
        <f>IF(J590=" - ",J590,IFERROR(VLOOKUP(J590,Raw!$X$7:$Y$14,2,0),"Незначительные"))</f>
        <v xml:space="preserve"> - </v>
      </c>
      <c r="L590" s="73"/>
      <c r="M590" s="73" t="str">
        <f t="shared" si="20"/>
        <v xml:space="preserve"> - </v>
      </c>
      <c r="N590" s="73" t="str">
        <f>IF(A590&lt;&gt;"",IFERROR(VLOOKUP(I590&amp;M590&amp;K590,Raw!$R:$V,5,0),"Не определено")," - ")</f>
        <v xml:space="preserve"> - </v>
      </c>
      <c r="O590" s="77"/>
      <c r="P590" s="59"/>
      <c r="Q590" s="59"/>
      <c r="R590" s="59"/>
      <c r="S590" s="59"/>
      <c r="T590" s="59"/>
      <c r="U590" s="59"/>
      <c r="V590" s="59"/>
      <c r="W590" s="59"/>
      <c r="X590" s="59"/>
      <c r="Y590" s="59"/>
    </row>
    <row r="591" spans="1:25" customFormat="1" x14ac:dyDescent="0.25">
      <c r="A591" s="57"/>
      <c r="B591" s="59"/>
      <c r="C591" s="59"/>
      <c r="D591" s="59"/>
      <c r="E591" s="59"/>
      <c r="F591" s="59"/>
      <c r="G591" s="59"/>
      <c r="H591" s="52" t="str">
        <f t="shared" si="19"/>
        <v/>
      </c>
      <c r="I591" s="73" t="str">
        <f>IFERROR(VLOOKUP(A591,'Внесение изменений'!$B:$C,2,0),"")</f>
        <v/>
      </c>
      <c r="J591" s="73" t="str">
        <f>IFERROR(VLOOKUP(A591,'Внесение изменений'!B:E,4,0)," - ")</f>
        <v xml:space="preserve"> - </v>
      </c>
      <c r="K591" s="73" t="str">
        <f>IF(J591=" - ",J591,IFERROR(VLOOKUP(J591,Raw!$X$7:$Y$14,2,0),"Незначительные"))</f>
        <v xml:space="preserve"> - </v>
      </c>
      <c r="L591" s="73"/>
      <c r="M591" s="73" t="str">
        <f t="shared" si="20"/>
        <v xml:space="preserve"> - </v>
      </c>
      <c r="N591" s="73" t="str">
        <f>IF(A591&lt;&gt;"",IFERROR(VLOOKUP(I591&amp;M591&amp;K591,Raw!$R:$V,5,0),"Не определено")," - ")</f>
        <v xml:space="preserve"> - </v>
      </c>
      <c r="O591" s="77"/>
      <c r="P591" s="59"/>
      <c r="Q591" s="59"/>
      <c r="R591" s="59"/>
      <c r="S591" s="59"/>
      <c r="T591" s="59"/>
      <c r="U591" s="59"/>
      <c r="V591" s="59"/>
      <c r="W591" s="59"/>
      <c r="X591" s="59"/>
      <c r="Y591" s="59"/>
    </row>
    <row r="592" spans="1:25" customFormat="1" x14ac:dyDescent="0.25">
      <c r="A592" s="57"/>
      <c r="B592" s="59"/>
      <c r="C592" s="59"/>
      <c r="D592" s="59"/>
      <c r="E592" s="59"/>
      <c r="F592" s="59"/>
      <c r="G592" s="59"/>
      <c r="H592" s="52" t="str">
        <f t="shared" si="19"/>
        <v/>
      </c>
      <c r="I592" s="73" t="str">
        <f>IFERROR(VLOOKUP(A592,'Внесение изменений'!$B:$C,2,0),"")</f>
        <v/>
      </c>
      <c r="J592" s="73" t="str">
        <f>IFERROR(VLOOKUP(A592,'Внесение изменений'!B:E,4,0)," - ")</f>
        <v xml:space="preserve"> - </v>
      </c>
      <c r="K592" s="73" t="str">
        <f>IF(J592=" - ",J592,IFERROR(VLOOKUP(J592,Raw!$X$7:$Y$14,2,0),"Незначительные"))</f>
        <v xml:space="preserve"> - </v>
      </c>
      <c r="L592" s="73"/>
      <c r="M592" s="73" t="str">
        <f t="shared" si="20"/>
        <v xml:space="preserve"> - </v>
      </c>
      <c r="N592" s="73" t="str">
        <f>IF(A592&lt;&gt;"",IFERROR(VLOOKUP(I592&amp;M592&amp;K592,Raw!$R:$V,5,0),"Не определено")," - ")</f>
        <v xml:space="preserve"> - </v>
      </c>
      <c r="O592" s="77"/>
      <c r="P592" s="59"/>
      <c r="Q592" s="59"/>
      <c r="R592" s="59"/>
      <c r="S592" s="59"/>
      <c r="T592" s="59"/>
      <c r="U592" s="59"/>
      <c r="V592" s="59"/>
      <c r="W592" s="59"/>
      <c r="X592" s="59"/>
      <c r="Y592" s="59"/>
    </row>
    <row r="593" spans="1:25" customFormat="1" x14ac:dyDescent="0.25">
      <c r="A593" s="57"/>
      <c r="B593" s="59"/>
      <c r="C593" s="59"/>
      <c r="D593" s="59"/>
      <c r="E593" s="59"/>
      <c r="F593" s="59"/>
      <c r="G593" s="59"/>
      <c r="H593" s="52" t="str">
        <f t="shared" si="19"/>
        <v/>
      </c>
      <c r="I593" s="73" t="str">
        <f>IFERROR(VLOOKUP(A593,'Внесение изменений'!$B:$C,2,0),"")</f>
        <v/>
      </c>
      <c r="J593" s="73" t="str">
        <f>IFERROR(VLOOKUP(A593,'Внесение изменений'!B:E,4,0)," - ")</f>
        <v xml:space="preserve"> - </v>
      </c>
      <c r="K593" s="73" t="str">
        <f>IF(J593=" - ",J593,IFERROR(VLOOKUP(J593,Raw!$X$7:$Y$14,2,0),"Незначительные"))</f>
        <v xml:space="preserve"> - </v>
      </c>
      <c r="L593" s="73"/>
      <c r="M593" s="73" t="str">
        <f t="shared" si="20"/>
        <v xml:space="preserve"> - </v>
      </c>
      <c r="N593" s="73" t="str">
        <f>IF(A593&lt;&gt;"",IFERROR(VLOOKUP(I593&amp;M593&amp;K593,Raw!$R:$V,5,0),"Не определено")," - ")</f>
        <v xml:space="preserve"> - </v>
      </c>
      <c r="O593" s="77"/>
      <c r="P593" s="59"/>
      <c r="Q593" s="59"/>
      <c r="R593" s="59"/>
      <c r="S593" s="59"/>
      <c r="T593" s="59"/>
      <c r="U593" s="59"/>
      <c r="V593" s="59"/>
      <c r="W593" s="59"/>
      <c r="X593" s="59"/>
      <c r="Y593" s="59"/>
    </row>
    <row r="594" spans="1:25" customFormat="1" x14ac:dyDescent="0.25">
      <c r="A594" s="57"/>
      <c r="B594" s="59"/>
      <c r="C594" s="59"/>
      <c r="D594" s="59"/>
      <c r="E594" s="59"/>
      <c r="F594" s="59"/>
      <c r="G594" s="59"/>
      <c r="H594" s="52" t="str">
        <f t="shared" si="19"/>
        <v/>
      </c>
      <c r="I594" s="73" t="str">
        <f>IFERROR(VLOOKUP(A594,'Внесение изменений'!$B:$C,2,0),"")</f>
        <v/>
      </c>
      <c r="J594" s="73" t="str">
        <f>IFERROR(VLOOKUP(A594,'Внесение изменений'!B:E,4,0)," - ")</f>
        <v xml:space="preserve"> - </v>
      </c>
      <c r="K594" s="73" t="str">
        <f>IF(J594=" - ",J594,IFERROR(VLOOKUP(J594,Raw!$X$7:$Y$14,2,0),"Незначительные"))</f>
        <v xml:space="preserve"> - </v>
      </c>
      <c r="L594" s="73"/>
      <c r="M594" s="73" t="str">
        <f t="shared" si="20"/>
        <v xml:space="preserve"> - </v>
      </c>
      <c r="N594" s="73" t="str">
        <f>IF(A594&lt;&gt;"",IFERROR(VLOOKUP(I594&amp;M594&amp;K594,Raw!$R:$V,5,0),"Не определено")," - ")</f>
        <v xml:space="preserve"> - </v>
      </c>
      <c r="O594" s="77"/>
      <c r="P594" s="59"/>
      <c r="Q594" s="59"/>
      <c r="R594" s="59"/>
      <c r="S594" s="59"/>
      <c r="T594" s="59"/>
      <c r="U594" s="59"/>
      <c r="V594" s="59"/>
      <c r="W594" s="59"/>
      <c r="X594" s="59"/>
      <c r="Y594" s="59"/>
    </row>
    <row r="595" spans="1:25" customFormat="1" x14ac:dyDescent="0.25">
      <c r="A595" s="57"/>
      <c r="B595" s="59"/>
      <c r="C595" s="59"/>
      <c r="D595" s="59"/>
      <c r="E595" s="59"/>
      <c r="F595" s="59"/>
      <c r="G595" s="59"/>
      <c r="H595" s="52" t="str">
        <f t="shared" si="19"/>
        <v/>
      </c>
      <c r="I595" s="73" t="str">
        <f>IFERROR(VLOOKUP(A595,'Внесение изменений'!$B:$C,2,0),"")</f>
        <v/>
      </c>
      <c r="J595" s="73" t="str">
        <f>IFERROR(VLOOKUP(A595,'Внесение изменений'!B:E,4,0)," - ")</f>
        <v xml:space="preserve"> - </v>
      </c>
      <c r="K595" s="73" t="str">
        <f>IF(J595=" - ",J595,IFERROR(VLOOKUP(J595,Raw!$X$7:$Y$14,2,0),"Незначительные"))</f>
        <v xml:space="preserve"> - </v>
      </c>
      <c r="L595" s="73"/>
      <c r="M595" s="73" t="str">
        <f t="shared" si="20"/>
        <v xml:space="preserve"> - </v>
      </c>
      <c r="N595" s="73" t="str">
        <f>IF(A595&lt;&gt;"",IFERROR(VLOOKUP(I595&amp;M595&amp;K595,Raw!$R:$V,5,0),"Не определено")," - ")</f>
        <v xml:space="preserve"> - </v>
      </c>
      <c r="O595" s="77"/>
      <c r="P595" s="59"/>
      <c r="Q595" s="59"/>
      <c r="R595" s="59"/>
      <c r="S595" s="59"/>
      <c r="T595" s="59"/>
      <c r="U595" s="59"/>
      <c r="V595" s="59"/>
      <c r="W595" s="59"/>
      <c r="X595" s="59"/>
      <c r="Y595" s="59"/>
    </row>
    <row r="596" spans="1:25" customFormat="1" x14ac:dyDescent="0.25">
      <c r="A596" s="57"/>
      <c r="B596" s="59"/>
      <c r="C596" s="59"/>
      <c r="D596" s="59"/>
      <c r="E596" s="59"/>
      <c r="F596" s="59"/>
      <c r="G596" s="59"/>
      <c r="H596" s="52" t="str">
        <f t="shared" si="19"/>
        <v/>
      </c>
      <c r="I596" s="73" t="str">
        <f>IFERROR(VLOOKUP(A596,'Внесение изменений'!$B:$C,2,0),"")</f>
        <v/>
      </c>
      <c r="J596" s="73" t="str">
        <f>IFERROR(VLOOKUP(A596,'Внесение изменений'!B:E,4,0)," - ")</f>
        <v xml:space="preserve"> - </v>
      </c>
      <c r="K596" s="73" t="str">
        <f>IF(J596=" - ",J596,IFERROR(VLOOKUP(J596,Raw!$X$7:$Y$14,2,0),"Незначительные"))</f>
        <v xml:space="preserve"> - </v>
      </c>
      <c r="L596" s="73"/>
      <c r="M596" s="73" t="str">
        <f t="shared" si="20"/>
        <v xml:space="preserve"> - </v>
      </c>
      <c r="N596" s="73" t="str">
        <f>IF(A596&lt;&gt;"",IFERROR(VLOOKUP(I596&amp;M596&amp;K596,Raw!$R:$V,5,0),"Не определено")," - ")</f>
        <v xml:space="preserve"> - </v>
      </c>
      <c r="O596" s="77"/>
      <c r="P596" s="59"/>
      <c r="Q596" s="59"/>
      <c r="R596" s="59"/>
      <c r="S596" s="59"/>
      <c r="T596" s="59"/>
      <c r="U596" s="59"/>
      <c r="V596" s="59"/>
      <c r="W596" s="59"/>
      <c r="X596" s="59"/>
      <c r="Y596" s="59"/>
    </row>
    <row r="597" spans="1:25" customFormat="1" x14ac:dyDescent="0.25">
      <c r="A597" s="57"/>
      <c r="B597" s="59"/>
      <c r="C597" s="59"/>
      <c r="D597" s="59"/>
      <c r="E597" s="59"/>
      <c r="F597" s="59"/>
      <c r="G597" s="59"/>
      <c r="H597" s="52" t="str">
        <f t="shared" si="19"/>
        <v/>
      </c>
      <c r="I597" s="73" t="str">
        <f>IFERROR(VLOOKUP(A597,'Внесение изменений'!$B:$C,2,0),"")</f>
        <v/>
      </c>
      <c r="J597" s="73" t="str">
        <f>IFERROR(VLOOKUP(A597,'Внесение изменений'!B:E,4,0)," - ")</f>
        <v xml:space="preserve"> - </v>
      </c>
      <c r="K597" s="73" t="str">
        <f>IF(J597=" - ",J597,IFERROR(VLOOKUP(J597,Raw!$X$7:$Y$14,2,0),"Незначительные"))</f>
        <v xml:space="preserve"> - </v>
      </c>
      <c r="L597" s="73"/>
      <c r="M597" s="73" t="str">
        <f t="shared" si="20"/>
        <v xml:space="preserve"> - </v>
      </c>
      <c r="N597" s="73" t="str">
        <f>IF(A597&lt;&gt;"",IFERROR(VLOOKUP(I597&amp;M597&amp;K597,Raw!$R:$V,5,0),"Не определено")," - ")</f>
        <v xml:space="preserve"> - </v>
      </c>
      <c r="O597" s="77"/>
      <c r="P597" s="59"/>
      <c r="Q597" s="59"/>
      <c r="R597" s="59"/>
      <c r="S597" s="59"/>
      <c r="T597" s="59"/>
      <c r="U597" s="59"/>
      <c r="V597" s="59"/>
      <c r="W597" s="59"/>
      <c r="X597" s="59"/>
      <c r="Y597" s="59"/>
    </row>
    <row r="598" spans="1:25" customFormat="1" x14ac:dyDescent="0.25">
      <c r="A598" s="57"/>
      <c r="B598" s="59"/>
      <c r="C598" s="59"/>
      <c r="D598" s="59"/>
      <c r="E598" s="59"/>
      <c r="F598" s="59"/>
      <c r="G598" s="59"/>
      <c r="H598" s="52" t="str">
        <f t="shared" si="19"/>
        <v/>
      </c>
      <c r="I598" s="73" t="str">
        <f>IFERROR(VLOOKUP(A598,'Внесение изменений'!$B:$C,2,0),"")</f>
        <v/>
      </c>
      <c r="J598" s="73" t="str">
        <f>IFERROR(VLOOKUP(A598,'Внесение изменений'!B:E,4,0)," - ")</f>
        <v xml:space="preserve"> - </v>
      </c>
      <c r="K598" s="73" t="str">
        <f>IF(J598=" - ",J598,IFERROR(VLOOKUP(J598,Raw!$X$7:$Y$14,2,0),"Незначительные"))</f>
        <v xml:space="preserve"> - </v>
      </c>
      <c r="L598" s="73"/>
      <c r="M598" s="73" t="str">
        <f t="shared" si="20"/>
        <v xml:space="preserve"> - </v>
      </c>
      <c r="N598" s="73" t="str">
        <f>IF(A598&lt;&gt;"",IFERROR(VLOOKUP(I598&amp;M598&amp;K598,Raw!$R:$V,5,0),"Не определено")," - ")</f>
        <v xml:space="preserve"> - </v>
      </c>
      <c r="O598" s="77"/>
      <c r="P598" s="59"/>
      <c r="Q598" s="59"/>
      <c r="R598" s="59"/>
      <c r="S598" s="59"/>
      <c r="T598" s="59"/>
      <c r="U598" s="59"/>
      <c r="V598" s="59"/>
      <c r="W598" s="59"/>
      <c r="X598" s="59"/>
      <c r="Y598" s="59"/>
    </row>
    <row r="599" spans="1:25" customFormat="1" x14ac:dyDescent="0.25">
      <c r="A599" s="57"/>
      <c r="B599" s="59"/>
      <c r="C599" s="59"/>
      <c r="D599" s="59"/>
      <c r="E599" s="59"/>
      <c r="F599" s="59"/>
      <c r="G599" s="59"/>
      <c r="H599" s="52" t="str">
        <f t="shared" si="19"/>
        <v/>
      </c>
      <c r="I599" s="73" t="str">
        <f>IFERROR(VLOOKUP(A599,'Внесение изменений'!$B:$C,2,0),"")</f>
        <v/>
      </c>
      <c r="J599" s="73" t="str">
        <f>IFERROR(VLOOKUP(A599,'Внесение изменений'!B:E,4,0)," - ")</f>
        <v xml:space="preserve"> - </v>
      </c>
      <c r="K599" s="73" t="str">
        <f>IF(J599=" - ",J599,IFERROR(VLOOKUP(J599,Raw!$X$7:$Y$14,2,0),"Незначительные"))</f>
        <v xml:space="preserve"> - </v>
      </c>
      <c r="L599" s="73"/>
      <c r="M599" s="73" t="str">
        <f t="shared" si="20"/>
        <v xml:space="preserve"> - </v>
      </c>
      <c r="N599" s="73" t="str">
        <f>IF(A599&lt;&gt;"",IFERROR(VLOOKUP(I599&amp;M599&amp;K599,Raw!$R:$V,5,0),"Не определено")," - ")</f>
        <v xml:space="preserve"> - </v>
      </c>
      <c r="O599" s="77"/>
      <c r="P599" s="59"/>
      <c r="Q599" s="59"/>
      <c r="R599" s="59"/>
      <c r="S599" s="59"/>
      <c r="T599" s="59"/>
      <c r="U599" s="59"/>
      <c r="V599" s="59"/>
      <c r="W599" s="59"/>
      <c r="X599" s="59"/>
      <c r="Y599" s="59"/>
    </row>
    <row r="600" spans="1:25" customFormat="1" x14ac:dyDescent="0.25">
      <c r="A600" s="57"/>
      <c r="B600" s="59"/>
      <c r="C600" s="59"/>
      <c r="D600" s="59"/>
      <c r="E600" s="59"/>
      <c r="F600" s="59"/>
      <c r="G600" s="59"/>
      <c r="H600" s="52" t="str">
        <f t="shared" si="19"/>
        <v/>
      </c>
      <c r="I600" s="73" t="str">
        <f>IFERROR(VLOOKUP(A600,'Внесение изменений'!$B:$C,2,0),"")</f>
        <v/>
      </c>
      <c r="J600" s="73" t="str">
        <f>IFERROR(VLOOKUP(A600,'Внесение изменений'!B:E,4,0)," - ")</f>
        <v xml:space="preserve"> - </v>
      </c>
      <c r="K600" s="73" t="str">
        <f>IF(J600=" - ",J600,IFERROR(VLOOKUP(J600,Raw!$X$7:$Y$14,2,0),"Незначительные"))</f>
        <v xml:space="preserve"> - </v>
      </c>
      <c r="L600" s="73"/>
      <c r="M600" s="73" t="str">
        <f t="shared" si="20"/>
        <v xml:space="preserve"> - </v>
      </c>
      <c r="N600" s="73" t="str">
        <f>IF(A600&lt;&gt;"",IFERROR(VLOOKUP(I600&amp;M600&amp;K600,Raw!$R:$V,5,0),"Не определено")," - ")</f>
        <v xml:space="preserve"> - </v>
      </c>
      <c r="O600" s="77"/>
      <c r="P600" s="59"/>
      <c r="Q600" s="59"/>
      <c r="R600" s="59"/>
      <c r="S600" s="59"/>
      <c r="T600" s="59"/>
      <c r="U600" s="59"/>
      <c r="V600" s="59"/>
      <c r="W600" s="59"/>
      <c r="X600" s="59"/>
      <c r="Y600" s="59"/>
    </row>
    <row r="601" spans="1:25" customFormat="1" x14ac:dyDescent="0.25">
      <c r="A601" s="57"/>
      <c r="B601" s="59"/>
      <c r="C601" s="59"/>
      <c r="D601" s="59"/>
      <c r="E601" s="59"/>
      <c r="F601" s="59"/>
      <c r="G601" s="59"/>
      <c r="H601" s="52" t="str">
        <f t="shared" si="19"/>
        <v/>
      </c>
      <c r="I601" s="73" t="str">
        <f>IFERROR(VLOOKUP(A601,'Внесение изменений'!$B:$C,2,0),"")</f>
        <v/>
      </c>
      <c r="J601" s="73" t="str">
        <f>IFERROR(VLOOKUP(A601,'Внесение изменений'!B:E,4,0)," - ")</f>
        <v xml:space="preserve"> - </v>
      </c>
      <c r="K601" s="73" t="str">
        <f>IF(J601=" - ",J601,IFERROR(VLOOKUP(J601,Raw!$X$7:$Y$14,2,0),"Незначительные"))</f>
        <v xml:space="preserve"> - </v>
      </c>
      <c r="L601" s="73"/>
      <c r="M601" s="73" t="str">
        <f t="shared" si="20"/>
        <v xml:space="preserve"> - </v>
      </c>
      <c r="N601" s="73" t="str">
        <f>IF(A601&lt;&gt;"",IFERROR(VLOOKUP(I601&amp;M601&amp;K601,Raw!$R:$V,5,0),"Не определено")," - ")</f>
        <v xml:space="preserve"> - </v>
      </c>
      <c r="O601" s="77"/>
      <c r="P601" s="59"/>
      <c r="Q601" s="59"/>
      <c r="R601" s="59"/>
      <c r="S601" s="59"/>
      <c r="T601" s="59"/>
      <c r="U601" s="59"/>
      <c r="V601" s="59"/>
      <c r="W601" s="59"/>
      <c r="X601" s="59"/>
      <c r="Y601" s="59"/>
    </row>
    <row r="602" spans="1:25" customFormat="1" x14ac:dyDescent="0.25">
      <c r="A602" s="57"/>
      <c r="B602" s="59"/>
      <c r="C602" s="59"/>
      <c r="D602" s="59"/>
      <c r="E602" s="59"/>
      <c r="F602" s="59"/>
      <c r="G602" s="59"/>
      <c r="H602" s="52" t="str">
        <f t="shared" si="19"/>
        <v/>
      </c>
      <c r="I602" s="73" t="str">
        <f>IFERROR(VLOOKUP(A602,'Внесение изменений'!$B:$C,2,0),"")</f>
        <v/>
      </c>
      <c r="J602" s="73" t="str">
        <f>IFERROR(VLOOKUP(A602,'Внесение изменений'!B:E,4,0)," - ")</f>
        <v xml:space="preserve"> - </v>
      </c>
      <c r="K602" s="73" t="str">
        <f>IF(J602=" - ",J602,IFERROR(VLOOKUP(J602,Raw!$X$7:$Y$14,2,0),"Незначительные"))</f>
        <v xml:space="preserve"> - </v>
      </c>
      <c r="L602" s="73"/>
      <c r="M602" s="73" t="str">
        <f t="shared" si="20"/>
        <v xml:space="preserve"> - </v>
      </c>
      <c r="N602" s="73" t="str">
        <f>IF(A602&lt;&gt;"",IFERROR(VLOOKUP(I602&amp;M602&amp;K602,Raw!$R:$V,5,0),"Не определено")," - ")</f>
        <v xml:space="preserve"> - </v>
      </c>
      <c r="O602" s="77"/>
      <c r="P602" s="59"/>
      <c r="Q602" s="59"/>
      <c r="R602" s="59"/>
      <c r="S602" s="59"/>
      <c r="T602" s="59"/>
      <c r="U602" s="59"/>
      <c r="V602" s="59"/>
      <c r="W602" s="59"/>
      <c r="X602" s="59"/>
      <c r="Y602" s="59"/>
    </row>
    <row r="603" spans="1:25" customFormat="1" x14ac:dyDescent="0.25">
      <c r="A603" s="57"/>
      <c r="B603" s="59"/>
      <c r="C603" s="59"/>
      <c r="D603" s="59"/>
      <c r="E603" s="59"/>
      <c r="F603" s="59"/>
      <c r="G603" s="59"/>
      <c r="H603" s="52" t="str">
        <f t="shared" si="19"/>
        <v/>
      </c>
      <c r="I603" s="73" t="str">
        <f>IFERROR(VLOOKUP(A603,'Внесение изменений'!$B:$C,2,0),"")</f>
        <v/>
      </c>
      <c r="J603" s="73" t="str">
        <f>IFERROR(VLOOKUP(A603,'Внесение изменений'!B:E,4,0)," - ")</f>
        <v xml:space="preserve"> - </v>
      </c>
      <c r="K603" s="73" t="str">
        <f>IF(J603=" - ",J603,IFERROR(VLOOKUP(J603,Raw!$X$7:$Y$14,2,0),"Незначительные"))</f>
        <v xml:space="preserve"> - </v>
      </c>
      <c r="L603" s="73"/>
      <c r="M603" s="73" t="str">
        <f t="shared" si="20"/>
        <v xml:space="preserve"> - </v>
      </c>
      <c r="N603" s="73" t="str">
        <f>IF(A603&lt;&gt;"",IFERROR(VLOOKUP(I603&amp;M603&amp;K603,Raw!$R:$V,5,0),"Не определено")," - ")</f>
        <v xml:space="preserve"> - </v>
      </c>
      <c r="O603" s="77"/>
      <c r="P603" s="59"/>
      <c r="Q603" s="59"/>
      <c r="R603" s="59"/>
      <c r="S603" s="59"/>
      <c r="T603" s="59"/>
      <c r="U603" s="59"/>
      <c r="V603" s="59"/>
      <c r="W603" s="59"/>
      <c r="X603" s="59"/>
      <c r="Y603" s="59"/>
    </row>
    <row r="604" spans="1:25" customFormat="1" x14ac:dyDescent="0.25">
      <c r="A604" s="57"/>
      <c r="B604" s="59"/>
      <c r="C604" s="59"/>
      <c r="D604" s="59"/>
      <c r="E604" s="59"/>
      <c r="F604" s="59"/>
      <c r="G604" s="59"/>
      <c r="H604" s="52" t="str">
        <f t="shared" si="19"/>
        <v/>
      </c>
      <c r="I604" s="73" t="str">
        <f>IFERROR(VLOOKUP(A604,'Внесение изменений'!$B:$C,2,0),"")</f>
        <v/>
      </c>
      <c r="J604" s="73" t="str">
        <f>IFERROR(VLOOKUP(A604,'Внесение изменений'!B:E,4,0)," - ")</f>
        <v xml:space="preserve"> - </v>
      </c>
      <c r="K604" s="73" t="str">
        <f>IF(J604=" - ",J604,IFERROR(VLOOKUP(J604,Raw!$X$7:$Y$14,2,0),"Незначительные"))</f>
        <v xml:space="preserve"> - </v>
      </c>
      <c r="L604" s="73"/>
      <c r="M604" s="73" t="str">
        <f t="shared" si="20"/>
        <v xml:space="preserve"> - </v>
      </c>
      <c r="N604" s="73" t="str">
        <f>IF(A604&lt;&gt;"",IFERROR(VLOOKUP(I604&amp;M604&amp;K604,Raw!$R:$V,5,0),"Не определено")," - ")</f>
        <v xml:space="preserve"> - </v>
      </c>
      <c r="O604" s="77"/>
      <c r="P604" s="59"/>
      <c r="Q604" s="59"/>
      <c r="R604" s="59"/>
      <c r="S604" s="59"/>
      <c r="T604" s="59"/>
      <c r="U604" s="59"/>
      <c r="V604" s="59"/>
      <c r="W604" s="59"/>
      <c r="X604" s="59"/>
      <c r="Y604" s="59"/>
    </row>
    <row r="605" spans="1:25" customFormat="1" x14ac:dyDescent="0.25">
      <c r="A605" s="57"/>
      <c r="B605" s="59"/>
      <c r="C605" s="59"/>
      <c r="D605" s="59"/>
      <c r="E605" s="59"/>
      <c r="F605" s="59"/>
      <c r="G605" s="59"/>
      <c r="H605" s="52" t="str">
        <f t="shared" si="19"/>
        <v/>
      </c>
      <c r="I605" s="73" t="str">
        <f>IFERROR(VLOOKUP(A605,'Внесение изменений'!$B:$C,2,0),"")</f>
        <v/>
      </c>
      <c r="J605" s="73" t="str">
        <f>IFERROR(VLOOKUP(A605,'Внесение изменений'!B:E,4,0)," - ")</f>
        <v xml:space="preserve"> - </v>
      </c>
      <c r="K605" s="73" t="str">
        <f>IF(J605=" - ",J605,IFERROR(VLOOKUP(J605,Raw!$X$7:$Y$14,2,0),"Незначительные"))</f>
        <v xml:space="preserve"> - </v>
      </c>
      <c r="L605" s="73"/>
      <c r="M605" s="73" t="str">
        <f t="shared" si="20"/>
        <v xml:space="preserve"> - </v>
      </c>
      <c r="N605" s="73" t="str">
        <f>IF(A605&lt;&gt;"",IFERROR(VLOOKUP(I605&amp;M605&amp;K605,Raw!$R:$V,5,0),"Не определено")," - ")</f>
        <v xml:space="preserve"> - </v>
      </c>
      <c r="O605" s="77"/>
      <c r="P605" s="59"/>
      <c r="Q605" s="59"/>
      <c r="R605" s="59"/>
      <c r="S605" s="59"/>
      <c r="T605" s="59"/>
      <c r="U605" s="59"/>
      <c r="V605" s="59"/>
      <c r="W605" s="59"/>
      <c r="X605" s="59"/>
      <c r="Y605" s="59"/>
    </row>
    <row r="606" spans="1:25" customFormat="1" x14ac:dyDescent="0.25">
      <c r="A606" s="57"/>
      <c r="B606" s="59"/>
      <c r="C606" s="59"/>
      <c r="D606" s="59"/>
      <c r="E606" s="59"/>
      <c r="F606" s="59"/>
      <c r="G606" s="59"/>
      <c r="H606" s="52" t="str">
        <f t="shared" si="19"/>
        <v/>
      </c>
      <c r="I606" s="73" t="str">
        <f>IFERROR(VLOOKUP(A606,'Внесение изменений'!$B:$C,2,0),"")</f>
        <v/>
      </c>
      <c r="J606" s="73" t="str">
        <f>IFERROR(VLOOKUP(A606,'Внесение изменений'!B:E,4,0)," - ")</f>
        <v xml:space="preserve"> - </v>
      </c>
      <c r="K606" s="73" t="str">
        <f>IF(J606=" - ",J606,IFERROR(VLOOKUP(J606,Raw!$X$7:$Y$14,2,0),"Незначительные"))</f>
        <v xml:space="preserve"> - </v>
      </c>
      <c r="L606" s="73"/>
      <c r="M606" s="73" t="str">
        <f t="shared" si="20"/>
        <v xml:space="preserve"> - </v>
      </c>
      <c r="N606" s="73" t="str">
        <f>IF(A606&lt;&gt;"",IFERROR(VLOOKUP(I606&amp;M606&amp;K606,Raw!$R:$V,5,0),"Не определено")," - ")</f>
        <v xml:space="preserve"> - </v>
      </c>
      <c r="O606" s="77"/>
      <c r="P606" s="59"/>
      <c r="Q606" s="59"/>
      <c r="R606" s="59"/>
      <c r="S606" s="59"/>
      <c r="T606" s="59"/>
      <c r="U606" s="59"/>
      <c r="V606" s="59"/>
      <c r="W606" s="59"/>
      <c r="X606" s="59"/>
      <c r="Y606" s="59"/>
    </row>
    <row r="607" spans="1:25" customFormat="1" x14ac:dyDescent="0.25">
      <c r="A607" s="57"/>
      <c r="B607" s="59"/>
      <c r="C607" s="59"/>
      <c r="D607" s="59"/>
      <c r="E607" s="59"/>
      <c r="F607" s="59"/>
      <c r="G607" s="59"/>
      <c r="H607" s="52" t="str">
        <f t="shared" si="19"/>
        <v/>
      </c>
      <c r="I607" s="73" t="str">
        <f>IFERROR(VLOOKUP(A607,'Внесение изменений'!$B:$C,2,0),"")</f>
        <v/>
      </c>
      <c r="J607" s="73" t="str">
        <f>IFERROR(VLOOKUP(A607,'Внесение изменений'!B:E,4,0)," - ")</f>
        <v xml:space="preserve"> - </v>
      </c>
      <c r="K607" s="73" t="str">
        <f>IF(J607=" - ",J607,IFERROR(VLOOKUP(J607,Raw!$X$7:$Y$14,2,0),"Незначительные"))</f>
        <v xml:space="preserve"> - </v>
      </c>
      <c r="L607" s="73"/>
      <c r="M607" s="73" t="str">
        <f t="shared" si="20"/>
        <v xml:space="preserve"> - </v>
      </c>
      <c r="N607" s="73" t="str">
        <f>IF(A607&lt;&gt;"",IFERROR(VLOOKUP(I607&amp;M607&amp;K607,Raw!$R:$V,5,0),"Не определено")," - ")</f>
        <v xml:space="preserve"> - </v>
      </c>
      <c r="O607" s="77"/>
      <c r="P607" s="59"/>
      <c r="Q607" s="59"/>
      <c r="R607" s="59"/>
      <c r="S607" s="59"/>
      <c r="T607" s="59"/>
      <c r="U607" s="59"/>
      <c r="V607" s="59"/>
      <c r="W607" s="59"/>
      <c r="X607" s="59"/>
      <c r="Y607" s="59"/>
    </row>
    <row r="608" spans="1:25" customFormat="1" x14ac:dyDescent="0.25">
      <c r="A608" s="57"/>
      <c r="B608" s="59"/>
      <c r="C608" s="59"/>
      <c r="D608" s="59"/>
      <c r="E608" s="59"/>
      <c r="F608" s="59"/>
      <c r="G608" s="59"/>
      <c r="H608" s="52" t="str">
        <f t="shared" si="19"/>
        <v/>
      </c>
      <c r="I608" s="73" t="str">
        <f>IFERROR(VLOOKUP(A608,'Внесение изменений'!$B:$C,2,0),"")</f>
        <v/>
      </c>
      <c r="J608" s="73" t="str">
        <f>IFERROR(VLOOKUP(A608,'Внесение изменений'!B:E,4,0)," - ")</f>
        <v xml:space="preserve"> - </v>
      </c>
      <c r="K608" s="73" t="str">
        <f>IF(J608=" - ",J608,IFERROR(VLOOKUP(J608,Raw!$X$7:$Y$14,2,0),"Незначительные"))</f>
        <v xml:space="preserve"> - </v>
      </c>
      <c r="L608" s="73"/>
      <c r="M608" s="73" t="str">
        <f t="shared" si="20"/>
        <v xml:space="preserve"> - </v>
      </c>
      <c r="N608" s="73" t="str">
        <f>IF(A608&lt;&gt;"",IFERROR(VLOOKUP(I608&amp;M608&amp;K608,Raw!$R:$V,5,0),"Не определено")," - ")</f>
        <v xml:space="preserve"> - </v>
      </c>
      <c r="O608" s="77"/>
      <c r="P608" s="59"/>
      <c r="Q608" s="59"/>
      <c r="R608" s="59"/>
      <c r="S608" s="59"/>
      <c r="T608" s="59"/>
      <c r="U608" s="59"/>
      <c r="V608" s="59"/>
      <c r="W608" s="59"/>
      <c r="X608" s="59"/>
      <c r="Y608" s="59"/>
    </row>
    <row r="609" spans="1:25" customFormat="1" x14ac:dyDescent="0.25">
      <c r="A609" s="57"/>
      <c r="B609" s="59"/>
      <c r="C609" s="59"/>
      <c r="D609" s="59"/>
      <c r="E609" s="59"/>
      <c r="F609" s="59"/>
      <c r="G609" s="59"/>
      <c r="H609" s="52" t="str">
        <f t="shared" si="19"/>
        <v/>
      </c>
      <c r="I609" s="73" t="str">
        <f>IFERROR(VLOOKUP(A609,'Внесение изменений'!$B:$C,2,0),"")</f>
        <v/>
      </c>
      <c r="J609" s="73" t="str">
        <f>IFERROR(VLOOKUP(A609,'Внесение изменений'!B:E,4,0)," - ")</f>
        <v xml:space="preserve"> - </v>
      </c>
      <c r="K609" s="73" t="str">
        <f>IF(J609=" - ",J609,IFERROR(VLOOKUP(J609,Raw!$X$7:$Y$14,2,0),"Незначительные"))</f>
        <v xml:space="preserve"> - </v>
      </c>
      <c r="L609" s="73"/>
      <c r="M609" s="73" t="str">
        <f t="shared" si="20"/>
        <v xml:space="preserve"> - </v>
      </c>
      <c r="N609" s="73" t="str">
        <f>IF(A609&lt;&gt;"",IFERROR(VLOOKUP(I609&amp;M609&amp;K609,Raw!$R:$V,5,0),"Не определено")," - ")</f>
        <v xml:space="preserve"> - </v>
      </c>
      <c r="O609" s="77"/>
      <c r="P609" s="59"/>
      <c r="Q609" s="59"/>
      <c r="R609" s="59"/>
      <c r="S609" s="59"/>
      <c r="T609" s="59"/>
      <c r="U609" s="59"/>
      <c r="V609" s="59"/>
      <c r="W609" s="59"/>
      <c r="X609" s="59"/>
      <c r="Y609" s="59"/>
    </row>
    <row r="610" spans="1:25" customFormat="1" x14ac:dyDescent="0.25">
      <c r="A610" s="57"/>
      <c r="B610" s="59"/>
      <c r="C610" s="59"/>
      <c r="D610" s="59"/>
      <c r="E610" s="59"/>
      <c r="F610" s="59"/>
      <c r="G610" s="59"/>
      <c r="H610" s="52" t="str">
        <f t="shared" si="19"/>
        <v/>
      </c>
      <c r="I610" s="73" t="str">
        <f>IFERROR(VLOOKUP(A610,'Внесение изменений'!$B:$C,2,0),"")</f>
        <v/>
      </c>
      <c r="J610" s="73" t="str">
        <f>IFERROR(VLOOKUP(A610,'Внесение изменений'!B:E,4,0)," - ")</f>
        <v xml:space="preserve"> - </v>
      </c>
      <c r="K610" s="73" t="str">
        <f>IF(J610=" - ",J610,IFERROR(VLOOKUP(J610,Raw!$X$7:$Y$14,2,0),"Незначительные"))</f>
        <v xml:space="preserve"> - </v>
      </c>
      <c r="L610" s="73"/>
      <c r="M610" s="73" t="str">
        <f t="shared" si="20"/>
        <v xml:space="preserve"> - </v>
      </c>
      <c r="N610" s="73" t="str">
        <f>IF(A610&lt;&gt;"",IFERROR(VLOOKUP(I610&amp;M610&amp;K610,Raw!$R:$V,5,0),"Не определено")," - ")</f>
        <v xml:space="preserve"> - </v>
      </c>
      <c r="O610" s="77"/>
      <c r="P610" s="59"/>
      <c r="Q610" s="59"/>
      <c r="R610" s="59"/>
      <c r="S610" s="59"/>
      <c r="T610" s="59"/>
      <c r="U610" s="59"/>
      <c r="V610" s="59"/>
      <c r="W610" s="59"/>
      <c r="X610" s="59"/>
      <c r="Y610" s="59"/>
    </row>
    <row r="611" spans="1:25" customFormat="1" x14ac:dyDescent="0.25">
      <c r="A611" s="57"/>
      <c r="B611" s="59"/>
      <c r="C611" s="59"/>
      <c r="D611" s="59"/>
      <c r="E611" s="59"/>
      <c r="F611" s="59"/>
      <c r="G611" s="59"/>
      <c r="H611" s="52" t="str">
        <f t="shared" si="19"/>
        <v/>
      </c>
      <c r="I611" s="73" t="str">
        <f>IFERROR(VLOOKUP(A611,'Внесение изменений'!$B:$C,2,0),"")</f>
        <v/>
      </c>
      <c r="J611" s="73" t="str">
        <f>IFERROR(VLOOKUP(A611,'Внесение изменений'!B:E,4,0)," - ")</f>
        <v xml:space="preserve"> - </v>
      </c>
      <c r="K611" s="73" t="str">
        <f>IF(J611=" - ",J611,IFERROR(VLOOKUP(J611,Raw!$X$7:$Y$14,2,0),"Незначительные"))</f>
        <v xml:space="preserve"> - </v>
      </c>
      <c r="L611" s="73"/>
      <c r="M611" s="73" t="str">
        <f t="shared" si="20"/>
        <v xml:space="preserve"> - </v>
      </c>
      <c r="N611" s="73" t="str">
        <f>IF(A611&lt;&gt;"",IFERROR(VLOOKUP(I611&amp;M611&amp;K611,Raw!$R:$V,5,0),"Не определено")," - ")</f>
        <v xml:space="preserve"> - </v>
      </c>
      <c r="O611" s="77"/>
      <c r="P611" s="59"/>
      <c r="Q611" s="59"/>
      <c r="R611" s="59"/>
      <c r="S611" s="59"/>
      <c r="T611" s="59"/>
      <c r="U611" s="59"/>
      <c r="V611" s="59"/>
      <c r="W611" s="59"/>
      <c r="X611" s="59"/>
      <c r="Y611" s="59"/>
    </row>
    <row r="612" spans="1:25" customFormat="1" x14ac:dyDescent="0.25">
      <c r="A612" s="57"/>
      <c r="B612" s="59"/>
      <c r="C612" s="59"/>
      <c r="D612" s="59"/>
      <c r="E612" s="59"/>
      <c r="F612" s="59"/>
      <c r="G612" s="59"/>
      <c r="H612" s="52" t="str">
        <f t="shared" si="19"/>
        <v/>
      </c>
      <c r="I612" s="73" t="str">
        <f>IFERROR(VLOOKUP(A612,'Внесение изменений'!$B:$C,2,0),"")</f>
        <v/>
      </c>
      <c r="J612" s="73" t="str">
        <f>IFERROR(VLOOKUP(A612,'Внесение изменений'!B:E,4,0)," - ")</f>
        <v xml:space="preserve"> - </v>
      </c>
      <c r="K612" s="73" t="str">
        <f>IF(J612=" - ",J612,IFERROR(VLOOKUP(J612,Raw!$X$7:$Y$14,2,0),"Незначительные"))</f>
        <v xml:space="preserve"> - </v>
      </c>
      <c r="L612" s="73"/>
      <c r="M612" s="73" t="str">
        <f t="shared" si="20"/>
        <v xml:space="preserve"> - </v>
      </c>
      <c r="N612" s="73" t="str">
        <f>IF(A612&lt;&gt;"",IFERROR(VLOOKUP(I612&amp;M612&amp;K612,Raw!$R:$V,5,0),"Не определено")," - ")</f>
        <v xml:space="preserve"> - </v>
      </c>
      <c r="O612" s="77"/>
      <c r="P612" s="59"/>
      <c r="Q612" s="59"/>
      <c r="R612" s="59"/>
      <c r="S612" s="59"/>
      <c r="T612" s="59"/>
      <c r="U612" s="59"/>
      <c r="V612" s="59"/>
      <c r="W612" s="59"/>
      <c r="X612" s="59"/>
      <c r="Y612" s="59"/>
    </row>
    <row r="613" spans="1:25" customFormat="1" x14ac:dyDescent="0.25">
      <c r="A613" s="57"/>
      <c r="B613" s="59"/>
      <c r="C613" s="59"/>
      <c r="D613" s="59"/>
      <c r="E613" s="59"/>
      <c r="F613" s="59"/>
      <c r="G613" s="59"/>
      <c r="H613" s="52" t="str">
        <f t="shared" si="19"/>
        <v/>
      </c>
      <c r="I613" s="73" t="str">
        <f>IFERROR(VLOOKUP(A613,'Внесение изменений'!$B:$C,2,0),"")</f>
        <v/>
      </c>
      <c r="J613" s="73" t="str">
        <f>IFERROR(VLOOKUP(A613,'Внесение изменений'!B:E,4,0)," - ")</f>
        <v xml:space="preserve"> - </v>
      </c>
      <c r="K613" s="73" t="str">
        <f>IF(J613=" - ",J613,IFERROR(VLOOKUP(J613,Raw!$X$7:$Y$14,2,0),"Незначительные"))</f>
        <v xml:space="preserve"> - </v>
      </c>
      <c r="L613" s="73"/>
      <c r="M613" s="73" t="str">
        <f t="shared" si="20"/>
        <v xml:space="preserve"> - </v>
      </c>
      <c r="N613" s="73" t="str">
        <f>IF(A613&lt;&gt;"",IFERROR(VLOOKUP(I613&amp;M613&amp;K613,Raw!$R:$V,5,0),"Не определено")," - ")</f>
        <v xml:space="preserve"> - </v>
      </c>
      <c r="O613" s="77"/>
      <c r="P613" s="59"/>
      <c r="Q613" s="59"/>
      <c r="R613" s="59"/>
      <c r="S613" s="59"/>
      <c r="T613" s="59"/>
      <c r="U613" s="59"/>
      <c r="V613" s="59"/>
      <c r="W613" s="59"/>
      <c r="X613" s="59"/>
      <c r="Y613" s="59"/>
    </row>
    <row r="614" spans="1:25" customFormat="1" x14ac:dyDescent="0.25">
      <c r="A614" s="57"/>
      <c r="B614" s="59"/>
      <c r="C614" s="59"/>
      <c r="D614" s="59"/>
      <c r="E614" s="59"/>
      <c r="F614" s="59"/>
      <c r="G614" s="59"/>
      <c r="H614" s="52" t="str">
        <f t="shared" si="19"/>
        <v/>
      </c>
      <c r="I614" s="73" t="str">
        <f>IFERROR(VLOOKUP(A614,'Внесение изменений'!$B:$C,2,0),"")</f>
        <v/>
      </c>
      <c r="J614" s="73" t="str">
        <f>IFERROR(VLOOKUP(A614,'Внесение изменений'!B:E,4,0)," - ")</f>
        <v xml:space="preserve"> - </v>
      </c>
      <c r="K614" s="73" t="str">
        <f>IF(J614=" - ",J614,IFERROR(VLOOKUP(J614,Raw!$X$7:$Y$14,2,0),"Незначительные"))</f>
        <v xml:space="preserve"> - </v>
      </c>
      <c r="L614" s="73"/>
      <c r="M614" s="73" t="str">
        <f t="shared" si="20"/>
        <v xml:space="preserve"> - </v>
      </c>
      <c r="N614" s="73" t="str">
        <f>IF(A614&lt;&gt;"",IFERROR(VLOOKUP(I614&amp;M614&amp;K614,Raw!$R:$V,5,0),"Не определено")," - ")</f>
        <v xml:space="preserve"> - </v>
      </c>
      <c r="O614" s="77"/>
      <c r="P614" s="59"/>
      <c r="Q614" s="59"/>
      <c r="R614" s="59"/>
      <c r="S614" s="59"/>
      <c r="T614" s="59"/>
      <c r="U614" s="59"/>
      <c r="V614" s="59"/>
      <c r="W614" s="59"/>
      <c r="X614" s="59"/>
      <c r="Y614" s="59"/>
    </row>
    <row r="615" spans="1:25" customFormat="1" x14ac:dyDescent="0.25">
      <c r="A615" s="57"/>
      <c r="B615" s="59"/>
      <c r="C615" s="59"/>
      <c r="D615" s="59"/>
      <c r="E615" s="59"/>
      <c r="F615" s="59"/>
      <c r="G615" s="59"/>
      <c r="H615" s="52" t="str">
        <f t="shared" si="19"/>
        <v/>
      </c>
      <c r="I615" s="73" t="str">
        <f>IFERROR(VLOOKUP(A615,'Внесение изменений'!$B:$C,2,0),"")</f>
        <v/>
      </c>
      <c r="J615" s="73" t="str">
        <f>IFERROR(VLOOKUP(A615,'Внесение изменений'!B:E,4,0)," - ")</f>
        <v xml:space="preserve"> - </v>
      </c>
      <c r="K615" s="73" t="str">
        <f>IF(J615=" - ",J615,IFERROR(VLOOKUP(J615,Raw!$X$7:$Y$14,2,0),"Незначительные"))</f>
        <v xml:space="preserve"> - </v>
      </c>
      <c r="L615" s="73"/>
      <c r="M615" s="73" t="str">
        <f t="shared" si="20"/>
        <v xml:space="preserve"> - </v>
      </c>
      <c r="N615" s="73" t="str">
        <f>IF(A615&lt;&gt;"",IFERROR(VLOOKUP(I615&amp;M615&amp;K615,Raw!$R:$V,5,0),"Не определено")," - ")</f>
        <v xml:space="preserve"> - </v>
      </c>
      <c r="O615" s="77"/>
      <c r="P615" s="59"/>
      <c r="Q615" s="59"/>
      <c r="R615" s="59"/>
      <c r="S615" s="59"/>
      <c r="T615" s="59"/>
      <c r="U615" s="59"/>
      <c r="V615" s="59"/>
      <c r="W615" s="59"/>
      <c r="X615" s="59"/>
      <c r="Y615" s="59"/>
    </row>
    <row r="616" spans="1:25" customFormat="1" x14ac:dyDescent="0.25">
      <c r="A616" s="57"/>
      <c r="B616" s="59"/>
      <c r="C616" s="59"/>
      <c r="D616" s="59"/>
      <c r="E616" s="59"/>
      <c r="F616" s="59"/>
      <c r="G616" s="59"/>
      <c r="H616" s="52" t="str">
        <f t="shared" si="19"/>
        <v/>
      </c>
      <c r="I616" s="73" t="str">
        <f>IFERROR(VLOOKUP(A616,'Внесение изменений'!$B:$C,2,0),"")</f>
        <v/>
      </c>
      <c r="J616" s="73" t="str">
        <f>IFERROR(VLOOKUP(A616,'Внесение изменений'!B:E,4,0)," - ")</f>
        <v xml:space="preserve"> - </v>
      </c>
      <c r="K616" s="73" t="str">
        <f>IF(J616=" - ",J616,IFERROR(VLOOKUP(J616,Raw!$X$7:$Y$14,2,0),"Незначительные"))</f>
        <v xml:space="preserve"> - </v>
      </c>
      <c r="L616" s="73"/>
      <c r="M616" s="73" t="str">
        <f t="shared" si="20"/>
        <v xml:space="preserve"> - </v>
      </c>
      <c r="N616" s="73" t="str">
        <f>IF(A616&lt;&gt;"",IFERROR(VLOOKUP(I616&amp;M616&amp;K616,Raw!$R:$V,5,0),"Не определено")," - ")</f>
        <v xml:space="preserve"> - </v>
      </c>
      <c r="O616" s="77"/>
      <c r="P616" s="59"/>
      <c r="Q616" s="59"/>
      <c r="R616" s="59"/>
      <c r="S616" s="59"/>
      <c r="T616" s="59"/>
      <c r="U616" s="59"/>
      <c r="V616" s="59"/>
      <c r="W616" s="59"/>
      <c r="X616" s="59"/>
      <c r="Y616" s="59"/>
    </row>
    <row r="617" spans="1:25" customFormat="1" x14ac:dyDescent="0.25">
      <c r="A617" s="57"/>
      <c r="B617" s="59"/>
      <c r="C617" s="59"/>
      <c r="D617" s="59"/>
      <c r="E617" s="59"/>
      <c r="F617" s="59"/>
      <c r="G617" s="59"/>
      <c r="H617" s="52" t="str">
        <f t="shared" si="19"/>
        <v/>
      </c>
      <c r="I617" s="73" t="str">
        <f>IFERROR(VLOOKUP(A617,'Внесение изменений'!$B:$C,2,0),"")</f>
        <v/>
      </c>
      <c r="J617" s="73" t="str">
        <f>IFERROR(VLOOKUP(A617,'Внесение изменений'!B:E,4,0)," - ")</f>
        <v xml:space="preserve"> - </v>
      </c>
      <c r="K617" s="73" t="str">
        <f>IF(J617=" - ",J617,IFERROR(VLOOKUP(J617,Raw!$X$7:$Y$14,2,0),"Незначительные"))</f>
        <v xml:space="preserve"> - </v>
      </c>
      <c r="L617" s="73"/>
      <c r="M617" s="73" t="str">
        <f t="shared" si="20"/>
        <v xml:space="preserve"> - </v>
      </c>
      <c r="N617" s="73" t="str">
        <f>IF(A617&lt;&gt;"",IFERROR(VLOOKUP(I617&amp;M617&amp;K617,Raw!$R:$V,5,0),"Не определено")," - ")</f>
        <v xml:space="preserve"> - </v>
      </c>
      <c r="O617" s="77"/>
      <c r="P617" s="59"/>
      <c r="Q617" s="59"/>
      <c r="R617" s="59"/>
      <c r="S617" s="59"/>
      <c r="T617" s="59"/>
      <c r="U617" s="59"/>
      <c r="V617" s="59"/>
      <c r="W617" s="59"/>
      <c r="X617" s="59"/>
      <c r="Y617" s="59"/>
    </row>
    <row r="618" spans="1:25" customFormat="1" x14ac:dyDescent="0.25">
      <c r="A618" s="57"/>
      <c r="B618" s="59"/>
      <c r="C618" s="59"/>
      <c r="D618" s="59"/>
      <c r="E618" s="59"/>
      <c r="F618" s="59"/>
      <c r="G618" s="59"/>
      <c r="H618" s="52" t="str">
        <f t="shared" si="19"/>
        <v/>
      </c>
      <c r="I618" s="73" t="str">
        <f>IFERROR(VLOOKUP(A618,'Внесение изменений'!$B:$C,2,0),"")</f>
        <v/>
      </c>
      <c r="J618" s="73" t="str">
        <f>IFERROR(VLOOKUP(A618,'Внесение изменений'!B:E,4,0)," - ")</f>
        <v xml:space="preserve"> - </v>
      </c>
      <c r="K618" s="73" t="str">
        <f>IF(J618=" - ",J618,IFERROR(VLOOKUP(J618,Raw!$X$7:$Y$14,2,0),"Незначительные"))</f>
        <v xml:space="preserve"> - </v>
      </c>
      <c r="L618" s="73"/>
      <c r="M618" s="73" t="str">
        <f t="shared" si="20"/>
        <v xml:space="preserve"> - </v>
      </c>
      <c r="N618" s="73" t="str">
        <f>IF(A618&lt;&gt;"",IFERROR(VLOOKUP(I618&amp;M618&amp;K618,Raw!$R:$V,5,0),"Не определено")," - ")</f>
        <v xml:space="preserve"> - </v>
      </c>
      <c r="O618" s="77"/>
      <c r="P618" s="59"/>
      <c r="Q618" s="59"/>
      <c r="R618" s="59"/>
      <c r="S618" s="59"/>
      <c r="T618" s="59"/>
      <c r="U618" s="59"/>
      <c r="V618" s="59"/>
      <c r="W618" s="59"/>
      <c r="X618" s="59"/>
      <c r="Y618" s="59"/>
    </row>
    <row r="619" spans="1:25" customFormat="1" x14ac:dyDescent="0.25">
      <c r="A619" s="57"/>
      <c r="B619" s="59"/>
      <c r="C619" s="59"/>
      <c r="D619" s="59"/>
      <c r="E619" s="59"/>
      <c r="F619" s="59"/>
      <c r="G619" s="59"/>
      <c r="H619" s="52" t="str">
        <f t="shared" si="19"/>
        <v/>
      </c>
      <c r="I619" s="73" t="str">
        <f>IFERROR(VLOOKUP(A619,'Внесение изменений'!$B:$C,2,0),"")</f>
        <v/>
      </c>
      <c r="J619" s="73" t="str">
        <f>IFERROR(VLOOKUP(A619,'Внесение изменений'!B:E,4,0)," - ")</f>
        <v xml:space="preserve"> - </v>
      </c>
      <c r="K619" s="73" t="str">
        <f>IF(J619=" - ",J619,IFERROR(VLOOKUP(J619,Raw!$X$7:$Y$14,2,0),"Незначительные"))</f>
        <v xml:space="preserve"> - </v>
      </c>
      <c r="L619" s="73"/>
      <c r="M619" s="73" t="str">
        <f t="shared" si="20"/>
        <v xml:space="preserve"> - </v>
      </c>
      <c r="N619" s="73" t="str">
        <f>IF(A619&lt;&gt;"",IFERROR(VLOOKUP(I619&amp;M619&amp;K619,Raw!$R:$V,5,0),"Не определено")," - ")</f>
        <v xml:space="preserve"> - </v>
      </c>
      <c r="O619" s="77"/>
      <c r="P619" s="59"/>
      <c r="Q619" s="59"/>
      <c r="R619" s="59"/>
      <c r="S619" s="59"/>
      <c r="T619" s="59"/>
      <c r="U619" s="59"/>
      <c r="V619" s="59"/>
      <c r="W619" s="59"/>
      <c r="X619" s="59"/>
      <c r="Y619" s="59"/>
    </row>
    <row r="620" spans="1:25" customFormat="1" x14ac:dyDescent="0.25">
      <c r="A620" s="57"/>
      <c r="B620" s="59"/>
      <c r="C620" s="59"/>
      <c r="D620" s="59"/>
      <c r="E620" s="59"/>
      <c r="F620" s="59"/>
      <c r="G620" s="59"/>
      <c r="H620" s="52" t="str">
        <f t="shared" si="19"/>
        <v/>
      </c>
      <c r="I620" s="73" t="str">
        <f>IFERROR(VLOOKUP(A620,'Внесение изменений'!$B:$C,2,0),"")</f>
        <v/>
      </c>
      <c r="J620" s="73" t="str">
        <f>IFERROR(VLOOKUP(A620,'Внесение изменений'!B:E,4,0)," - ")</f>
        <v xml:space="preserve"> - </v>
      </c>
      <c r="K620" s="73" t="str">
        <f>IF(J620=" - ",J620,IFERROR(VLOOKUP(J620,Raw!$X$7:$Y$14,2,0),"Незначительные"))</f>
        <v xml:space="preserve"> - </v>
      </c>
      <c r="L620" s="73"/>
      <c r="M620" s="73" t="str">
        <f t="shared" si="20"/>
        <v xml:space="preserve"> - </v>
      </c>
      <c r="N620" s="73" t="str">
        <f>IF(A620&lt;&gt;"",IFERROR(VLOOKUP(I620&amp;M620&amp;K620,Raw!$R:$V,5,0),"Не определено")," - ")</f>
        <v xml:space="preserve"> - </v>
      </c>
      <c r="O620" s="77"/>
      <c r="P620" s="59"/>
      <c r="Q620" s="59"/>
      <c r="R620" s="59"/>
      <c r="S620" s="59"/>
      <c r="T620" s="59"/>
      <c r="U620" s="59"/>
      <c r="V620" s="59"/>
      <c r="W620" s="59"/>
      <c r="X620" s="59"/>
      <c r="Y620" s="59"/>
    </row>
    <row r="621" spans="1:25" customFormat="1" x14ac:dyDescent="0.25">
      <c r="A621" s="57"/>
      <c r="B621" s="59"/>
      <c r="C621" s="59"/>
      <c r="D621" s="59"/>
      <c r="E621" s="59"/>
      <c r="F621" s="59"/>
      <c r="G621" s="59"/>
      <c r="H621" s="52" t="str">
        <f t="shared" si="19"/>
        <v/>
      </c>
      <c r="I621" s="73" t="str">
        <f>IFERROR(VLOOKUP(A621,'Внесение изменений'!$B:$C,2,0),"")</f>
        <v/>
      </c>
      <c r="J621" s="73" t="str">
        <f>IFERROR(VLOOKUP(A621,'Внесение изменений'!B:E,4,0)," - ")</f>
        <v xml:space="preserve"> - </v>
      </c>
      <c r="K621" s="73" t="str">
        <f>IF(J621=" - ",J621,IFERROR(VLOOKUP(J621,Raw!$X$7:$Y$14,2,0),"Незначительные"))</f>
        <v xml:space="preserve"> - </v>
      </c>
      <c r="L621" s="73"/>
      <c r="M621" s="73" t="str">
        <f t="shared" si="20"/>
        <v xml:space="preserve"> - </v>
      </c>
      <c r="N621" s="73" t="str">
        <f>IF(A621&lt;&gt;"",IFERROR(VLOOKUP(I621&amp;M621&amp;K621,Raw!$R:$V,5,0),"Не определено")," - ")</f>
        <v xml:space="preserve"> - </v>
      </c>
      <c r="O621" s="77"/>
      <c r="P621" s="59"/>
      <c r="Q621" s="59"/>
      <c r="R621" s="59"/>
      <c r="S621" s="59"/>
      <c r="T621" s="59"/>
      <c r="U621" s="59"/>
      <c r="V621" s="59"/>
      <c r="W621" s="59"/>
      <c r="X621" s="59"/>
      <c r="Y621" s="59"/>
    </row>
    <row r="622" spans="1:25" customFormat="1" x14ac:dyDescent="0.25">
      <c r="A622" s="57"/>
      <c r="B622" s="59"/>
      <c r="C622" s="59"/>
      <c r="D622" s="59"/>
      <c r="E622" s="59"/>
      <c r="F622" s="59"/>
      <c r="G622" s="59"/>
      <c r="H622" s="52" t="str">
        <f t="shared" si="19"/>
        <v/>
      </c>
      <c r="I622" s="73" t="str">
        <f>IFERROR(VLOOKUP(A622,'Внесение изменений'!$B:$C,2,0),"")</f>
        <v/>
      </c>
      <c r="J622" s="73" t="str">
        <f>IFERROR(VLOOKUP(A622,'Внесение изменений'!B:E,4,0)," - ")</f>
        <v xml:space="preserve"> - </v>
      </c>
      <c r="K622" s="73" t="str">
        <f>IF(J622=" - ",J622,IFERROR(VLOOKUP(J622,Raw!$X$7:$Y$14,2,0),"Незначительные"))</f>
        <v xml:space="preserve"> - </v>
      </c>
      <c r="L622" s="73"/>
      <c r="M622" s="73" t="str">
        <f t="shared" si="20"/>
        <v xml:space="preserve"> - </v>
      </c>
      <c r="N622" s="73" t="str">
        <f>IF(A622&lt;&gt;"",IFERROR(VLOOKUP(I622&amp;M622&amp;K622,Raw!$R:$V,5,0),"Не определено")," - ")</f>
        <v xml:space="preserve"> - </v>
      </c>
      <c r="O622" s="77"/>
      <c r="P622" s="59"/>
      <c r="Q622" s="59"/>
      <c r="R622" s="59"/>
      <c r="S622" s="59"/>
      <c r="T622" s="59"/>
      <c r="U622" s="59"/>
      <c r="V622" s="59"/>
      <c r="W622" s="59"/>
      <c r="X622" s="59"/>
      <c r="Y622" s="59"/>
    </row>
    <row r="623" spans="1:25" customFormat="1" x14ac:dyDescent="0.25">
      <c r="A623" s="57"/>
      <c r="B623" s="59"/>
      <c r="C623" s="59"/>
      <c r="D623" s="59"/>
      <c r="E623" s="59"/>
      <c r="F623" s="59"/>
      <c r="G623" s="59"/>
      <c r="H623" s="52" t="str">
        <f t="shared" si="19"/>
        <v/>
      </c>
      <c r="I623" s="73" t="str">
        <f>IFERROR(VLOOKUP(A623,'Внесение изменений'!$B:$C,2,0),"")</f>
        <v/>
      </c>
      <c r="J623" s="73" t="str">
        <f>IFERROR(VLOOKUP(A623,'Внесение изменений'!B:E,4,0)," - ")</f>
        <v xml:space="preserve"> - </v>
      </c>
      <c r="K623" s="73" t="str">
        <f>IF(J623=" - ",J623,IFERROR(VLOOKUP(J623,Raw!$X$7:$Y$14,2,0),"Незначительные"))</f>
        <v xml:space="preserve"> - </v>
      </c>
      <c r="L623" s="73"/>
      <c r="M623" s="73" t="str">
        <f t="shared" si="20"/>
        <v xml:space="preserve"> - </v>
      </c>
      <c r="N623" s="73" t="str">
        <f>IF(A623&lt;&gt;"",IFERROR(VLOOKUP(I623&amp;M623&amp;K623,Raw!$R:$V,5,0),"Не определено")," - ")</f>
        <v xml:space="preserve"> - </v>
      </c>
      <c r="O623" s="77"/>
      <c r="P623" s="59"/>
      <c r="Q623" s="59"/>
      <c r="R623" s="59"/>
      <c r="S623" s="59"/>
      <c r="T623" s="59"/>
      <c r="U623" s="59"/>
      <c r="V623" s="59"/>
      <c r="W623" s="59"/>
      <c r="X623" s="59"/>
      <c r="Y623" s="59"/>
    </row>
    <row r="624" spans="1:25" customFormat="1" x14ac:dyDescent="0.25">
      <c r="A624" s="57"/>
      <c r="B624" s="59"/>
      <c r="C624" s="59"/>
      <c r="D624" s="59"/>
      <c r="E624" s="59"/>
      <c r="F624" s="59"/>
      <c r="G624" s="59"/>
      <c r="H624" s="52" t="str">
        <f t="shared" si="19"/>
        <v/>
      </c>
      <c r="I624" s="73" t="str">
        <f>IFERROR(VLOOKUP(A624,'Внесение изменений'!$B:$C,2,0),"")</f>
        <v/>
      </c>
      <c r="J624" s="73" t="str">
        <f>IFERROR(VLOOKUP(A624,'Внесение изменений'!B:E,4,0)," - ")</f>
        <v xml:space="preserve"> - </v>
      </c>
      <c r="K624" s="73" t="str">
        <f>IF(J624=" - ",J624,IFERROR(VLOOKUP(J624,Raw!$X$7:$Y$14,2,0),"Незначительные"))</f>
        <v xml:space="preserve"> - </v>
      </c>
      <c r="L624" s="73"/>
      <c r="M624" s="73" t="str">
        <f t="shared" si="20"/>
        <v xml:space="preserve"> - </v>
      </c>
      <c r="N624" s="73" t="str">
        <f>IF(A624&lt;&gt;"",IFERROR(VLOOKUP(I624&amp;M624&amp;K624,Raw!$R:$V,5,0),"Не определено")," - ")</f>
        <v xml:space="preserve"> - </v>
      </c>
      <c r="O624" s="77"/>
      <c r="P624" s="59"/>
      <c r="Q624" s="59"/>
      <c r="R624" s="59"/>
      <c r="S624" s="59"/>
      <c r="T624" s="59"/>
      <c r="U624" s="59"/>
      <c r="V624" s="59"/>
      <c r="W624" s="59"/>
      <c r="X624" s="59"/>
      <c r="Y624" s="59"/>
    </row>
    <row r="625" spans="1:25" customFormat="1" x14ac:dyDescent="0.25">
      <c r="A625" s="57"/>
      <c r="B625" s="59"/>
      <c r="C625" s="59"/>
      <c r="D625" s="59"/>
      <c r="E625" s="59"/>
      <c r="F625" s="59"/>
      <c r="G625" s="59"/>
      <c r="H625" s="52" t="str">
        <f t="shared" si="19"/>
        <v/>
      </c>
      <c r="I625" s="73" t="str">
        <f>IFERROR(VLOOKUP(A625,'Внесение изменений'!$B:$C,2,0),"")</f>
        <v/>
      </c>
      <c r="J625" s="73" t="str">
        <f>IFERROR(VLOOKUP(A625,'Внесение изменений'!B:E,4,0)," - ")</f>
        <v xml:space="preserve"> - </v>
      </c>
      <c r="K625" s="73" t="str">
        <f>IF(J625=" - ",J625,IFERROR(VLOOKUP(J625,Raw!$X$7:$Y$14,2,0),"Незначительные"))</f>
        <v xml:space="preserve"> - </v>
      </c>
      <c r="L625" s="73"/>
      <c r="M625" s="73" t="str">
        <f t="shared" si="20"/>
        <v xml:space="preserve"> - </v>
      </c>
      <c r="N625" s="73" t="str">
        <f>IF(A625&lt;&gt;"",IFERROR(VLOOKUP(I625&amp;M625&amp;K625,Raw!$R:$V,5,0),"Не определено")," - ")</f>
        <v xml:space="preserve"> - </v>
      </c>
      <c r="O625" s="77"/>
      <c r="P625" s="59"/>
      <c r="Q625" s="59"/>
      <c r="R625" s="59"/>
      <c r="S625" s="59"/>
      <c r="T625" s="59"/>
      <c r="U625" s="59"/>
      <c r="V625" s="59"/>
      <c r="W625" s="59"/>
      <c r="X625" s="59"/>
      <c r="Y625" s="59"/>
    </row>
    <row r="626" spans="1:25" customFormat="1" x14ac:dyDescent="0.25">
      <c r="A626" s="57"/>
      <c r="B626" s="59"/>
      <c r="C626" s="59"/>
      <c r="D626" s="59"/>
      <c r="E626" s="59"/>
      <c r="F626" s="59"/>
      <c r="G626" s="59"/>
      <c r="H626" s="52" t="str">
        <f t="shared" si="19"/>
        <v/>
      </c>
      <c r="I626" s="73" t="str">
        <f>IFERROR(VLOOKUP(A626,'Внесение изменений'!$B:$C,2,0),"")</f>
        <v/>
      </c>
      <c r="J626" s="73" t="str">
        <f>IFERROR(VLOOKUP(A626,'Внесение изменений'!B:E,4,0)," - ")</f>
        <v xml:space="preserve"> - </v>
      </c>
      <c r="K626" s="73" t="str">
        <f>IF(J626=" - ",J626,IFERROR(VLOOKUP(J626,Raw!$X$7:$Y$14,2,0),"Незначительные"))</f>
        <v xml:space="preserve"> - </v>
      </c>
      <c r="L626" s="73"/>
      <c r="M626" s="73" t="str">
        <f t="shared" si="20"/>
        <v xml:space="preserve"> - </v>
      </c>
      <c r="N626" s="73" t="str">
        <f>IF(A626&lt;&gt;"",IFERROR(VLOOKUP(I626&amp;M626&amp;K626,Raw!$R:$V,5,0),"Не определено")," - ")</f>
        <v xml:space="preserve"> - </v>
      </c>
      <c r="O626" s="77"/>
      <c r="P626" s="59"/>
      <c r="Q626" s="59"/>
      <c r="R626" s="59"/>
      <c r="S626" s="59"/>
      <c r="T626" s="59"/>
      <c r="U626" s="59"/>
      <c r="V626" s="59"/>
      <c r="W626" s="59"/>
      <c r="X626" s="59"/>
      <c r="Y626" s="59"/>
    </row>
    <row r="627" spans="1:25" customFormat="1" x14ac:dyDescent="0.25">
      <c r="A627" s="57"/>
      <c r="B627" s="59"/>
      <c r="C627" s="59"/>
      <c r="D627" s="59"/>
      <c r="E627" s="59"/>
      <c r="F627" s="59"/>
      <c r="G627" s="59"/>
      <c r="H627" s="52" t="str">
        <f t="shared" si="19"/>
        <v/>
      </c>
      <c r="I627" s="73" t="str">
        <f>IFERROR(VLOOKUP(A627,'Внесение изменений'!$B:$C,2,0),"")</f>
        <v/>
      </c>
      <c r="J627" s="73" t="str">
        <f>IFERROR(VLOOKUP(A627,'Внесение изменений'!B:E,4,0)," - ")</f>
        <v xml:space="preserve"> - </v>
      </c>
      <c r="K627" s="73" t="str">
        <f>IF(J627=" - ",J627,IFERROR(VLOOKUP(J627,Raw!$X$7:$Y$14,2,0),"Незначительные"))</f>
        <v xml:space="preserve"> - </v>
      </c>
      <c r="L627" s="73"/>
      <c r="M627" s="73" t="str">
        <f t="shared" si="20"/>
        <v xml:space="preserve"> - </v>
      </c>
      <c r="N627" s="73" t="str">
        <f>IF(A627&lt;&gt;"",IFERROR(VLOOKUP(I627&amp;M627&amp;K627,Raw!$R:$V,5,0),"Не определено")," - ")</f>
        <v xml:space="preserve"> - </v>
      </c>
      <c r="O627" s="77"/>
      <c r="P627" s="59"/>
      <c r="Q627" s="59"/>
      <c r="R627" s="59"/>
      <c r="S627" s="59"/>
      <c r="T627" s="59"/>
      <c r="U627" s="59"/>
      <c r="V627" s="59"/>
      <c r="W627" s="59"/>
      <c r="X627" s="59"/>
      <c r="Y627" s="59"/>
    </row>
    <row r="628" spans="1:25" customFormat="1" x14ac:dyDescent="0.25">
      <c r="A628" s="57"/>
      <c r="B628" s="59"/>
      <c r="C628" s="59"/>
      <c r="D628" s="59"/>
      <c r="E628" s="59"/>
      <c r="F628" s="59"/>
      <c r="G628" s="59"/>
      <c r="H628" s="52" t="str">
        <f t="shared" si="19"/>
        <v/>
      </c>
      <c r="I628" s="73" t="str">
        <f>IFERROR(VLOOKUP(A628,'Внесение изменений'!$B:$C,2,0),"")</f>
        <v/>
      </c>
      <c r="J628" s="73" t="str">
        <f>IFERROR(VLOOKUP(A628,'Внесение изменений'!B:E,4,0)," - ")</f>
        <v xml:space="preserve"> - </v>
      </c>
      <c r="K628" s="73" t="str">
        <f>IF(J628=" - ",J628,IFERROR(VLOOKUP(J628,Raw!$X$7:$Y$14,2,0),"Незначительные"))</f>
        <v xml:space="preserve"> - </v>
      </c>
      <c r="L628" s="73"/>
      <c r="M628" s="73" t="str">
        <f t="shared" si="20"/>
        <v xml:space="preserve"> - </v>
      </c>
      <c r="N628" s="73" t="str">
        <f>IF(A628&lt;&gt;"",IFERROR(VLOOKUP(I628&amp;M628&amp;K628,Raw!$R:$V,5,0),"Не определено")," - ")</f>
        <v xml:space="preserve"> - </v>
      </c>
      <c r="O628" s="77"/>
      <c r="P628" s="59"/>
      <c r="Q628" s="59"/>
      <c r="R628" s="59"/>
      <c r="S628" s="59"/>
      <c r="T628" s="59"/>
      <c r="U628" s="59"/>
      <c r="V628" s="59"/>
      <c r="W628" s="59"/>
      <c r="X628" s="59"/>
      <c r="Y628" s="59"/>
    </row>
    <row r="629" spans="1:25" customFormat="1" x14ac:dyDescent="0.25">
      <c r="A629" s="57"/>
      <c r="B629" s="59"/>
      <c r="C629" s="59"/>
      <c r="D629" s="59"/>
      <c r="E629" s="59"/>
      <c r="F629" s="59"/>
      <c r="G629" s="59"/>
      <c r="H629" s="52" t="str">
        <f t="shared" si="19"/>
        <v/>
      </c>
      <c r="I629" s="73" t="str">
        <f>IFERROR(VLOOKUP(A629,'Внесение изменений'!$B:$C,2,0),"")</f>
        <v/>
      </c>
      <c r="J629" s="73" t="str">
        <f>IFERROR(VLOOKUP(A629,'Внесение изменений'!B:E,4,0)," - ")</f>
        <v xml:space="preserve"> - </v>
      </c>
      <c r="K629" s="73" t="str">
        <f>IF(J629=" - ",J629,IFERROR(VLOOKUP(J629,Raw!$X$7:$Y$14,2,0),"Незначительные"))</f>
        <v xml:space="preserve"> - </v>
      </c>
      <c r="L629" s="73"/>
      <c r="M629" s="73" t="str">
        <f t="shared" si="20"/>
        <v xml:space="preserve"> - </v>
      </c>
      <c r="N629" s="73" t="str">
        <f>IF(A629&lt;&gt;"",IFERROR(VLOOKUP(I629&amp;M629&amp;K629,Raw!$R:$V,5,0),"Не определено")," - ")</f>
        <v xml:space="preserve"> - </v>
      </c>
      <c r="O629" s="77"/>
      <c r="P629" s="59"/>
      <c r="Q629" s="59"/>
      <c r="R629" s="59"/>
      <c r="S629" s="59"/>
      <c r="T629" s="59"/>
      <c r="U629" s="59"/>
      <c r="V629" s="59"/>
      <c r="W629" s="59"/>
      <c r="X629" s="59"/>
      <c r="Y629" s="59"/>
    </row>
    <row r="630" spans="1:25" customFormat="1" x14ac:dyDescent="0.25">
      <c r="A630" s="57"/>
      <c r="B630" s="59"/>
      <c r="C630" s="59"/>
      <c r="D630" s="59"/>
      <c r="E630" s="59"/>
      <c r="F630" s="59"/>
      <c r="G630" s="59"/>
      <c r="H630" s="52" t="str">
        <f t="shared" si="19"/>
        <v/>
      </c>
      <c r="I630" s="73" t="str">
        <f>IFERROR(VLOOKUP(A630,'Внесение изменений'!$B:$C,2,0),"")</f>
        <v/>
      </c>
      <c r="J630" s="73" t="str">
        <f>IFERROR(VLOOKUP(A630,'Внесение изменений'!B:E,4,0)," - ")</f>
        <v xml:space="preserve"> - </v>
      </c>
      <c r="K630" s="73" t="str">
        <f>IF(J630=" - ",J630,IFERROR(VLOOKUP(J630,Raw!$X$7:$Y$14,2,0),"Незначительные"))</f>
        <v xml:space="preserve"> - </v>
      </c>
      <c r="L630" s="73"/>
      <c r="M630" s="73" t="str">
        <f t="shared" si="20"/>
        <v xml:space="preserve"> - </v>
      </c>
      <c r="N630" s="73" t="str">
        <f>IF(A630&lt;&gt;"",IFERROR(VLOOKUP(I630&amp;M630&amp;K630,Raw!$R:$V,5,0),"Не определено")," - ")</f>
        <v xml:space="preserve"> - </v>
      </c>
      <c r="O630" s="77"/>
      <c r="P630" s="59"/>
      <c r="Q630" s="59"/>
      <c r="R630" s="59"/>
      <c r="S630" s="59"/>
      <c r="T630" s="59"/>
      <c r="U630" s="59"/>
      <c r="V630" s="59"/>
      <c r="W630" s="59"/>
      <c r="X630" s="59"/>
      <c r="Y630" s="59"/>
    </row>
    <row r="631" spans="1:25" customFormat="1" x14ac:dyDescent="0.25">
      <c r="A631" s="57"/>
      <c r="B631" s="59"/>
      <c r="C631" s="59"/>
      <c r="D631" s="59"/>
      <c r="E631" s="59"/>
      <c r="F631" s="59"/>
      <c r="G631" s="59"/>
      <c r="H631" s="52" t="str">
        <f t="shared" si="19"/>
        <v/>
      </c>
      <c r="I631" s="73" t="str">
        <f>IFERROR(VLOOKUP(A631,'Внесение изменений'!$B:$C,2,0),"")</f>
        <v/>
      </c>
      <c r="J631" s="73" t="str">
        <f>IFERROR(VLOOKUP(A631,'Внесение изменений'!B:E,4,0)," - ")</f>
        <v xml:space="preserve"> - </v>
      </c>
      <c r="K631" s="73" t="str">
        <f>IF(J631=" - ",J631,IFERROR(VLOOKUP(J631,Raw!$X$7:$Y$14,2,0),"Незначительные"))</f>
        <v xml:space="preserve"> - </v>
      </c>
      <c r="L631" s="73"/>
      <c r="M631" s="73" t="str">
        <f t="shared" si="20"/>
        <v xml:space="preserve"> - </v>
      </c>
      <c r="N631" s="73" t="str">
        <f>IF(A631&lt;&gt;"",IFERROR(VLOOKUP(I631&amp;M631&amp;K631,Raw!$R:$V,5,0),"Не определено")," - ")</f>
        <v xml:space="preserve"> - </v>
      </c>
      <c r="O631" s="77"/>
      <c r="P631" s="59"/>
      <c r="Q631" s="59"/>
      <c r="R631" s="59"/>
      <c r="S631" s="59"/>
      <c r="T631" s="59"/>
      <c r="U631" s="59"/>
      <c r="V631" s="59"/>
      <c r="W631" s="59"/>
      <c r="X631" s="59"/>
      <c r="Y631" s="59"/>
    </row>
    <row r="632" spans="1:25" customFormat="1" x14ac:dyDescent="0.25">
      <c r="A632" s="57"/>
      <c r="B632" s="59"/>
      <c r="C632" s="59"/>
      <c r="D632" s="59"/>
      <c r="E632" s="59"/>
      <c r="F632" s="59"/>
      <c r="G632" s="59"/>
      <c r="H632" s="52" t="str">
        <f t="shared" si="19"/>
        <v/>
      </c>
      <c r="I632" s="73" t="str">
        <f>IFERROR(VLOOKUP(A632,'Внесение изменений'!$B:$C,2,0),"")</f>
        <v/>
      </c>
      <c r="J632" s="73" t="str">
        <f>IFERROR(VLOOKUP(A632,'Внесение изменений'!B:E,4,0)," - ")</f>
        <v xml:space="preserve"> - </v>
      </c>
      <c r="K632" s="73" t="str">
        <f>IF(J632=" - ",J632,IFERROR(VLOOKUP(J632,Raw!$X$7:$Y$14,2,0),"Незначительные"))</f>
        <v xml:space="preserve"> - </v>
      </c>
      <c r="L632" s="73"/>
      <c r="M632" s="73" t="str">
        <f t="shared" si="20"/>
        <v xml:space="preserve"> - </v>
      </c>
      <c r="N632" s="73" t="str">
        <f>IF(A632&lt;&gt;"",IFERROR(VLOOKUP(I632&amp;M632&amp;K632,Raw!$R:$V,5,0),"Не определено")," - ")</f>
        <v xml:space="preserve"> - </v>
      </c>
      <c r="O632" s="77"/>
      <c r="P632" s="59"/>
      <c r="Q632" s="59"/>
      <c r="R632" s="59"/>
      <c r="S632" s="59"/>
      <c r="T632" s="59"/>
      <c r="U632" s="59"/>
      <c r="V632" s="59"/>
      <c r="W632" s="59"/>
      <c r="X632" s="59"/>
      <c r="Y632" s="59"/>
    </row>
    <row r="633" spans="1:25" customFormat="1" x14ac:dyDescent="0.25">
      <c r="A633" s="57"/>
      <c r="B633" s="59"/>
      <c r="C633" s="59"/>
      <c r="D633" s="59"/>
      <c r="E633" s="59"/>
      <c r="F633" s="59"/>
      <c r="G633" s="59"/>
      <c r="H633" s="52" t="str">
        <f t="shared" si="19"/>
        <v/>
      </c>
      <c r="I633" s="73" t="str">
        <f>IFERROR(VLOOKUP(A633,'Внесение изменений'!$B:$C,2,0),"")</f>
        <v/>
      </c>
      <c r="J633" s="73" t="str">
        <f>IFERROR(VLOOKUP(A633,'Внесение изменений'!B:E,4,0)," - ")</f>
        <v xml:space="preserve"> - </v>
      </c>
      <c r="K633" s="73" t="str">
        <f>IF(J633=" - ",J633,IFERROR(VLOOKUP(J633,Raw!$X$7:$Y$14,2,0),"Незначительные"))</f>
        <v xml:space="preserve"> - </v>
      </c>
      <c r="L633" s="73"/>
      <c r="M633" s="73" t="str">
        <f t="shared" si="20"/>
        <v xml:space="preserve"> - </v>
      </c>
      <c r="N633" s="73" t="str">
        <f>IF(A633&lt;&gt;"",IFERROR(VLOOKUP(I633&amp;M633&amp;K633,Raw!$R:$V,5,0),"Не определено")," - ")</f>
        <v xml:space="preserve"> - </v>
      </c>
      <c r="O633" s="77"/>
      <c r="P633" s="59"/>
      <c r="Q633" s="59"/>
      <c r="R633" s="59"/>
      <c r="S633" s="59"/>
      <c r="T633" s="59"/>
      <c r="U633" s="59"/>
      <c r="V633" s="59"/>
      <c r="W633" s="59"/>
      <c r="X633" s="59"/>
      <c r="Y633" s="59"/>
    </row>
    <row r="634" spans="1:25" customFormat="1" x14ac:dyDescent="0.25">
      <c r="A634" s="57"/>
      <c r="B634" s="59"/>
      <c r="C634" s="59"/>
      <c r="D634" s="59"/>
      <c r="E634" s="59"/>
      <c r="F634" s="59"/>
      <c r="G634" s="59"/>
      <c r="H634" s="52" t="str">
        <f t="shared" si="19"/>
        <v/>
      </c>
      <c r="I634" s="73" t="str">
        <f>IFERROR(VLOOKUP(A634,'Внесение изменений'!$B:$C,2,0),"")</f>
        <v/>
      </c>
      <c r="J634" s="73" t="str">
        <f>IFERROR(VLOOKUP(A634,'Внесение изменений'!B:E,4,0)," - ")</f>
        <v xml:space="preserve"> - </v>
      </c>
      <c r="K634" s="73" t="str">
        <f>IF(J634=" - ",J634,IFERROR(VLOOKUP(J634,Raw!$X$7:$Y$14,2,0),"Незначительные"))</f>
        <v xml:space="preserve"> - </v>
      </c>
      <c r="L634" s="73"/>
      <c r="M634" s="73" t="str">
        <f t="shared" si="20"/>
        <v xml:space="preserve"> - </v>
      </c>
      <c r="N634" s="73" t="str">
        <f>IF(A634&lt;&gt;"",IFERROR(VLOOKUP(I634&amp;M634&amp;K634,Raw!$R:$V,5,0),"Не определено")," - ")</f>
        <v xml:space="preserve"> - </v>
      </c>
      <c r="O634" s="77"/>
      <c r="P634" s="59"/>
      <c r="Q634" s="59"/>
      <c r="R634" s="59"/>
      <c r="S634" s="59"/>
      <c r="T634" s="59"/>
      <c r="U634" s="59"/>
      <c r="V634" s="59"/>
      <c r="W634" s="59"/>
      <c r="X634" s="59"/>
      <c r="Y634" s="59"/>
    </row>
    <row r="635" spans="1:25" customFormat="1" x14ac:dyDescent="0.25">
      <c r="A635" s="57"/>
      <c r="B635" s="59"/>
      <c r="C635" s="59"/>
      <c r="D635" s="59"/>
      <c r="E635" s="59"/>
      <c r="F635" s="59"/>
      <c r="G635" s="59"/>
      <c r="H635" s="52" t="str">
        <f t="shared" si="19"/>
        <v/>
      </c>
      <c r="I635" s="73" t="str">
        <f>IFERROR(VLOOKUP(A635,'Внесение изменений'!$B:$C,2,0),"")</f>
        <v/>
      </c>
      <c r="J635" s="73" t="str">
        <f>IFERROR(VLOOKUP(A635,'Внесение изменений'!B:E,4,0)," - ")</f>
        <v xml:space="preserve"> - </v>
      </c>
      <c r="K635" s="73" t="str">
        <f>IF(J635=" - ",J635,IFERROR(VLOOKUP(J635,Raw!$X$7:$Y$14,2,0),"Незначительные"))</f>
        <v xml:space="preserve"> - </v>
      </c>
      <c r="L635" s="73"/>
      <c r="M635" s="73" t="str">
        <f t="shared" si="20"/>
        <v xml:space="preserve"> - </v>
      </c>
      <c r="N635" s="73" t="str">
        <f>IF(A635&lt;&gt;"",IFERROR(VLOOKUP(I635&amp;M635&amp;K635,Raw!$R:$V,5,0),"Не определено")," - ")</f>
        <v xml:space="preserve"> - </v>
      </c>
      <c r="O635" s="77"/>
      <c r="P635" s="59"/>
      <c r="Q635" s="59"/>
      <c r="R635" s="59"/>
      <c r="S635" s="59"/>
      <c r="T635" s="59"/>
      <c r="U635" s="59"/>
      <c r="V635" s="59"/>
      <c r="W635" s="59"/>
      <c r="X635" s="59"/>
      <c r="Y635" s="59"/>
    </row>
    <row r="636" spans="1:25" customFormat="1" x14ac:dyDescent="0.25">
      <c r="A636" s="57"/>
      <c r="B636" s="59"/>
      <c r="C636" s="59"/>
      <c r="D636" s="59"/>
      <c r="E636" s="59"/>
      <c r="F636" s="59"/>
      <c r="G636" s="59"/>
      <c r="H636" s="52" t="str">
        <f t="shared" si="19"/>
        <v/>
      </c>
      <c r="I636" s="73" t="str">
        <f>IFERROR(VLOOKUP(A636,'Внесение изменений'!$B:$C,2,0),"")</f>
        <v/>
      </c>
      <c r="J636" s="73" t="str">
        <f>IFERROR(VLOOKUP(A636,'Внесение изменений'!B:E,4,0)," - ")</f>
        <v xml:space="preserve"> - </v>
      </c>
      <c r="K636" s="73" t="str">
        <f>IF(J636=" - ",J636,IFERROR(VLOOKUP(J636,Raw!$X$7:$Y$14,2,0),"Незначительные"))</f>
        <v xml:space="preserve"> - </v>
      </c>
      <c r="L636" s="73"/>
      <c r="M636" s="73" t="str">
        <f t="shared" si="20"/>
        <v xml:space="preserve"> - </v>
      </c>
      <c r="N636" s="73" t="str">
        <f>IF(A636&lt;&gt;"",IFERROR(VLOOKUP(I636&amp;M636&amp;K636,Raw!$R:$V,5,0),"Не определено")," - ")</f>
        <v xml:space="preserve"> - </v>
      </c>
      <c r="O636" s="77"/>
      <c r="P636" s="59"/>
      <c r="Q636" s="59"/>
      <c r="R636" s="59"/>
      <c r="S636" s="59"/>
      <c r="T636" s="59"/>
      <c r="U636" s="59"/>
      <c r="V636" s="59"/>
      <c r="W636" s="59"/>
      <c r="X636" s="59"/>
      <c r="Y636" s="59"/>
    </row>
    <row r="637" spans="1:25" customFormat="1" x14ac:dyDescent="0.25">
      <c r="A637" s="57"/>
      <c r="B637" s="59"/>
      <c r="C637" s="59"/>
      <c r="D637" s="59"/>
      <c r="E637" s="59"/>
      <c r="F637" s="59"/>
      <c r="G637" s="59"/>
      <c r="H637" s="52" t="str">
        <f t="shared" si="19"/>
        <v/>
      </c>
      <c r="I637" s="73" t="str">
        <f>IFERROR(VLOOKUP(A637,'Внесение изменений'!$B:$C,2,0),"")</f>
        <v/>
      </c>
      <c r="J637" s="73" t="str">
        <f>IFERROR(VLOOKUP(A637,'Внесение изменений'!B:E,4,0)," - ")</f>
        <v xml:space="preserve"> - </v>
      </c>
      <c r="K637" s="73" t="str">
        <f>IF(J637=" - ",J637,IFERROR(VLOOKUP(J637,Raw!$X$7:$Y$14,2,0),"Незначительные"))</f>
        <v xml:space="preserve"> - </v>
      </c>
      <c r="L637" s="73"/>
      <c r="M637" s="73" t="str">
        <f t="shared" si="20"/>
        <v xml:space="preserve"> - </v>
      </c>
      <c r="N637" s="73" t="str">
        <f>IF(A637&lt;&gt;"",IFERROR(VLOOKUP(I637&amp;M637&amp;K637,Raw!$R:$V,5,0),"Не определено")," - ")</f>
        <v xml:space="preserve"> - </v>
      </c>
      <c r="O637" s="77"/>
      <c r="P637" s="59"/>
      <c r="Q637" s="59"/>
      <c r="R637" s="59"/>
      <c r="S637" s="59"/>
      <c r="T637" s="59"/>
      <c r="U637" s="59"/>
      <c r="V637" s="59"/>
      <c r="W637" s="59"/>
      <c r="X637" s="59"/>
      <c r="Y637" s="59"/>
    </row>
    <row r="638" spans="1:25" customFormat="1" x14ac:dyDescent="0.25">
      <c r="A638" s="57"/>
      <c r="B638" s="59"/>
      <c r="C638" s="59"/>
      <c r="D638" s="59"/>
      <c r="E638" s="59"/>
      <c r="F638" s="59"/>
      <c r="G638" s="59"/>
      <c r="H638" s="52" t="str">
        <f t="shared" si="19"/>
        <v/>
      </c>
      <c r="I638" s="73" t="str">
        <f>IFERROR(VLOOKUP(A638,'Внесение изменений'!$B:$C,2,0),"")</f>
        <v/>
      </c>
      <c r="J638" s="73" t="str">
        <f>IFERROR(VLOOKUP(A638,'Внесение изменений'!B:E,4,0)," - ")</f>
        <v xml:space="preserve"> - </v>
      </c>
      <c r="K638" s="73" t="str">
        <f>IF(J638=" - ",J638,IFERROR(VLOOKUP(J638,Raw!$X$7:$Y$14,2,0),"Незначительные"))</f>
        <v xml:space="preserve"> - </v>
      </c>
      <c r="L638" s="73"/>
      <c r="M638" s="73" t="str">
        <f t="shared" si="20"/>
        <v xml:space="preserve"> - </v>
      </c>
      <c r="N638" s="73" t="str">
        <f>IF(A638&lt;&gt;"",IFERROR(VLOOKUP(I638&amp;M638&amp;K638,Raw!$R:$V,5,0),"Не определено")," - ")</f>
        <v xml:space="preserve"> - </v>
      </c>
      <c r="O638" s="77"/>
      <c r="P638" s="59"/>
      <c r="Q638" s="59"/>
      <c r="R638" s="59"/>
      <c r="S638" s="59"/>
      <c r="T638" s="59"/>
      <c r="U638" s="59"/>
      <c r="V638" s="59"/>
      <c r="W638" s="59"/>
      <c r="X638" s="59"/>
      <c r="Y638" s="59"/>
    </row>
    <row r="639" spans="1:25" customFormat="1" x14ac:dyDescent="0.25">
      <c r="A639" s="57"/>
      <c r="B639" s="59"/>
      <c r="C639" s="59"/>
      <c r="D639" s="59"/>
      <c r="E639" s="59"/>
      <c r="F639" s="59"/>
      <c r="G639" s="59"/>
      <c r="H639" s="52" t="str">
        <f t="shared" si="19"/>
        <v/>
      </c>
      <c r="I639" s="73" t="str">
        <f>IFERROR(VLOOKUP(A639,'Внесение изменений'!$B:$C,2,0),"")</f>
        <v/>
      </c>
      <c r="J639" s="73" t="str">
        <f>IFERROR(VLOOKUP(A639,'Внесение изменений'!B:E,4,0)," - ")</f>
        <v xml:space="preserve"> - </v>
      </c>
      <c r="K639" s="73" t="str">
        <f>IF(J639=" - ",J639,IFERROR(VLOOKUP(J639,Raw!$X$7:$Y$14,2,0),"Незначительные"))</f>
        <v xml:space="preserve"> - </v>
      </c>
      <c r="L639" s="73"/>
      <c r="M639" s="73" t="str">
        <f t="shared" si="20"/>
        <v xml:space="preserve"> - </v>
      </c>
      <c r="N639" s="73" t="str">
        <f>IF(A639&lt;&gt;"",IFERROR(VLOOKUP(I639&amp;M639&amp;K639,Raw!$R:$V,5,0),"Не определено")," - ")</f>
        <v xml:space="preserve"> - </v>
      </c>
      <c r="O639" s="77"/>
      <c r="P639" s="59"/>
      <c r="Q639" s="59"/>
      <c r="R639" s="59"/>
      <c r="S639" s="59"/>
      <c r="T639" s="59"/>
      <c r="U639" s="59"/>
      <c r="V639" s="59"/>
      <c r="W639" s="59"/>
      <c r="X639" s="59"/>
      <c r="Y639" s="59"/>
    </row>
    <row r="640" spans="1:25" customFormat="1" x14ac:dyDescent="0.25">
      <c r="A640" s="57"/>
      <c r="B640" s="59"/>
      <c r="C640" s="59"/>
      <c r="D640" s="59"/>
      <c r="E640" s="59"/>
      <c r="F640" s="59"/>
      <c r="G640" s="59"/>
      <c r="H640" s="52" t="str">
        <f t="shared" si="19"/>
        <v/>
      </c>
      <c r="I640" s="73" t="str">
        <f>IFERROR(VLOOKUP(A640,'Внесение изменений'!$B:$C,2,0),"")</f>
        <v/>
      </c>
      <c r="J640" s="73" t="str">
        <f>IFERROR(VLOOKUP(A640,'Внесение изменений'!B:E,4,0)," - ")</f>
        <v xml:space="preserve"> - </v>
      </c>
      <c r="K640" s="73" t="str">
        <f>IF(J640=" - ",J640,IFERROR(VLOOKUP(J640,Raw!$X$7:$Y$14,2,0),"Незначительные"))</f>
        <v xml:space="preserve"> - </v>
      </c>
      <c r="L640" s="73"/>
      <c r="M640" s="73" t="str">
        <f t="shared" si="20"/>
        <v xml:space="preserve"> - </v>
      </c>
      <c r="N640" s="73" t="str">
        <f>IF(A640&lt;&gt;"",IFERROR(VLOOKUP(I640&amp;M640&amp;K640,Raw!$R:$V,5,0),"Не определено")," - ")</f>
        <v xml:space="preserve"> - </v>
      </c>
      <c r="O640" s="77"/>
      <c r="P640" s="59"/>
      <c r="Q640" s="59"/>
      <c r="R640" s="59"/>
      <c r="S640" s="59"/>
      <c r="T640" s="59"/>
      <c r="U640" s="59"/>
      <c r="V640" s="59"/>
      <c r="W640" s="59"/>
      <c r="X640" s="59"/>
      <c r="Y640" s="59"/>
    </row>
    <row r="641" spans="1:25" customFormat="1" x14ac:dyDescent="0.25">
      <c r="A641" s="57"/>
      <c r="B641" s="59"/>
      <c r="C641" s="59"/>
      <c r="D641" s="59"/>
      <c r="E641" s="59"/>
      <c r="F641" s="59"/>
      <c r="G641" s="59"/>
      <c r="H641" s="52" t="str">
        <f t="shared" si="19"/>
        <v/>
      </c>
      <c r="I641" s="73" t="str">
        <f>IFERROR(VLOOKUP(A641,'Внесение изменений'!$B:$C,2,0),"")</f>
        <v/>
      </c>
      <c r="J641" s="73" t="str">
        <f>IFERROR(VLOOKUP(A641,'Внесение изменений'!B:E,4,0)," - ")</f>
        <v xml:space="preserve"> - </v>
      </c>
      <c r="K641" s="73" t="str">
        <f>IF(J641=" - ",J641,IFERROR(VLOOKUP(J641,Raw!$X$7:$Y$14,2,0),"Незначительные"))</f>
        <v xml:space="preserve"> - </v>
      </c>
      <c r="L641" s="73"/>
      <c r="M641" s="73" t="str">
        <f t="shared" si="20"/>
        <v xml:space="preserve"> - </v>
      </c>
      <c r="N641" s="73" t="str">
        <f>IF(A641&lt;&gt;"",IFERROR(VLOOKUP(I641&amp;M641&amp;K641,Raw!$R:$V,5,0),"Не определено")," - ")</f>
        <v xml:space="preserve"> - </v>
      </c>
      <c r="O641" s="77"/>
      <c r="P641" s="59"/>
      <c r="Q641" s="59"/>
      <c r="R641" s="59"/>
      <c r="S641" s="59"/>
      <c r="T641" s="59"/>
      <c r="U641" s="59"/>
      <c r="V641" s="59"/>
      <c r="W641" s="59"/>
      <c r="X641" s="59"/>
      <c r="Y641" s="59"/>
    </row>
    <row r="642" spans="1:25" customFormat="1" x14ac:dyDescent="0.25">
      <c r="A642" s="57"/>
      <c r="B642" s="59"/>
      <c r="C642" s="59"/>
      <c r="D642" s="59"/>
      <c r="E642" s="59"/>
      <c r="F642" s="59"/>
      <c r="G642" s="59"/>
      <c r="H642" s="52" t="str">
        <f t="shared" ref="H642:H705" si="21">IF(B642=" нет КМ "," Нет км ",IF(C642=$Q$2,"Эмитирован, ","")&amp;IF(D642=$Q$2,"В обороте, ","")&amp;IF(E642=$Q$2,"Списан,","")&amp;IF(F642=$Q$2,"Выбыл из оборота",""))</f>
        <v/>
      </c>
      <c r="I642" s="73" t="str">
        <f>IFERROR(VLOOKUP(A642,'Внесение изменений'!$B:$C,2,0),"")</f>
        <v/>
      </c>
      <c r="J642" s="73" t="str">
        <f>IFERROR(VLOOKUP(A642,'Внесение изменений'!B:E,4,0)," - ")</f>
        <v xml:space="preserve"> - </v>
      </c>
      <c r="K642" s="73" t="str">
        <f>IF(J642=" - ",J642,IFERROR(VLOOKUP(J642,Raw!$X$7:$Y$14,2,0),"Незначительные"))</f>
        <v xml:space="preserve"> - </v>
      </c>
      <c r="L642" s="73"/>
      <c r="M642" s="73" t="str">
        <f t="shared" si="20"/>
        <v xml:space="preserve"> - </v>
      </c>
      <c r="N642" s="73" t="str">
        <f>IF(A642&lt;&gt;"",IFERROR(VLOOKUP(I642&amp;M642&amp;K642,Raw!$R:$V,5,0),"Не определено")," - ")</f>
        <v xml:space="preserve"> - </v>
      </c>
      <c r="O642" s="77"/>
      <c r="P642" s="59"/>
      <c r="Q642" s="59"/>
      <c r="R642" s="59"/>
      <c r="S642" s="59"/>
      <c r="T642" s="59"/>
      <c r="U642" s="59"/>
      <c r="V642" s="59"/>
      <c r="W642" s="59"/>
      <c r="X642" s="59"/>
      <c r="Y642" s="59"/>
    </row>
    <row r="643" spans="1:25" customFormat="1" x14ac:dyDescent="0.25">
      <c r="A643" s="57"/>
      <c r="B643" s="59"/>
      <c r="C643" s="59"/>
      <c r="D643" s="59"/>
      <c r="E643" s="59"/>
      <c r="F643" s="59"/>
      <c r="G643" s="59"/>
      <c r="H643" s="52" t="str">
        <f t="shared" si="21"/>
        <v/>
      </c>
      <c r="I643" s="73" t="str">
        <f>IFERROR(VLOOKUP(A643,'Внесение изменений'!$B:$C,2,0),"")</f>
        <v/>
      </c>
      <c r="J643" s="73" t="str">
        <f>IFERROR(VLOOKUP(A643,'Внесение изменений'!B:E,4,0)," - ")</f>
        <v xml:space="preserve"> - </v>
      </c>
      <c r="K643" s="73" t="str">
        <f>IF(J643=" - ",J643,IFERROR(VLOOKUP(J643,Raw!$X$7:$Y$14,2,0),"Незначительные"))</f>
        <v xml:space="preserve"> - </v>
      </c>
      <c r="L643" s="73"/>
      <c r="M643" s="73" t="str">
        <f t="shared" ref="M643:M706" si="22">IF(F643=$Q$2,"Выбыл из оборота",IF(D643=$Q$2,"Ввод в оборот",IF(C643=$Q$2,"Эмитирован",IF(B643=" Нет КМ ","Нет КМ",IF(B643=" Net KM ","Нет КМ"," - ")))))</f>
        <v xml:space="preserve"> - </v>
      </c>
      <c r="N643" s="73" t="str">
        <f>IF(A643&lt;&gt;"",IFERROR(VLOOKUP(I643&amp;M643&amp;K643,Raw!$R:$V,5,0),"Не определено")," - ")</f>
        <v xml:space="preserve"> - </v>
      </c>
      <c r="O643" s="77"/>
      <c r="P643" s="59"/>
      <c r="Q643" s="59"/>
      <c r="R643" s="59"/>
      <c r="S643" s="59"/>
      <c r="T643" s="59"/>
      <c r="U643" s="59"/>
      <c r="V643" s="59"/>
      <c r="W643" s="59"/>
      <c r="X643" s="59"/>
      <c r="Y643" s="59"/>
    </row>
    <row r="644" spans="1:25" customFormat="1" x14ac:dyDescent="0.25">
      <c r="A644" s="57"/>
      <c r="B644" s="59"/>
      <c r="C644" s="59"/>
      <c r="D644" s="59"/>
      <c r="E644" s="59"/>
      <c r="F644" s="59"/>
      <c r="G644" s="59"/>
      <c r="H644" s="52" t="str">
        <f t="shared" si="21"/>
        <v/>
      </c>
      <c r="I644" s="73" t="str">
        <f>IFERROR(VLOOKUP(A644,'Внесение изменений'!$B:$C,2,0),"")</f>
        <v/>
      </c>
      <c r="J644" s="73" t="str">
        <f>IFERROR(VLOOKUP(A644,'Внесение изменений'!B:E,4,0)," - ")</f>
        <v xml:space="preserve"> - </v>
      </c>
      <c r="K644" s="73" t="str">
        <f>IF(J644=" - ",J644,IFERROR(VLOOKUP(J644,Raw!$X$7:$Y$14,2,0),"Незначительные"))</f>
        <v xml:space="preserve"> - </v>
      </c>
      <c r="L644" s="73"/>
      <c r="M644" s="73" t="str">
        <f t="shared" si="22"/>
        <v xml:space="preserve"> - </v>
      </c>
      <c r="N644" s="73" t="str">
        <f>IF(A644&lt;&gt;"",IFERROR(VLOOKUP(I644&amp;M644&amp;K644,Raw!$R:$V,5,0),"Не определено")," - ")</f>
        <v xml:space="preserve"> - </v>
      </c>
      <c r="O644" s="77"/>
      <c r="P644" s="59"/>
      <c r="Q644" s="59"/>
      <c r="R644" s="59"/>
      <c r="S644" s="59"/>
      <c r="T644" s="59"/>
      <c r="U644" s="59"/>
      <c r="V644" s="59"/>
      <c r="W644" s="59"/>
      <c r="X644" s="59"/>
      <c r="Y644" s="59"/>
    </row>
    <row r="645" spans="1:25" customFormat="1" x14ac:dyDescent="0.25">
      <c r="A645" s="57"/>
      <c r="B645" s="59"/>
      <c r="C645" s="59"/>
      <c r="D645" s="59"/>
      <c r="E645" s="59"/>
      <c r="F645" s="59"/>
      <c r="G645" s="59"/>
      <c r="H645" s="52" t="str">
        <f t="shared" si="21"/>
        <v/>
      </c>
      <c r="I645" s="73" t="str">
        <f>IFERROR(VLOOKUP(A645,'Внесение изменений'!$B:$C,2,0),"")</f>
        <v/>
      </c>
      <c r="J645" s="73" t="str">
        <f>IFERROR(VLOOKUP(A645,'Внесение изменений'!B:E,4,0)," - ")</f>
        <v xml:space="preserve"> - </v>
      </c>
      <c r="K645" s="73" t="str">
        <f>IF(J645=" - ",J645,IFERROR(VLOOKUP(J645,Raw!$X$7:$Y$14,2,0),"Незначительные"))</f>
        <v xml:space="preserve"> - </v>
      </c>
      <c r="L645" s="73"/>
      <c r="M645" s="73" t="str">
        <f t="shared" si="22"/>
        <v xml:space="preserve"> - </v>
      </c>
      <c r="N645" s="73" t="str">
        <f>IF(A645&lt;&gt;"",IFERROR(VLOOKUP(I645&amp;M645&amp;K645,Raw!$R:$V,5,0),"Не определено")," - ")</f>
        <v xml:space="preserve"> - </v>
      </c>
      <c r="O645" s="77"/>
      <c r="P645" s="59"/>
      <c r="Q645" s="59"/>
      <c r="R645" s="59"/>
      <c r="S645" s="59"/>
      <c r="T645" s="59"/>
      <c r="U645" s="59"/>
      <c r="V645" s="59"/>
      <c r="W645" s="59"/>
      <c r="X645" s="59"/>
      <c r="Y645" s="59"/>
    </row>
    <row r="646" spans="1:25" customFormat="1" x14ac:dyDescent="0.25">
      <c r="A646" s="57"/>
      <c r="B646" s="59"/>
      <c r="C646" s="59"/>
      <c r="D646" s="59"/>
      <c r="E646" s="59"/>
      <c r="F646" s="59"/>
      <c r="G646" s="59"/>
      <c r="H646" s="52" t="str">
        <f t="shared" si="21"/>
        <v/>
      </c>
      <c r="I646" s="73" t="str">
        <f>IFERROR(VLOOKUP(A646,'Внесение изменений'!$B:$C,2,0),"")</f>
        <v/>
      </c>
      <c r="J646" s="73" t="str">
        <f>IFERROR(VLOOKUP(A646,'Внесение изменений'!B:E,4,0)," - ")</f>
        <v xml:space="preserve"> - </v>
      </c>
      <c r="K646" s="73" t="str">
        <f>IF(J646=" - ",J646,IFERROR(VLOOKUP(J646,Raw!$X$7:$Y$14,2,0),"Незначительные"))</f>
        <v xml:space="preserve"> - </v>
      </c>
      <c r="L646" s="73"/>
      <c r="M646" s="73" t="str">
        <f t="shared" si="22"/>
        <v xml:space="preserve"> - </v>
      </c>
      <c r="N646" s="73" t="str">
        <f>IF(A646&lt;&gt;"",IFERROR(VLOOKUP(I646&amp;M646&amp;K646,Raw!$R:$V,5,0),"Не определено")," - ")</f>
        <v xml:space="preserve"> - </v>
      </c>
      <c r="O646" s="77"/>
      <c r="P646" s="59"/>
      <c r="Q646" s="59"/>
      <c r="R646" s="59"/>
      <c r="S646" s="59"/>
      <c r="T646" s="59"/>
      <c r="U646" s="59"/>
      <c r="V646" s="59"/>
      <c r="W646" s="59"/>
      <c r="X646" s="59"/>
      <c r="Y646" s="59"/>
    </row>
    <row r="647" spans="1:25" customFormat="1" x14ac:dyDescent="0.25">
      <c r="A647" s="57"/>
      <c r="B647" s="59"/>
      <c r="C647" s="59"/>
      <c r="D647" s="59"/>
      <c r="E647" s="59"/>
      <c r="F647" s="59"/>
      <c r="G647" s="59"/>
      <c r="H647" s="52" t="str">
        <f t="shared" si="21"/>
        <v/>
      </c>
      <c r="I647" s="73" t="str">
        <f>IFERROR(VLOOKUP(A647,'Внесение изменений'!$B:$C,2,0),"")</f>
        <v/>
      </c>
      <c r="J647" s="73" t="str">
        <f>IFERROR(VLOOKUP(A647,'Внесение изменений'!B:E,4,0)," - ")</f>
        <v xml:space="preserve"> - </v>
      </c>
      <c r="K647" s="73" t="str">
        <f>IF(J647=" - ",J647,IFERROR(VLOOKUP(J647,Raw!$X$7:$Y$14,2,0),"Незначительные"))</f>
        <v xml:space="preserve"> - </v>
      </c>
      <c r="L647" s="73"/>
      <c r="M647" s="73" t="str">
        <f t="shared" si="22"/>
        <v xml:space="preserve"> - </v>
      </c>
      <c r="N647" s="73" t="str">
        <f>IF(A647&lt;&gt;"",IFERROR(VLOOKUP(I647&amp;M647&amp;K647,Raw!$R:$V,5,0),"Не определено")," - ")</f>
        <v xml:space="preserve"> - </v>
      </c>
      <c r="O647" s="77"/>
      <c r="P647" s="59"/>
      <c r="Q647" s="59"/>
      <c r="R647" s="59"/>
      <c r="S647" s="59"/>
      <c r="T647" s="59"/>
      <c r="U647" s="59"/>
      <c r="V647" s="59"/>
      <c r="W647" s="59"/>
      <c r="X647" s="59"/>
      <c r="Y647" s="59"/>
    </row>
    <row r="648" spans="1:25" customFormat="1" x14ac:dyDescent="0.25">
      <c r="A648" s="57"/>
      <c r="B648" s="59"/>
      <c r="C648" s="59"/>
      <c r="D648" s="59"/>
      <c r="E648" s="59"/>
      <c r="F648" s="59"/>
      <c r="G648" s="59"/>
      <c r="H648" s="52" t="str">
        <f t="shared" si="21"/>
        <v/>
      </c>
      <c r="I648" s="73" t="str">
        <f>IFERROR(VLOOKUP(A648,'Внесение изменений'!$B:$C,2,0),"")</f>
        <v/>
      </c>
      <c r="J648" s="73" t="str">
        <f>IFERROR(VLOOKUP(A648,'Внесение изменений'!B:E,4,0)," - ")</f>
        <v xml:space="preserve"> - </v>
      </c>
      <c r="K648" s="73" t="str">
        <f>IF(J648=" - ",J648,IFERROR(VLOOKUP(J648,Raw!$X$7:$Y$14,2,0),"Незначительные"))</f>
        <v xml:space="preserve"> - </v>
      </c>
      <c r="L648" s="73"/>
      <c r="M648" s="73" t="str">
        <f t="shared" si="22"/>
        <v xml:space="preserve"> - </v>
      </c>
      <c r="N648" s="73" t="str">
        <f>IF(A648&lt;&gt;"",IFERROR(VLOOKUP(I648&amp;M648&amp;K648,Raw!$R:$V,5,0),"Не определено")," - ")</f>
        <v xml:space="preserve"> - </v>
      </c>
      <c r="O648" s="77"/>
      <c r="P648" s="59"/>
      <c r="Q648" s="59"/>
      <c r="R648" s="59"/>
      <c r="S648" s="59"/>
      <c r="T648" s="59"/>
      <c r="U648" s="59"/>
      <c r="V648" s="59"/>
      <c r="W648" s="59"/>
      <c r="X648" s="59"/>
      <c r="Y648" s="59"/>
    </row>
    <row r="649" spans="1:25" customFormat="1" x14ac:dyDescent="0.25">
      <c r="A649" s="57"/>
      <c r="B649" s="59"/>
      <c r="C649" s="59"/>
      <c r="D649" s="59"/>
      <c r="E649" s="59"/>
      <c r="F649" s="59"/>
      <c r="G649" s="59"/>
      <c r="H649" s="52" t="str">
        <f t="shared" si="21"/>
        <v/>
      </c>
      <c r="I649" s="73" t="str">
        <f>IFERROR(VLOOKUP(A649,'Внесение изменений'!$B:$C,2,0),"")</f>
        <v/>
      </c>
      <c r="J649" s="73" t="str">
        <f>IFERROR(VLOOKUP(A649,'Внесение изменений'!B:E,4,0)," - ")</f>
        <v xml:space="preserve"> - </v>
      </c>
      <c r="K649" s="73" t="str">
        <f>IF(J649=" - ",J649,IFERROR(VLOOKUP(J649,Raw!$X$7:$Y$14,2,0),"Незначительные"))</f>
        <v xml:space="preserve"> - </v>
      </c>
      <c r="L649" s="73"/>
      <c r="M649" s="73" t="str">
        <f t="shared" si="22"/>
        <v xml:space="preserve"> - </v>
      </c>
      <c r="N649" s="73" t="str">
        <f>IF(A649&lt;&gt;"",IFERROR(VLOOKUP(I649&amp;M649&amp;K649,Raw!$R:$V,5,0),"Не определено")," - ")</f>
        <v xml:space="preserve"> - </v>
      </c>
      <c r="O649" s="77"/>
      <c r="P649" s="59"/>
      <c r="Q649" s="59"/>
      <c r="R649" s="59"/>
      <c r="S649" s="59"/>
      <c r="T649" s="59"/>
      <c r="U649" s="59"/>
      <c r="V649" s="59"/>
      <c r="W649" s="59"/>
      <c r="X649" s="59"/>
      <c r="Y649" s="59"/>
    </row>
    <row r="650" spans="1:25" customFormat="1" x14ac:dyDescent="0.25">
      <c r="A650" s="57"/>
      <c r="B650" s="59"/>
      <c r="C650" s="59"/>
      <c r="D650" s="59"/>
      <c r="E650" s="59"/>
      <c r="F650" s="59"/>
      <c r="G650" s="59"/>
      <c r="H650" s="52" t="str">
        <f t="shared" si="21"/>
        <v/>
      </c>
      <c r="I650" s="73" t="str">
        <f>IFERROR(VLOOKUP(A650,'Внесение изменений'!$B:$C,2,0),"")</f>
        <v/>
      </c>
      <c r="J650" s="73" t="str">
        <f>IFERROR(VLOOKUP(A650,'Внесение изменений'!B:E,4,0)," - ")</f>
        <v xml:space="preserve"> - </v>
      </c>
      <c r="K650" s="73" t="str">
        <f>IF(J650=" - ",J650,IFERROR(VLOOKUP(J650,Raw!$X$7:$Y$14,2,0),"Незначительные"))</f>
        <v xml:space="preserve"> - </v>
      </c>
      <c r="L650" s="73"/>
      <c r="M650" s="73" t="str">
        <f t="shared" si="22"/>
        <v xml:space="preserve"> - </v>
      </c>
      <c r="N650" s="73" t="str">
        <f>IF(A650&lt;&gt;"",IFERROR(VLOOKUP(I650&amp;M650&amp;K650,Raw!$R:$V,5,0),"Не определено")," - ")</f>
        <v xml:space="preserve"> - </v>
      </c>
      <c r="O650" s="77"/>
      <c r="P650" s="59"/>
      <c r="Q650" s="59"/>
      <c r="R650" s="59"/>
      <c r="S650" s="59"/>
      <c r="T650" s="59"/>
      <c r="U650" s="59"/>
      <c r="V650" s="59"/>
      <c r="W650" s="59"/>
      <c r="X650" s="59"/>
      <c r="Y650" s="59"/>
    </row>
    <row r="651" spans="1:25" customFormat="1" x14ac:dyDescent="0.25">
      <c r="A651" s="57"/>
      <c r="B651" s="59"/>
      <c r="C651" s="59"/>
      <c r="D651" s="59"/>
      <c r="E651" s="59"/>
      <c r="F651" s="59"/>
      <c r="G651" s="59"/>
      <c r="H651" s="52" t="str">
        <f t="shared" si="21"/>
        <v/>
      </c>
      <c r="I651" s="73" t="str">
        <f>IFERROR(VLOOKUP(A651,'Внесение изменений'!$B:$C,2,0),"")</f>
        <v/>
      </c>
      <c r="J651" s="73" t="str">
        <f>IFERROR(VLOOKUP(A651,'Внесение изменений'!B:E,4,0)," - ")</f>
        <v xml:space="preserve"> - </v>
      </c>
      <c r="K651" s="73" t="str">
        <f>IF(J651=" - ",J651,IFERROR(VLOOKUP(J651,Raw!$X$7:$Y$14,2,0),"Незначительные"))</f>
        <v xml:space="preserve"> - </v>
      </c>
      <c r="L651" s="73"/>
      <c r="M651" s="73" t="str">
        <f t="shared" si="22"/>
        <v xml:space="preserve"> - </v>
      </c>
      <c r="N651" s="73" t="str">
        <f>IF(A651&lt;&gt;"",IFERROR(VLOOKUP(I651&amp;M651&amp;K651,Raw!$R:$V,5,0),"Не определено")," - ")</f>
        <v xml:space="preserve"> - </v>
      </c>
      <c r="O651" s="77"/>
      <c r="P651" s="59"/>
      <c r="Q651" s="59"/>
      <c r="R651" s="59"/>
      <c r="S651" s="59"/>
      <c r="T651" s="59"/>
      <c r="U651" s="59"/>
      <c r="V651" s="59"/>
      <c r="W651" s="59"/>
      <c r="X651" s="59"/>
      <c r="Y651" s="59"/>
    </row>
    <row r="652" spans="1:25" customFormat="1" x14ac:dyDescent="0.25">
      <c r="A652" s="57"/>
      <c r="B652" s="59"/>
      <c r="C652" s="59"/>
      <c r="D652" s="59"/>
      <c r="E652" s="59"/>
      <c r="F652" s="59"/>
      <c r="G652" s="59"/>
      <c r="H652" s="52" t="str">
        <f t="shared" si="21"/>
        <v/>
      </c>
      <c r="I652" s="73" t="str">
        <f>IFERROR(VLOOKUP(A652,'Внесение изменений'!$B:$C,2,0),"")</f>
        <v/>
      </c>
      <c r="J652" s="73" t="str">
        <f>IFERROR(VLOOKUP(A652,'Внесение изменений'!B:E,4,0)," - ")</f>
        <v xml:space="preserve"> - </v>
      </c>
      <c r="K652" s="73" t="str">
        <f>IF(J652=" - ",J652,IFERROR(VLOOKUP(J652,Raw!$X$7:$Y$14,2,0),"Незначительные"))</f>
        <v xml:space="preserve"> - </v>
      </c>
      <c r="L652" s="73"/>
      <c r="M652" s="73" t="str">
        <f t="shared" si="22"/>
        <v xml:space="preserve"> - </v>
      </c>
      <c r="N652" s="73" t="str">
        <f>IF(A652&lt;&gt;"",IFERROR(VLOOKUP(I652&amp;M652&amp;K652,Raw!$R:$V,5,0),"Не определено")," - ")</f>
        <v xml:space="preserve"> - </v>
      </c>
      <c r="O652" s="77"/>
      <c r="P652" s="59"/>
      <c r="Q652" s="59"/>
      <c r="R652" s="59"/>
      <c r="S652" s="59"/>
      <c r="T652" s="59"/>
      <c r="U652" s="59"/>
      <c r="V652" s="59"/>
      <c r="W652" s="59"/>
      <c r="X652" s="59"/>
      <c r="Y652" s="59"/>
    </row>
    <row r="653" spans="1:25" customFormat="1" x14ac:dyDescent="0.25">
      <c r="A653" s="57"/>
      <c r="B653" s="59"/>
      <c r="C653" s="59"/>
      <c r="D653" s="59"/>
      <c r="E653" s="59"/>
      <c r="F653" s="59"/>
      <c r="G653" s="59"/>
      <c r="H653" s="52" t="str">
        <f t="shared" si="21"/>
        <v/>
      </c>
      <c r="I653" s="73" t="str">
        <f>IFERROR(VLOOKUP(A653,'Внесение изменений'!$B:$C,2,0),"")</f>
        <v/>
      </c>
      <c r="J653" s="73" t="str">
        <f>IFERROR(VLOOKUP(A653,'Внесение изменений'!B:E,4,0)," - ")</f>
        <v xml:space="preserve"> - </v>
      </c>
      <c r="K653" s="73" t="str">
        <f>IF(J653=" - ",J653,IFERROR(VLOOKUP(J653,Raw!$X$7:$Y$14,2,0),"Незначительные"))</f>
        <v xml:space="preserve"> - </v>
      </c>
      <c r="L653" s="73"/>
      <c r="M653" s="73" t="str">
        <f t="shared" si="22"/>
        <v xml:space="preserve"> - </v>
      </c>
      <c r="N653" s="73" t="str">
        <f>IF(A653&lt;&gt;"",IFERROR(VLOOKUP(I653&amp;M653&amp;K653,Raw!$R:$V,5,0),"Не определено")," - ")</f>
        <v xml:space="preserve"> - </v>
      </c>
      <c r="O653" s="77"/>
      <c r="P653" s="59"/>
      <c r="Q653" s="59"/>
      <c r="R653" s="59"/>
      <c r="S653" s="59"/>
      <c r="T653" s="59"/>
      <c r="U653" s="59"/>
      <c r="V653" s="59"/>
      <c r="W653" s="59"/>
      <c r="X653" s="59"/>
      <c r="Y653" s="59"/>
    </row>
    <row r="654" spans="1:25" customFormat="1" x14ac:dyDescent="0.25">
      <c r="A654" s="57"/>
      <c r="B654" s="59"/>
      <c r="C654" s="59"/>
      <c r="D654" s="59"/>
      <c r="E654" s="59"/>
      <c r="F654" s="59"/>
      <c r="G654" s="59"/>
      <c r="H654" s="52" t="str">
        <f t="shared" si="21"/>
        <v/>
      </c>
      <c r="I654" s="73" t="str">
        <f>IFERROR(VLOOKUP(A654,'Внесение изменений'!$B:$C,2,0),"")</f>
        <v/>
      </c>
      <c r="J654" s="73" t="str">
        <f>IFERROR(VLOOKUP(A654,'Внесение изменений'!B:E,4,0)," - ")</f>
        <v xml:space="preserve"> - </v>
      </c>
      <c r="K654" s="73" t="str">
        <f>IF(J654=" - ",J654,IFERROR(VLOOKUP(J654,Raw!$X$7:$Y$14,2,0),"Незначительные"))</f>
        <v xml:space="preserve"> - </v>
      </c>
      <c r="L654" s="73"/>
      <c r="M654" s="73" t="str">
        <f t="shared" si="22"/>
        <v xml:space="preserve"> - </v>
      </c>
      <c r="N654" s="73" t="str">
        <f>IF(A654&lt;&gt;"",IFERROR(VLOOKUP(I654&amp;M654&amp;K654,Raw!$R:$V,5,0),"Не определено")," - ")</f>
        <v xml:space="preserve"> - </v>
      </c>
      <c r="O654" s="77"/>
      <c r="P654" s="59"/>
      <c r="Q654" s="59"/>
      <c r="R654" s="59"/>
      <c r="S654" s="59"/>
      <c r="T654" s="59"/>
      <c r="U654" s="59"/>
      <c r="V654" s="59"/>
      <c r="W654" s="59"/>
      <c r="X654" s="59"/>
      <c r="Y654" s="59"/>
    </row>
    <row r="655" spans="1:25" customFormat="1" x14ac:dyDescent="0.25">
      <c r="A655" s="57"/>
      <c r="B655" s="59"/>
      <c r="C655" s="59"/>
      <c r="D655" s="59"/>
      <c r="E655" s="59"/>
      <c r="F655" s="59"/>
      <c r="G655" s="59"/>
      <c r="H655" s="52" t="str">
        <f t="shared" si="21"/>
        <v/>
      </c>
      <c r="I655" s="73" t="str">
        <f>IFERROR(VLOOKUP(A655,'Внесение изменений'!$B:$C,2,0),"")</f>
        <v/>
      </c>
      <c r="J655" s="73" t="str">
        <f>IFERROR(VLOOKUP(A655,'Внесение изменений'!B:E,4,0)," - ")</f>
        <v xml:space="preserve"> - </v>
      </c>
      <c r="K655" s="73" t="str">
        <f>IF(J655=" - ",J655,IFERROR(VLOOKUP(J655,Raw!$X$7:$Y$14,2,0),"Незначительные"))</f>
        <v xml:space="preserve"> - </v>
      </c>
      <c r="L655" s="73"/>
      <c r="M655" s="73" t="str">
        <f t="shared" si="22"/>
        <v xml:space="preserve"> - </v>
      </c>
      <c r="N655" s="73" t="str">
        <f>IF(A655&lt;&gt;"",IFERROR(VLOOKUP(I655&amp;M655&amp;K655,Raw!$R:$V,5,0),"Не определено")," - ")</f>
        <v xml:space="preserve"> - </v>
      </c>
      <c r="O655" s="77"/>
      <c r="P655" s="59"/>
      <c r="Q655" s="59"/>
      <c r="R655" s="59"/>
      <c r="S655" s="59"/>
      <c r="T655" s="59"/>
      <c r="U655" s="59"/>
      <c r="V655" s="59"/>
      <c r="W655" s="59"/>
      <c r="X655" s="59"/>
      <c r="Y655" s="59"/>
    </row>
    <row r="656" spans="1:25" customFormat="1" x14ac:dyDescent="0.25">
      <c r="A656" s="57"/>
      <c r="B656" s="59"/>
      <c r="C656" s="59"/>
      <c r="D656" s="59"/>
      <c r="E656" s="59"/>
      <c r="F656" s="59"/>
      <c r="G656" s="59"/>
      <c r="H656" s="52" t="str">
        <f t="shared" si="21"/>
        <v/>
      </c>
      <c r="I656" s="73" t="str">
        <f>IFERROR(VLOOKUP(A656,'Внесение изменений'!$B:$C,2,0),"")</f>
        <v/>
      </c>
      <c r="J656" s="73" t="str">
        <f>IFERROR(VLOOKUP(A656,'Внесение изменений'!B:E,4,0)," - ")</f>
        <v xml:space="preserve"> - </v>
      </c>
      <c r="K656" s="73" t="str">
        <f>IF(J656=" - ",J656,IFERROR(VLOOKUP(J656,Raw!$X$7:$Y$14,2,0),"Незначительные"))</f>
        <v xml:space="preserve"> - </v>
      </c>
      <c r="L656" s="73"/>
      <c r="M656" s="73" t="str">
        <f t="shared" si="22"/>
        <v xml:space="preserve"> - </v>
      </c>
      <c r="N656" s="73" t="str">
        <f>IF(A656&lt;&gt;"",IFERROR(VLOOKUP(I656&amp;M656&amp;K656,Raw!$R:$V,5,0),"Не определено")," - ")</f>
        <v xml:space="preserve"> - </v>
      </c>
      <c r="O656" s="77"/>
      <c r="P656" s="59"/>
      <c r="Q656" s="59"/>
      <c r="R656" s="59"/>
      <c r="S656" s="59"/>
      <c r="T656" s="59"/>
      <c r="U656" s="59"/>
      <c r="V656" s="59"/>
      <c r="W656" s="59"/>
      <c r="X656" s="59"/>
      <c r="Y656" s="59"/>
    </row>
    <row r="657" spans="1:25" customFormat="1" x14ac:dyDescent="0.25">
      <c r="A657" s="57"/>
      <c r="B657" s="59"/>
      <c r="C657" s="59"/>
      <c r="D657" s="59"/>
      <c r="E657" s="59"/>
      <c r="F657" s="59"/>
      <c r="G657" s="59"/>
      <c r="H657" s="52" t="str">
        <f t="shared" si="21"/>
        <v/>
      </c>
      <c r="I657" s="73" t="str">
        <f>IFERROR(VLOOKUP(A657,'Внесение изменений'!$B:$C,2,0),"")</f>
        <v/>
      </c>
      <c r="J657" s="73" t="str">
        <f>IFERROR(VLOOKUP(A657,'Внесение изменений'!B:E,4,0)," - ")</f>
        <v xml:space="preserve"> - </v>
      </c>
      <c r="K657" s="73" t="str">
        <f>IF(J657=" - ",J657,IFERROR(VLOOKUP(J657,Raw!$X$7:$Y$14,2,0),"Незначительные"))</f>
        <v xml:space="preserve"> - </v>
      </c>
      <c r="L657" s="73"/>
      <c r="M657" s="73" t="str">
        <f t="shared" si="22"/>
        <v xml:space="preserve"> - </v>
      </c>
      <c r="N657" s="73" t="str">
        <f>IF(A657&lt;&gt;"",IFERROR(VLOOKUP(I657&amp;M657&amp;K657,Raw!$R:$V,5,0),"Не определено")," - ")</f>
        <v xml:space="preserve"> - </v>
      </c>
      <c r="O657" s="77"/>
      <c r="P657" s="59"/>
      <c r="Q657" s="59"/>
      <c r="R657" s="59"/>
      <c r="S657" s="59"/>
      <c r="T657" s="59"/>
      <c r="U657" s="59"/>
      <c r="V657" s="59"/>
      <c r="W657" s="59"/>
      <c r="X657" s="59"/>
      <c r="Y657" s="59"/>
    </row>
    <row r="658" spans="1:25" customFormat="1" x14ac:dyDescent="0.25">
      <c r="A658" s="57"/>
      <c r="B658" s="59"/>
      <c r="C658" s="59"/>
      <c r="D658" s="59"/>
      <c r="E658" s="59"/>
      <c r="F658" s="59"/>
      <c r="G658" s="59"/>
      <c r="H658" s="52" t="str">
        <f t="shared" si="21"/>
        <v/>
      </c>
      <c r="I658" s="73" t="str">
        <f>IFERROR(VLOOKUP(A658,'Внесение изменений'!$B:$C,2,0),"")</f>
        <v/>
      </c>
      <c r="J658" s="73" t="str">
        <f>IFERROR(VLOOKUP(A658,'Внесение изменений'!B:E,4,0)," - ")</f>
        <v xml:space="preserve"> - </v>
      </c>
      <c r="K658" s="73" t="str">
        <f>IF(J658=" - ",J658,IFERROR(VLOOKUP(J658,Raw!$X$7:$Y$14,2,0),"Незначительные"))</f>
        <v xml:space="preserve"> - </v>
      </c>
      <c r="L658" s="73"/>
      <c r="M658" s="73" t="str">
        <f t="shared" si="22"/>
        <v xml:space="preserve"> - </v>
      </c>
      <c r="N658" s="73" t="str">
        <f>IF(A658&lt;&gt;"",IFERROR(VLOOKUP(I658&amp;M658&amp;K658,Raw!$R:$V,5,0),"Не определено")," - ")</f>
        <v xml:space="preserve"> - </v>
      </c>
      <c r="O658" s="77"/>
      <c r="P658" s="59"/>
      <c r="Q658" s="59"/>
      <c r="R658" s="59"/>
      <c r="S658" s="59"/>
      <c r="T658" s="59"/>
      <c r="U658" s="59"/>
      <c r="V658" s="59"/>
      <c r="W658" s="59"/>
      <c r="X658" s="59"/>
      <c r="Y658" s="59"/>
    </row>
    <row r="659" spans="1:25" customFormat="1" x14ac:dyDescent="0.25">
      <c r="A659" s="57"/>
      <c r="B659" s="59"/>
      <c r="C659" s="59"/>
      <c r="D659" s="59"/>
      <c r="E659" s="59"/>
      <c r="F659" s="59"/>
      <c r="G659" s="59"/>
      <c r="H659" s="52" t="str">
        <f t="shared" si="21"/>
        <v/>
      </c>
      <c r="I659" s="73" t="str">
        <f>IFERROR(VLOOKUP(A659,'Внесение изменений'!$B:$C,2,0),"")</f>
        <v/>
      </c>
      <c r="J659" s="73" t="str">
        <f>IFERROR(VLOOKUP(A659,'Внесение изменений'!B:E,4,0)," - ")</f>
        <v xml:space="preserve"> - </v>
      </c>
      <c r="K659" s="73" t="str">
        <f>IF(J659=" - ",J659,IFERROR(VLOOKUP(J659,Raw!$X$7:$Y$14,2,0),"Незначительные"))</f>
        <v xml:space="preserve"> - </v>
      </c>
      <c r="L659" s="73"/>
      <c r="M659" s="73" t="str">
        <f t="shared" si="22"/>
        <v xml:space="preserve"> - </v>
      </c>
      <c r="N659" s="73" t="str">
        <f>IF(A659&lt;&gt;"",IFERROR(VLOOKUP(I659&amp;M659&amp;K659,Raw!$R:$V,5,0),"Не определено")," - ")</f>
        <v xml:space="preserve"> - </v>
      </c>
      <c r="O659" s="77"/>
      <c r="P659" s="59"/>
      <c r="Q659" s="59"/>
      <c r="R659" s="59"/>
      <c r="S659" s="59"/>
      <c r="T659" s="59"/>
      <c r="U659" s="59"/>
      <c r="V659" s="59"/>
      <c r="W659" s="59"/>
      <c r="X659" s="59"/>
      <c r="Y659" s="59"/>
    </row>
    <row r="660" spans="1:25" customFormat="1" x14ac:dyDescent="0.25">
      <c r="A660" s="57"/>
      <c r="B660" s="59"/>
      <c r="C660" s="59"/>
      <c r="D660" s="59"/>
      <c r="E660" s="59"/>
      <c r="F660" s="59"/>
      <c r="G660" s="59"/>
      <c r="H660" s="52" t="str">
        <f t="shared" si="21"/>
        <v/>
      </c>
      <c r="I660" s="73" t="str">
        <f>IFERROR(VLOOKUP(A660,'Внесение изменений'!$B:$C,2,0),"")</f>
        <v/>
      </c>
      <c r="J660" s="73" t="str">
        <f>IFERROR(VLOOKUP(A660,'Внесение изменений'!B:E,4,0)," - ")</f>
        <v xml:space="preserve"> - </v>
      </c>
      <c r="K660" s="73" t="str">
        <f>IF(J660=" - ",J660,IFERROR(VLOOKUP(J660,Raw!$X$7:$Y$14,2,0),"Незначительные"))</f>
        <v xml:space="preserve"> - </v>
      </c>
      <c r="L660" s="73"/>
      <c r="M660" s="73" t="str">
        <f t="shared" si="22"/>
        <v xml:space="preserve"> - </v>
      </c>
      <c r="N660" s="73" t="str">
        <f>IF(A660&lt;&gt;"",IFERROR(VLOOKUP(I660&amp;M660&amp;K660,Raw!$R:$V,5,0),"Не определено")," - ")</f>
        <v xml:space="preserve"> - </v>
      </c>
      <c r="O660" s="77"/>
      <c r="P660" s="59"/>
      <c r="Q660" s="59"/>
      <c r="R660" s="59"/>
      <c r="S660" s="59"/>
      <c r="T660" s="59"/>
      <c r="U660" s="59"/>
      <c r="V660" s="59"/>
      <c r="W660" s="59"/>
      <c r="X660" s="59"/>
      <c r="Y660" s="59"/>
    </row>
    <row r="661" spans="1:25" customFormat="1" x14ac:dyDescent="0.25">
      <c r="A661" s="57"/>
      <c r="B661" s="59"/>
      <c r="C661" s="59"/>
      <c r="D661" s="59"/>
      <c r="E661" s="59"/>
      <c r="F661" s="59"/>
      <c r="G661" s="59"/>
      <c r="H661" s="52" t="str">
        <f t="shared" si="21"/>
        <v/>
      </c>
      <c r="I661" s="73" t="str">
        <f>IFERROR(VLOOKUP(A661,'Внесение изменений'!$B:$C,2,0),"")</f>
        <v/>
      </c>
      <c r="J661" s="73" t="str">
        <f>IFERROR(VLOOKUP(A661,'Внесение изменений'!B:E,4,0)," - ")</f>
        <v xml:space="preserve"> - </v>
      </c>
      <c r="K661" s="73" t="str">
        <f>IF(J661=" - ",J661,IFERROR(VLOOKUP(J661,Raw!$X$7:$Y$14,2,0),"Незначительные"))</f>
        <v xml:space="preserve"> - </v>
      </c>
      <c r="L661" s="73"/>
      <c r="M661" s="73" t="str">
        <f t="shared" si="22"/>
        <v xml:space="preserve"> - </v>
      </c>
      <c r="N661" s="73" t="str">
        <f>IF(A661&lt;&gt;"",IFERROR(VLOOKUP(I661&amp;M661&amp;K661,Raw!$R:$V,5,0),"Не определено")," - ")</f>
        <v xml:space="preserve"> - </v>
      </c>
      <c r="O661" s="77"/>
      <c r="P661" s="59"/>
      <c r="Q661" s="59"/>
      <c r="R661" s="59"/>
      <c r="S661" s="59"/>
      <c r="T661" s="59"/>
      <c r="U661" s="59"/>
      <c r="V661" s="59"/>
      <c r="W661" s="59"/>
      <c r="X661" s="59"/>
      <c r="Y661" s="59"/>
    </row>
    <row r="662" spans="1:25" customFormat="1" x14ac:dyDescent="0.25">
      <c r="A662" s="57"/>
      <c r="B662" s="59"/>
      <c r="C662" s="59"/>
      <c r="D662" s="59"/>
      <c r="E662" s="59"/>
      <c r="F662" s="59"/>
      <c r="G662" s="59"/>
      <c r="H662" s="52" t="str">
        <f t="shared" si="21"/>
        <v/>
      </c>
      <c r="I662" s="73" t="str">
        <f>IFERROR(VLOOKUP(A662,'Внесение изменений'!$B:$C,2,0),"")</f>
        <v/>
      </c>
      <c r="J662" s="73" t="str">
        <f>IFERROR(VLOOKUP(A662,'Внесение изменений'!B:E,4,0)," - ")</f>
        <v xml:space="preserve"> - </v>
      </c>
      <c r="K662" s="73" t="str">
        <f>IF(J662=" - ",J662,IFERROR(VLOOKUP(J662,Raw!$X$7:$Y$14,2,0),"Незначительные"))</f>
        <v xml:space="preserve"> - </v>
      </c>
      <c r="L662" s="73"/>
      <c r="M662" s="73" t="str">
        <f t="shared" si="22"/>
        <v xml:space="preserve"> - </v>
      </c>
      <c r="N662" s="73" t="str">
        <f>IF(A662&lt;&gt;"",IFERROR(VLOOKUP(I662&amp;M662&amp;K662,Raw!$R:$V,5,0),"Не определено")," - ")</f>
        <v xml:space="preserve"> - </v>
      </c>
      <c r="O662" s="77"/>
      <c r="P662" s="59"/>
      <c r="Q662" s="59"/>
      <c r="R662" s="59"/>
      <c r="S662" s="59"/>
      <c r="T662" s="59"/>
      <c r="U662" s="59"/>
      <c r="V662" s="59"/>
      <c r="W662" s="59"/>
      <c r="X662" s="59"/>
      <c r="Y662" s="59"/>
    </row>
    <row r="663" spans="1:25" customFormat="1" x14ac:dyDescent="0.25">
      <c r="A663" s="57"/>
      <c r="B663" s="59"/>
      <c r="C663" s="59"/>
      <c r="D663" s="59"/>
      <c r="E663" s="59"/>
      <c r="F663" s="59"/>
      <c r="G663" s="59"/>
      <c r="H663" s="52" t="str">
        <f t="shared" si="21"/>
        <v/>
      </c>
      <c r="I663" s="73" t="str">
        <f>IFERROR(VLOOKUP(A663,'Внесение изменений'!$B:$C,2,0),"")</f>
        <v/>
      </c>
      <c r="J663" s="73" t="str">
        <f>IFERROR(VLOOKUP(A663,'Внесение изменений'!B:E,4,0)," - ")</f>
        <v xml:space="preserve"> - </v>
      </c>
      <c r="K663" s="73" t="str">
        <f>IF(J663=" - ",J663,IFERROR(VLOOKUP(J663,Raw!$X$7:$Y$14,2,0),"Незначительные"))</f>
        <v xml:space="preserve"> - </v>
      </c>
      <c r="L663" s="73"/>
      <c r="M663" s="73" t="str">
        <f t="shared" si="22"/>
        <v xml:space="preserve"> - </v>
      </c>
      <c r="N663" s="73" t="str">
        <f>IF(A663&lt;&gt;"",IFERROR(VLOOKUP(I663&amp;M663&amp;K663,Raw!$R:$V,5,0),"Не определено")," - ")</f>
        <v xml:space="preserve"> - </v>
      </c>
      <c r="O663" s="77"/>
      <c r="P663" s="59"/>
      <c r="Q663" s="59"/>
      <c r="R663" s="59"/>
      <c r="S663" s="59"/>
      <c r="T663" s="59"/>
      <c r="U663" s="59"/>
      <c r="V663" s="59"/>
      <c r="W663" s="59"/>
      <c r="X663" s="59"/>
      <c r="Y663" s="59"/>
    </row>
    <row r="664" spans="1:25" customFormat="1" x14ac:dyDescent="0.25">
      <c r="A664" s="57"/>
      <c r="B664" s="59"/>
      <c r="C664" s="59"/>
      <c r="D664" s="59"/>
      <c r="E664" s="59"/>
      <c r="F664" s="59"/>
      <c r="G664" s="59"/>
      <c r="H664" s="52" t="str">
        <f t="shared" si="21"/>
        <v/>
      </c>
      <c r="I664" s="73" t="str">
        <f>IFERROR(VLOOKUP(A664,'Внесение изменений'!$B:$C,2,0),"")</f>
        <v/>
      </c>
      <c r="J664" s="73" t="str">
        <f>IFERROR(VLOOKUP(A664,'Внесение изменений'!B:E,4,0)," - ")</f>
        <v xml:space="preserve"> - </v>
      </c>
      <c r="K664" s="73" t="str">
        <f>IF(J664=" - ",J664,IFERROR(VLOOKUP(J664,Raw!$X$7:$Y$14,2,0),"Незначительные"))</f>
        <v xml:space="preserve"> - </v>
      </c>
      <c r="L664" s="73"/>
      <c r="M664" s="73" t="str">
        <f t="shared" si="22"/>
        <v xml:space="preserve"> - </v>
      </c>
      <c r="N664" s="73" t="str">
        <f>IF(A664&lt;&gt;"",IFERROR(VLOOKUP(I664&amp;M664&amp;K664,Raw!$R:$V,5,0),"Не определено")," - ")</f>
        <v xml:space="preserve"> - </v>
      </c>
      <c r="O664" s="77"/>
      <c r="P664" s="59"/>
      <c r="Q664" s="59"/>
      <c r="R664" s="59"/>
      <c r="S664" s="59"/>
      <c r="T664" s="59"/>
      <c r="U664" s="59"/>
      <c r="V664" s="59"/>
      <c r="W664" s="59"/>
      <c r="X664" s="59"/>
      <c r="Y664" s="59"/>
    </row>
    <row r="665" spans="1:25" customFormat="1" x14ac:dyDescent="0.25">
      <c r="A665" s="57"/>
      <c r="B665" s="59"/>
      <c r="C665" s="59"/>
      <c r="D665" s="59"/>
      <c r="E665" s="59"/>
      <c r="F665" s="59"/>
      <c r="G665" s="59"/>
      <c r="H665" s="52" t="str">
        <f t="shared" si="21"/>
        <v/>
      </c>
      <c r="I665" s="73" t="str">
        <f>IFERROR(VLOOKUP(A665,'Внесение изменений'!$B:$C,2,0),"")</f>
        <v/>
      </c>
      <c r="J665" s="73" t="str">
        <f>IFERROR(VLOOKUP(A665,'Внесение изменений'!B:E,4,0)," - ")</f>
        <v xml:space="preserve"> - </v>
      </c>
      <c r="K665" s="73" t="str">
        <f>IF(J665=" - ",J665,IFERROR(VLOOKUP(J665,Raw!$X$7:$Y$14,2,0),"Незначительные"))</f>
        <v xml:space="preserve"> - </v>
      </c>
      <c r="L665" s="73"/>
      <c r="M665" s="73" t="str">
        <f t="shared" si="22"/>
        <v xml:space="preserve"> - </v>
      </c>
      <c r="N665" s="73" t="str">
        <f>IF(A665&lt;&gt;"",IFERROR(VLOOKUP(I665&amp;M665&amp;K665,Raw!$R:$V,5,0),"Не определено")," - ")</f>
        <v xml:space="preserve"> - </v>
      </c>
      <c r="O665" s="77"/>
      <c r="P665" s="59"/>
      <c r="Q665" s="59"/>
      <c r="R665" s="59"/>
      <c r="S665" s="59"/>
      <c r="T665" s="59"/>
      <c r="U665" s="59"/>
      <c r="V665" s="59"/>
      <c r="W665" s="59"/>
      <c r="X665" s="59"/>
      <c r="Y665" s="59"/>
    </row>
    <row r="666" spans="1:25" customFormat="1" x14ac:dyDescent="0.25">
      <c r="A666" s="57"/>
      <c r="B666" s="59"/>
      <c r="C666" s="59"/>
      <c r="D666" s="59"/>
      <c r="E666" s="59"/>
      <c r="F666" s="59"/>
      <c r="G666" s="59"/>
      <c r="H666" s="52" t="str">
        <f t="shared" si="21"/>
        <v/>
      </c>
      <c r="I666" s="73" t="str">
        <f>IFERROR(VLOOKUP(A666,'Внесение изменений'!$B:$C,2,0),"")</f>
        <v/>
      </c>
      <c r="J666" s="73" t="str">
        <f>IFERROR(VLOOKUP(A666,'Внесение изменений'!B:E,4,0)," - ")</f>
        <v xml:space="preserve"> - </v>
      </c>
      <c r="K666" s="73" t="str">
        <f>IF(J666=" - ",J666,IFERROR(VLOOKUP(J666,Raw!$X$7:$Y$14,2,0),"Незначительные"))</f>
        <v xml:space="preserve"> - </v>
      </c>
      <c r="L666" s="73"/>
      <c r="M666" s="73" t="str">
        <f t="shared" si="22"/>
        <v xml:space="preserve"> - </v>
      </c>
      <c r="N666" s="73" t="str">
        <f>IF(A666&lt;&gt;"",IFERROR(VLOOKUP(I666&amp;M666&amp;K666,Raw!$R:$V,5,0),"Не определено")," - ")</f>
        <v xml:space="preserve"> - </v>
      </c>
      <c r="O666" s="77"/>
      <c r="P666" s="59"/>
      <c r="Q666" s="59"/>
      <c r="R666" s="59"/>
      <c r="S666" s="59"/>
      <c r="T666" s="59"/>
      <c r="U666" s="59"/>
      <c r="V666" s="59"/>
      <c r="W666" s="59"/>
      <c r="X666" s="59"/>
      <c r="Y666" s="59"/>
    </row>
    <row r="667" spans="1:25" customFormat="1" x14ac:dyDescent="0.25">
      <c r="A667" s="57"/>
      <c r="B667" s="59"/>
      <c r="C667" s="59"/>
      <c r="D667" s="59"/>
      <c r="E667" s="59"/>
      <c r="F667" s="59"/>
      <c r="G667" s="59"/>
      <c r="H667" s="52" t="str">
        <f t="shared" si="21"/>
        <v/>
      </c>
      <c r="I667" s="73" t="str">
        <f>IFERROR(VLOOKUP(A667,'Внесение изменений'!$B:$C,2,0),"")</f>
        <v/>
      </c>
      <c r="J667" s="73" t="str">
        <f>IFERROR(VLOOKUP(A667,'Внесение изменений'!B:E,4,0)," - ")</f>
        <v xml:space="preserve"> - </v>
      </c>
      <c r="K667" s="73" t="str">
        <f>IF(J667=" - ",J667,IFERROR(VLOOKUP(J667,Raw!$X$7:$Y$14,2,0),"Незначительные"))</f>
        <v xml:space="preserve"> - </v>
      </c>
      <c r="L667" s="73"/>
      <c r="M667" s="73" t="str">
        <f t="shared" si="22"/>
        <v xml:space="preserve"> - </v>
      </c>
      <c r="N667" s="73" t="str">
        <f>IF(A667&lt;&gt;"",IFERROR(VLOOKUP(I667&amp;M667&amp;K667,Raw!$R:$V,5,0),"Не определено")," - ")</f>
        <v xml:space="preserve"> - </v>
      </c>
      <c r="O667" s="77"/>
      <c r="P667" s="59"/>
      <c r="Q667" s="59"/>
      <c r="R667" s="59"/>
      <c r="S667" s="59"/>
      <c r="T667" s="59"/>
      <c r="U667" s="59"/>
      <c r="V667" s="59"/>
      <c r="W667" s="59"/>
      <c r="X667" s="59"/>
      <c r="Y667" s="59"/>
    </row>
    <row r="668" spans="1:25" customFormat="1" x14ac:dyDescent="0.25">
      <c r="A668" s="57"/>
      <c r="B668" s="59"/>
      <c r="C668" s="59"/>
      <c r="D668" s="59"/>
      <c r="E668" s="59"/>
      <c r="F668" s="59"/>
      <c r="G668" s="59"/>
      <c r="H668" s="52" t="str">
        <f t="shared" si="21"/>
        <v/>
      </c>
      <c r="I668" s="73" t="str">
        <f>IFERROR(VLOOKUP(A668,'Внесение изменений'!$B:$C,2,0),"")</f>
        <v/>
      </c>
      <c r="J668" s="73" t="str">
        <f>IFERROR(VLOOKUP(A668,'Внесение изменений'!B:E,4,0)," - ")</f>
        <v xml:space="preserve"> - </v>
      </c>
      <c r="K668" s="73" t="str">
        <f>IF(J668=" - ",J668,IFERROR(VLOOKUP(J668,Raw!$X$7:$Y$14,2,0),"Незначительные"))</f>
        <v xml:space="preserve"> - </v>
      </c>
      <c r="L668" s="73"/>
      <c r="M668" s="73" t="str">
        <f t="shared" si="22"/>
        <v xml:space="preserve"> - </v>
      </c>
      <c r="N668" s="73" t="str">
        <f>IF(A668&lt;&gt;"",IFERROR(VLOOKUP(I668&amp;M668&amp;K668,Raw!$R:$V,5,0),"Не определено")," - ")</f>
        <v xml:space="preserve"> - </v>
      </c>
      <c r="O668" s="77"/>
      <c r="P668" s="59"/>
      <c r="Q668" s="59"/>
      <c r="R668" s="59"/>
      <c r="S668" s="59"/>
      <c r="T668" s="59"/>
      <c r="U668" s="59"/>
      <c r="V668" s="59"/>
      <c r="W668" s="59"/>
      <c r="X668" s="59"/>
      <c r="Y668" s="59"/>
    </row>
    <row r="669" spans="1:25" customFormat="1" x14ac:dyDescent="0.25">
      <c r="A669" s="57"/>
      <c r="B669" s="59"/>
      <c r="C669" s="59"/>
      <c r="D669" s="59"/>
      <c r="E669" s="59"/>
      <c r="F669" s="59"/>
      <c r="G669" s="59"/>
      <c r="H669" s="52" t="str">
        <f t="shared" si="21"/>
        <v/>
      </c>
      <c r="I669" s="73" t="str">
        <f>IFERROR(VLOOKUP(A669,'Внесение изменений'!$B:$C,2,0),"")</f>
        <v/>
      </c>
      <c r="J669" s="73" t="str">
        <f>IFERROR(VLOOKUP(A669,'Внесение изменений'!B:E,4,0)," - ")</f>
        <v xml:space="preserve"> - </v>
      </c>
      <c r="K669" s="73" t="str">
        <f>IF(J669=" - ",J669,IFERROR(VLOOKUP(J669,Raw!$X$7:$Y$14,2,0),"Незначительные"))</f>
        <v xml:space="preserve"> - </v>
      </c>
      <c r="L669" s="73"/>
      <c r="M669" s="73" t="str">
        <f t="shared" si="22"/>
        <v xml:space="preserve"> - </v>
      </c>
      <c r="N669" s="73" t="str">
        <f>IF(A669&lt;&gt;"",IFERROR(VLOOKUP(I669&amp;M669&amp;K669,Raw!$R:$V,5,0),"Не определено")," - ")</f>
        <v xml:space="preserve"> - </v>
      </c>
      <c r="O669" s="77"/>
      <c r="P669" s="59"/>
      <c r="Q669" s="59"/>
      <c r="R669" s="59"/>
      <c r="S669" s="59"/>
      <c r="T669" s="59"/>
      <c r="U669" s="59"/>
      <c r="V669" s="59"/>
      <c r="W669" s="59"/>
      <c r="X669" s="59"/>
      <c r="Y669" s="59"/>
    </row>
    <row r="670" spans="1:25" customFormat="1" x14ac:dyDescent="0.25">
      <c r="A670" s="57"/>
      <c r="B670" s="59"/>
      <c r="C670" s="59"/>
      <c r="D670" s="59"/>
      <c r="E670" s="59"/>
      <c r="F670" s="59"/>
      <c r="G670" s="59"/>
      <c r="H670" s="52" t="str">
        <f t="shared" si="21"/>
        <v/>
      </c>
      <c r="I670" s="73" t="str">
        <f>IFERROR(VLOOKUP(A670,'Внесение изменений'!$B:$C,2,0),"")</f>
        <v/>
      </c>
      <c r="J670" s="73" t="str">
        <f>IFERROR(VLOOKUP(A670,'Внесение изменений'!B:E,4,0)," - ")</f>
        <v xml:space="preserve"> - </v>
      </c>
      <c r="K670" s="73" t="str">
        <f>IF(J670=" - ",J670,IFERROR(VLOOKUP(J670,Raw!$X$7:$Y$14,2,0),"Незначительные"))</f>
        <v xml:space="preserve"> - </v>
      </c>
      <c r="L670" s="73"/>
      <c r="M670" s="73" t="str">
        <f t="shared" si="22"/>
        <v xml:space="preserve"> - </v>
      </c>
      <c r="N670" s="73" t="str">
        <f>IF(A670&lt;&gt;"",IFERROR(VLOOKUP(I670&amp;M670&amp;K670,Raw!$R:$V,5,0),"Не определено")," - ")</f>
        <v xml:space="preserve"> - </v>
      </c>
      <c r="O670" s="77"/>
      <c r="P670" s="59"/>
      <c r="Q670" s="59"/>
      <c r="R670" s="59"/>
      <c r="S670" s="59"/>
      <c r="T670" s="59"/>
      <c r="U670" s="59"/>
      <c r="V670" s="59"/>
      <c r="W670" s="59"/>
      <c r="X670" s="59"/>
      <c r="Y670" s="59"/>
    </row>
    <row r="671" spans="1:25" customFormat="1" x14ac:dyDescent="0.25">
      <c r="A671" s="57"/>
      <c r="B671" s="59"/>
      <c r="C671" s="59"/>
      <c r="D671" s="59"/>
      <c r="E671" s="59"/>
      <c r="F671" s="59"/>
      <c r="G671" s="59"/>
      <c r="H671" s="52" t="str">
        <f t="shared" si="21"/>
        <v/>
      </c>
      <c r="I671" s="73" t="str">
        <f>IFERROR(VLOOKUP(A671,'Внесение изменений'!$B:$C,2,0),"")</f>
        <v/>
      </c>
      <c r="J671" s="73" t="str">
        <f>IFERROR(VLOOKUP(A671,'Внесение изменений'!B:E,4,0)," - ")</f>
        <v xml:space="preserve"> - </v>
      </c>
      <c r="K671" s="73" t="str">
        <f>IF(J671=" - ",J671,IFERROR(VLOOKUP(J671,Raw!$X$7:$Y$14,2,0),"Незначительные"))</f>
        <v xml:space="preserve"> - </v>
      </c>
      <c r="L671" s="73"/>
      <c r="M671" s="73" t="str">
        <f t="shared" si="22"/>
        <v xml:space="preserve"> - </v>
      </c>
      <c r="N671" s="73" t="str">
        <f>IF(A671&lt;&gt;"",IFERROR(VLOOKUP(I671&amp;M671&amp;K671,Raw!$R:$V,5,0),"Не определено")," - ")</f>
        <v xml:space="preserve"> - </v>
      </c>
      <c r="O671" s="77"/>
      <c r="P671" s="59"/>
      <c r="Q671" s="59"/>
      <c r="R671" s="59"/>
      <c r="S671" s="59"/>
      <c r="T671" s="59"/>
      <c r="U671" s="59"/>
      <c r="V671" s="59"/>
      <c r="W671" s="59"/>
      <c r="X671" s="59"/>
      <c r="Y671" s="59"/>
    </row>
    <row r="672" spans="1:25" customFormat="1" x14ac:dyDescent="0.25">
      <c r="A672" s="57"/>
      <c r="B672" s="59"/>
      <c r="C672" s="59"/>
      <c r="D672" s="59"/>
      <c r="E672" s="59"/>
      <c r="F672" s="59"/>
      <c r="G672" s="59"/>
      <c r="H672" s="52" t="str">
        <f t="shared" si="21"/>
        <v/>
      </c>
      <c r="I672" s="73" t="str">
        <f>IFERROR(VLOOKUP(A672,'Внесение изменений'!$B:$C,2,0),"")</f>
        <v/>
      </c>
      <c r="J672" s="73" t="str">
        <f>IFERROR(VLOOKUP(A672,'Внесение изменений'!B:E,4,0)," - ")</f>
        <v xml:space="preserve"> - </v>
      </c>
      <c r="K672" s="73" t="str">
        <f>IF(J672=" - ",J672,IFERROR(VLOOKUP(J672,Raw!$X$7:$Y$14,2,0),"Незначительные"))</f>
        <v xml:space="preserve"> - </v>
      </c>
      <c r="L672" s="73"/>
      <c r="M672" s="73" t="str">
        <f t="shared" si="22"/>
        <v xml:space="preserve"> - </v>
      </c>
      <c r="N672" s="73" t="str">
        <f>IF(A672&lt;&gt;"",IFERROR(VLOOKUP(I672&amp;M672&amp;K672,Raw!$R:$V,5,0),"Не определено")," - ")</f>
        <v xml:space="preserve"> - </v>
      </c>
      <c r="O672" s="77"/>
      <c r="P672" s="59"/>
      <c r="Q672" s="59"/>
      <c r="R672" s="59"/>
      <c r="S672" s="59"/>
      <c r="T672" s="59"/>
      <c r="U672" s="59"/>
      <c r="V672" s="59"/>
      <c r="W672" s="59"/>
      <c r="X672" s="59"/>
      <c r="Y672" s="59"/>
    </row>
    <row r="673" spans="1:25" customFormat="1" x14ac:dyDescent="0.25">
      <c r="A673" s="57"/>
      <c r="B673" s="59"/>
      <c r="C673" s="59"/>
      <c r="D673" s="59"/>
      <c r="E673" s="59"/>
      <c r="F673" s="59"/>
      <c r="G673" s="59"/>
      <c r="H673" s="52" t="str">
        <f t="shared" si="21"/>
        <v/>
      </c>
      <c r="I673" s="73" t="str">
        <f>IFERROR(VLOOKUP(A673,'Внесение изменений'!$B:$C,2,0),"")</f>
        <v/>
      </c>
      <c r="J673" s="73" t="str">
        <f>IFERROR(VLOOKUP(A673,'Внесение изменений'!B:E,4,0)," - ")</f>
        <v xml:space="preserve"> - </v>
      </c>
      <c r="K673" s="73" t="str">
        <f>IF(J673=" - ",J673,IFERROR(VLOOKUP(J673,Raw!$X$7:$Y$14,2,0),"Незначительные"))</f>
        <v xml:space="preserve"> - </v>
      </c>
      <c r="L673" s="73"/>
      <c r="M673" s="73" t="str">
        <f t="shared" si="22"/>
        <v xml:space="preserve"> - </v>
      </c>
      <c r="N673" s="73" t="str">
        <f>IF(A673&lt;&gt;"",IFERROR(VLOOKUP(I673&amp;M673&amp;K673,Raw!$R:$V,5,0),"Не определено")," - ")</f>
        <v xml:space="preserve"> - </v>
      </c>
      <c r="O673" s="77"/>
      <c r="P673" s="59"/>
      <c r="Q673" s="59"/>
      <c r="R673" s="59"/>
      <c r="S673" s="59"/>
      <c r="T673" s="59"/>
      <c r="U673" s="59"/>
      <c r="V673" s="59"/>
      <c r="W673" s="59"/>
      <c r="X673" s="59"/>
      <c r="Y673" s="59"/>
    </row>
    <row r="674" spans="1:25" customFormat="1" x14ac:dyDescent="0.25">
      <c r="A674" s="57"/>
      <c r="B674" s="59"/>
      <c r="C674" s="59"/>
      <c r="D674" s="59"/>
      <c r="E674" s="59"/>
      <c r="F674" s="59"/>
      <c r="G674" s="59"/>
      <c r="H674" s="52" t="str">
        <f t="shared" si="21"/>
        <v/>
      </c>
      <c r="I674" s="73" t="str">
        <f>IFERROR(VLOOKUP(A674,'Внесение изменений'!$B:$C,2,0),"")</f>
        <v/>
      </c>
      <c r="J674" s="73" t="str">
        <f>IFERROR(VLOOKUP(A674,'Внесение изменений'!B:E,4,0)," - ")</f>
        <v xml:space="preserve"> - </v>
      </c>
      <c r="K674" s="73" t="str">
        <f>IF(J674=" - ",J674,IFERROR(VLOOKUP(J674,Raw!$X$7:$Y$14,2,0),"Незначительные"))</f>
        <v xml:space="preserve"> - </v>
      </c>
      <c r="L674" s="73"/>
      <c r="M674" s="73" t="str">
        <f t="shared" si="22"/>
        <v xml:space="preserve"> - </v>
      </c>
      <c r="N674" s="73" t="str">
        <f>IF(A674&lt;&gt;"",IFERROR(VLOOKUP(I674&amp;M674&amp;K674,Raw!$R:$V,5,0),"Не определено")," - ")</f>
        <v xml:space="preserve"> - </v>
      </c>
      <c r="O674" s="77"/>
      <c r="P674" s="59"/>
      <c r="Q674" s="59"/>
      <c r="R674" s="59"/>
      <c r="S674" s="59"/>
      <c r="T674" s="59"/>
      <c r="U674" s="59"/>
      <c r="V674" s="59"/>
      <c r="W674" s="59"/>
      <c r="X674" s="59"/>
      <c r="Y674" s="59"/>
    </row>
    <row r="675" spans="1:25" customFormat="1" x14ac:dyDescent="0.25">
      <c r="A675" s="57"/>
      <c r="B675" s="59"/>
      <c r="C675" s="59"/>
      <c r="D675" s="59"/>
      <c r="E675" s="59"/>
      <c r="F675" s="59"/>
      <c r="G675" s="59"/>
      <c r="H675" s="52" t="str">
        <f t="shared" si="21"/>
        <v/>
      </c>
      <c r="I675" s="73" t="str">
        <f>IFERROR(VLOOKUP(A675,'Внесение изменений'!$B:$C,2,0),"")</f>
        <v/>
      </c>
      <c r="J675" s="73" t="str">
        <f>IFERROR(VLOOKUP(A675,'Внесение изменений'!B:E,4,0)," - ")</f>
        <v xml:space="preserve"> - </v>
      </c>
      <c r="K675" s="73" t="str">
        <f>IF(J675=" - ",J675,IFERROR(VLOOKUP(J675,Raw!$X$7:$Y$14,2,0),"Незначительные"))</f>
        <v xml:space="preserve"> - </v>
      </c>
      <c r="L675" s="73"/>
      <c r="M675" s="73" t="str">
        <f t="shared" si="22"/>
        <v xml:space="preserve"> - </v>
      </c>
      <c r="N675" s="73" t="str">
        <f>IF(A675&lt;&gt;"",IFERROR(VLOOKUP(I675&amp;M675&amp;K675,Raw!$R:$V,5,0),"Не определено")," - ")</f>
        <v xml:space="preserve"> - </v>
      </c>
      <c r="O675" s="77"/>
      <c r="P675" s="59"/>
      <c r="Q675" s="59"/>
      <c r="R675" s="59"/>
      <c r="S675" s="59"/>
      <c r="T675" s="59"/>
      <c r="U675" s="59"/>
      <c r="V675" s="59"/>
      <c r="W675" s="59"/>
      <c r="X675" s="59"/>
      <c r="Y675" s="59"/>
    </row>
    <row r="676" spans="1:25" customFormat="1" x14ac:dyDescent="0.25">
      <c r="A676" s="57"/>
      <c r="B676" s="59"/>
      <c r="C676" s="59"/>
      <c r="D676" s="59"/>
      <c r="E676" s="59"/>
      <c r="F676" s="59"/>
      <c r="G676" s="59"/>
      <c r="H676" s="52" t="str">
        <f t="shared" si="21"/>
        <v/>
      </c>
      <c r="I676" s="73" t="str">
        <f>IFERROR(VLOOKUP(A676,'Внесение изменений'!$B:$C,2,0),"")</f>
        <v/>
      </c>
      <c r="J676" s="73" t="str">
        <f>IFERROR(VLOOKUP(A676,'Внесение изменений'!B:E,4,0)," - ")</f>
        <v xml:space="preserve"> - </v>
      </c>
      <c r="K676" s="73" t="str">
        <f>IF(J676=" - ",J676,IFERROR(VLOOKUP(J676,Raw!$X$7:$Y$14,2,0),"Незначительные"))</f>
        <v xml:space="preserve"> - </v>
      </c>
      <c r="L676" s="73"/>
      <c r="M676" s="73" t="str">
        <f t="shared" si="22"/>
        <v xml:space="preserve"> - </v>
      </c>
      <c r="N676" s="73" t="str">
        <f>IF(A676&lt;&gt;"",IFERROR(VLOOKUP(I676&amp;M676&amp;K676,Raw!$R:$V,5,0),"Не определено")," - ")</f>
        <v xml:space="preserve"> - </v>
      </c>
      <c r="O676" s="77"/>
      <c r="P676" s="59"/>
      <c r="Q676" s="59"/>
      <c r="R676" s="59"/>
      <c r="S676" s="59"/>
      <c r="T676" s="59"/>
      <c r="U676" s="59"/>
      <c r="V676" s="59"/>
      <c r="W676" s="59"/>
      <c r="X676" s="59"/>
      <c r="Y676" s="59"/>
    </row>
    <row r="677" spans="1:25" customFormat="1" x14ac:dyDescent="0.25">
      <c r="A677" s="57"/>
      <c r="B677" s="59"/>
      <c r="C677" s="59"/>
      <c r="D677" s="59"/>
      <c r="E677" s="59"/>
      <c r="F677" s="59"/>
      <c r="G677" s="59"/>
      <c r="H677" s="52" t="str">
        <f t="shared" si="21"/>
        <v/>
      </c>
      <c r="I677" s="73" t="str">
        <f>IFERROR(VLOOKUP(A677,'Внесение изменений'!$B:$C,2,0),"")</f>
        <v/>
      </c>
      <c r="J677" s="73" t="str">
        <f>IFERROR(VLOOKUP(A677,'Внесение изменений'!B:E,4,0)," - ")</f>
        <v xml:space="preserve"> - </v>
      </c>
      <c r="K677" s="73" t="str">
        <f>IF(J677=" - ",J677,IFERROR(VLOOKUP(J677,Raw!$X$7:$Y$14,2,0),"Незначительные"))</f>
        <v xml:space="preserve"> - </v>
      </c>
      <c r="L677" s="73"/>
      <c r="M677" s="73" t="str">
        <f t="shared" si="22"/>
        <v xml:space="preserve"> - </v>
      </c>
      <c r="N677" s="73" t="str">
        <f>IF(A677&lt;&gt;"",IFERROR(VLOOKUP(I677&amp;M677&amp;K677,Raw!$R:$V,5,0),"Не определено")," - ")</f>
        <v xml:space="preserve"> - </v>
      </c>
      <c r="O677" s="77"/>
      <c r="P677" s="59"/>
      <c r="Q677" s="59"/>
      <c r="R677" s="59"/>
      <c r="S677" s="59"/>
      <c r="T677" s="59"/>
      <c r="U677" s="59"/>
      <c r="V677" s="59"/>
      <c r="W677" s="59"/>
      <c r="X677" s="59"/>
      <c r="Y677" s="59"/>
    </row>
    <row r="678" spans="1:25" customFormat="1" x14ac:dyDescent="0.25">
      <c r="A678" s="57"/>
      <c r="B678" s="59"/>
      <c r="C678" s="59"/>
      <c r="D678" s="59"/>
      <c r="E678" s="59"/>
      <c r="F678" s="59"/>
      <c r="G678" s="59"/>
      <c r="H678" s="52" t="str">
        <f t="shared" si="21"/>
        <v/>
      </c>
      <c r="I678" s="73" t="str">
        <f>IFERROR(VLOOKUP(A678,'Внесение изменений'!$B:$C,2,0),"")</f>
        <v/>
      </c>
      <c r="J678" s="73" t="str">
        <f>IFERROR(VLOOKUP(A678,'Внесение изменений'!B:E,4,0)," - ")</f>
        <v xml:space="preserve"> - </v>
      </c>
      <c r="K678" s="73" t="str">
        <f>IF(J678=" - ",J678,IFERROR(VLOOKUP(J678,Raw!$X$7:$Y$14,2,0),"Незначительные"))</f>
        <v xml:space="preserve"> - </v>
      </c>
      <c r="L678" s="73"/>
      <c r="M678" s="73" t="str">
        <f t="shared" si="22"/>
        <v xml:space="preserve"> - </v>
      </c>
      <c r="N678" s="73" t="str">
        <f>IF(A678&lt;&gt;"",IFERROR(VLOOKUP(I678&amp;M678&amp;K678,Raw!$R:$V,5,0),"Не определено")," - ")</f>
        <v xml:space="preserve"> - </v>
      </c>
      <c r="O678" s="77"/>
      <c r="P678" s="59"/>
      <c r="Q678" s="59"/>
      <c r="R678" s="59"/>
      <c r="S678" s="59"/>
      <c r="T678" s="59"/>
      <c r="U678" s="59"/>
      <c r="V678" s="59"/>
      <c r="W678" s="59"/>
      <c r="X678" s="59"/>
      <c r="Y678" s="59"/>
    </row>
    <row r="679" spans="1:25" customFormat="1" x14ac:dyDescent="0.25">
      <c r="A679" s="57"/>
      <c r="B679" s="59"/>
      <c r="C679" s="59"/>
      <c r="D679" s="59"/>
      <c r="E679" s="59"/>
      <c r="F679" s="59"/>
      <c r="G679" s="59"/>
      <c r="H679" s="52" t="str">
        <f t="shared" si="21"/>
        <v/>
      </c>
      <c r="I679" s="73" t="str">
        <f>IFERROR(VLOOKUP(A679,'Внесение изменений'!$B:$C,2,0),"")</f>
        <v/>
      </c>
      <c r="J679" s="73" t="str">
        <f>IFERROR(VLOOKUP(A679,'Внесение изменений'!B:E,4,0)," - ")</f>
        <v xml:space="preserve"> - </v>
      </c>
      <c r="K679" s="73" t="str">
        <f>IF(J679=" - ",J679,IFERROR(VLOOKUP(J679,Raw!$X$7:$Y$14,2,0),"Незначительные"))</f>
        <v xml:space="preserve"> - </v>
      </c>
      <c r="L679" s="73"/>
      <c r="M679" s="73" t="str">
        <f t="shared" si="22"/>
        <v xml:space="preserve"> - </v>
      </c>
      <c r="N679" s="73" t="str">
        <f>IF(A679&lt;&gt;"",IFERROR(VLOOKUP(I679&amp;M679&amp;K679,Raw!$R:$V,5,0),"Не определено")," - ")</f>
        <v xml:space="preserve"> - </v>
      </c>
      <c r="O679" s="77"/>
      <c r="P679" s="59"/>
      <c r="Q679" s="59"/>
      <c r="R679" s="59"/>
      <c r="S679" s="59"/>
      <c r="T679" s="59"/>
      <c r="U679" s="59"/>
      <c r="V679" s="59"/>
      <c r="W679" s="59"/>
      <c r="X679" s="59"/>
      <c r="Y679" s="59"/>
    </row>
    <row r="680" spans="1:25" customFormat="1" x14ac:dyDescent="0.25">
      <c r="A680" s="57"/>
      <c r="B680" s="59"/>
      <c r="C680" s="59"/>
      <c r="D680" s="59"/>
      <c r="E680" s="59"/>
      <c r="F680" s="59"/>
      <c r="G680" s="59"/>
      <c r="H680" s="52" t="str">
        <f t="shared" si="21"/>
        <v/>
      </c>
      <c r="I680" s="73" t="str">
        <f>IFERROR(VLOOKUP(A680,'Внесение изменений'!$B:$C,2,0),"")</f>
        <v/>
      </c>
      <c r="J680" s="73" t="str">
        <f>IFERROR(VLOOKUP(A680,'Внесение изменений'!B:E,4,0)," - ")</f>
        <v xml:space="preserve"> - </v>
      </c>
      <c r="K680" s="73" t="str">
        <f>IF(J680=" - ",J680,IFERROR(VLOOKUP(J680,Raw!$X$7:$Y$14,2,0),"Незначительные"))</f>
        <v xml:space="preserve"> - </v>
      </c>
      <c r="L680" s="73"/>
      <c r="M680" s="73" t="str">
        <f t="shared" si="22"/>
        <v xml:space="preserve"> - </v>
      </c>
      <c r="N680" s="73" t="str">
        <f>IF(A680&lt;&gt;"",IFERROR(VLOOKUP(I680&amp;M680&amp;K680,Raw!$R:$V,5,0),"Не определено")," - ")</f>
        <v xml:space="preserve"> - </v>
      </c>
      <c r="O680" s="77"/>
      <c r="P680" s="59"/>
      <c r="Q680" s="59"/>
      <c r="R680" s="59"/>
      <c r="S680" s="59"/>
      <c r="T680" s="59"/>
      <c r="U680" s="59"/>
      <c r="V680" s="59"/>
      <c r="W680" s="59"/>
      <c r="X680" s="59"/>
      <c r="Y680" s="59"/>
    </row>
    <row r="681" spans="1:25" customFormat="1" x14ac:dyDescent="0.25">
      <c r="A681" s="57"/>
      <c r="B681" s="59"/>
      <c r="C681" s="59"/>
      <c r="D681" s="59"/>
      <c r="E681" s="59"/>
      <c r="F681" s="59"/>
      <c r="G681" s="59"/>
      <c r="H681" s="52" t="str">
        <f t="shared" si="21"/>
        <v/>
      </c>
      <c r="I681" s="73" t="str">
        <f>IFERROR(VLOOKUP(A681,'Внесение изменений'!$B:$C,2,0),"")</f>
        <v/>
      </c>
      <c r="J681" s="73" t="str">
        <f>IFERROR(VLOOKUP(A681,'Внесение изменений'!B:E,4,0)," - ")</f>
        <v xml:space="preserve"> - </v>
      </c>
      <c r="K681" s="73" t="str">
        <f>IF(J681=" - ",J681,IFERROR(VLOOKUP(J681,Raw!$X$7:$Y$14,2,0),"Незначительные"))</f>
        <v xml:space="preserve"> - </v>
      </c>
      <c r="L681" s="73"/>
      <c r="M681" s="73" t="str">
        <f t="shared" si="22"/>
        <v xml:space="preserve"> - </v>
      </c>
      <c r="N681" s="73" t="str">
        <f>IF(A681&lt;&gt;"",IFERROR(VLOOKUP(I681&amp;M681&amp;K681,Raw!$R:$V,5,0),"Не определено")," - ")</f>
        <v xml:space="preserve"> - </v>
      </c>
      <c r="O681" s="77"/>
      <c r="P681" s="59"/>
      <c r="Q681" s="59"/>
      <c r="R681" s="59"/>
      <c r="S681" s="59"/>
      <c r="T681" s="59"/>
      <c r="U681" s="59"/>
      <c r="V681" s="59"/>
      <c r="W681" s="59"/>
      <c r="X681" s="59"/>
      <c r="Y681" s="59"/>
    </row>
    <row r="682" spans="1:25" customFormat="1" x14ac:dyDescent="0.25">
      <c r="A682" s="57"/>
      <c r="B682" s="59"/>
      <c r="C682" s="59"/>
      <c r="D682" s="59"/>
      <c r="E682" s="59"/>
      <c r="F682" s="59"/>
      <c r="G682" s="59"/>
      <c r="H682" s="52" t="str">
        <f t="shared" si="21"/>
        <v/>
      </c>
      <c r="I682" s="73" t="str">
        <f>IFERROR(VLOOKUP(A682,'Внесение изменений'!$B:$C,2,0),"")</f>
        <v/>
      </c>
      <c r="J682" s="73" t="str">
        <f>IFERROR(VLOOKUP(A682,'Внесение изменений'!B:E,4,0)," - ")</f>
        <v xml:space="preserve"> - </v>
      </c>
      <c r="K682" s="73" t="str">
        <f>IF(J682=" - ",J682,IFERROR(VLOOKUP(J682,Raw!$X$7:$Y$14,2,0),"Незначительные"))</f>
        <v xml:space="preserve"> - </v>
      </c>
      <c r="L682" s="73"/>
      <c r="M682" s="73" t="str">
        <f t="shared" si="22"/>
        <v xml:space="preserve"> - </v>
      </c>
      <c r="N682" s="73" t="str">
        <f>IF(A682&lt;&gt;"",IFERROR(VLOOKUP(I682&amp;M682&amp;K682,Raw!$R:$V,5,0),"Не определено")," - ")</f>
        <v xml:space="preserve"> - </v>
      </c>
      <c r="O682" s="77"/>
      <c r="P682" s="59"/>
      <c r="Q682" s="59"/>
      <c r="R682" s="59"/>
      <c r="S682" s="59"/>
      <c r="T682" s="59"/>
      <c r="U682" s="59"/>
      <c r="V682" s="59"/>
      <c r="W682" s="59"/>
      <c r="X682" s="59"/>
      <c r="Y682" s="59"/>
    </row>
    <row r="683" spans="1:25" customFormat="1" x14ac:dyDescent="0.25">
      <c r="A683" s="57"/>
      <c r="B683" s="59"/>
      <c r="C683" s="59"/>
      <c r="D683" s="59"/>
      <c r="E683" s="59"/>
      <c r="F683" s="59"/>
      <c r="G683" s="59"/>
      <c r="H683" s="52" t="str">
        <f t="shared" si="21"/>
        <v/>
      </c>
      <c r="I683" s="73" t="str">
        <f>IFERROR(VLOOKUP(A683,'Внесение изменений'!$B:$C,2,0),"")</f>
        <v/>
      </c>
      <c r="J683" s="73" t="str">
        <f>IFERROR(VLOOKUP(A683,'Внесение изменений'!B:E,4,0)," - ")</f>
        <v xml:space="preserve"> - </v>
      </c>
      <c r="K683" s="73" t="str">
        <f>IF(J683=" - ",J683,IFERROR(VLOOKUP(J683,Raw!$X$7:$Y$14,2,0),"Незначительные"))</f>
        <v xml:space="preserve"> - </v>
      </c>
      <c r="L683" s="73"/>
      <c r="M683" s="73" t="str">
        <f t="shared" si="22"/>
        <v xml:space="preserve"> - </v>
      </c>
      <c r="N683" s="73" t="str">
        <f>IF(A683&lt;&gt;"",IFERROR(VLOOKUP(I683&amp;M683&amp;K683,Raw!$R:$V,5,0),"Не определено")," - ")</f>
        <v xml:space="preserve"> - </v>
      </c>
      <c r="O683" s="77"/>
      <c r="P683" s="59"/>
      <c r="Q683" s="59"/>
      <c r="R683" s="59"/>
      <c r="S683" s="59"/>
      <c r="T683" s="59"/>
      <c r="U683" s="59"/>
      <c r="V683" s="59"/>
      <c r="W683" s="59"/>
      <c r="X683" s="59"/>
      <c r="Y683" s="59"/>
    </row>
    <row r="684" spans="1:25" customFormat="1" x14ac:dyDescent="0.25">
      <c r="A684" s="57"/>
      <c r="B684" s="59"/>
      <c r="C684" s="59"/>
      <c r="D684" s="59"/>
      <c r="E684" s="59"/>
      <c r="F684" s="59"/>
      <c r="G684" s="59"/>
      <c r="H684" s="52" t="str">
        <f t="shared" si="21"/>
        <v/>
      </c>
      <c r="I684" s="73" t="str">
        <f>IFERROR(VLOOKUP(A684,'Внесение изменений'!$B:$C,2,0),"")</f>
        <v/>
      </c>
      <c r="J684" s="73" t="str">
        <f>IFERROR(VLOOKUP(A684,'Внесение изменений'!B:E,4,0)," - ")</f>
        <v xml:space="preserve"> - </v>
      </c>
      <c r="K684" s="73" t="str">
        <f>IF(J684=" - ",J684,IFERROR(VLOOKUP(J684,Raw!$X$7:$Y$14,2,0),"Незначительные"))</f>
        <v xml:space="preserve"> - </v>
      </c>
      <c r="L684" s="73"/>
      <c r="M684" s="73" t="str">
        <f t="shared" si="22"/>
        <v xml:space="preserve"> - </v>
      </c>
      <c r="N684" s="73" t="str">
        <f>IF(A684&lt;&gt;"",IFERROR(VLOOKUP(I684&amp;M684&amp;K684,Raw!$R:$V,5,0),"Не определено")," - ")</f>
        <v xml:space="preserve"> - </v>
      </c>
      <c r="O684" s="77"/>
      <c r="P684" s="59"/>
      <c r="Q684" s="59"/>
      <c r="R684" s="59"/>
      <c r="S684" s="59"/>
      <c r="T684" s="59"/>
      <c r="U684" s="59"/>
      <c r="V684" s="59"/>
      <c r="W684" s="59"/>
      <c r="X684" s="59"/>
      <c r="Y684" s="59"/>
    </row>
    <row r="685" spans="1:25" customFormat="1" x14ac:dyDescent="0.25">
      <c r="A685" s="57"/>
      <c r="B685" s="59"/>
      <c r="C685" s="59"/>
      <c r="D685" s="59"/>
      <c r="E685" s="59"/>
      <c r="F685" s="59"/>
      <c r="G685" s="59"/>
      <c r="H685" s="52" t="str">
        <f t="shared" si="21"/>
        <v/>
      </c>
      <c r="I685" s="73" t="str">
        <f>IFERROR(VLOOKUP(A685,'Внесение изменений'!$B:$C,2,0),"")</f>
        <v/>
      </c>
      <c r="J685" s="73" t="str">
        <f>IFERROR(VLOOKUP(A685,'Внесение изменений'!B:E,4,0)," - ")</f>
        <v xml:space="preserve"> - </v>
      </c>
      <c r="K685" s="73" t="str">
        <f>IF(J685=" - ",J685,IFERROR(VLOOKUP(J685,Raw!$X$7:$Y$14,2,0),"Незначительные"))</f>
        <v xml:space="preserve"> - </v>
      </c>
      <c r="L685" s="73"/>
      <c r="M685" s="73" t="str">
        <f t="shared" si="22"/>
        <v xml:space="preserve"> - </v>
      </c>
      <c r="N685" s="73" t="str">
        <f>IF(A685&lt;&gt;"",IFERROR(VLOOKUP(I685&amp;M685&amp;K685,Raw!$R:$V,5,0),"Не определено")," - ")</f>
        <v xml:space="preserve"> - </v>
      </c>
      <c r="O685" s="77"/>
      <c r="P685" s="59"/>
      <c r="Q685" s="59"/>
      <c r="R685" s="59"/>
      <c r="S685" s="59"/>
      <c r="T685" s="59"/>
      <c r="U685" s="59"/>
      <c r="V685" s="59"/>
      <c r="W685" s="59"/>
      <c r="X685" s="59"/>
      <c r="Y685" s="59"/>
    </row>
    <row r="686" spans="1:25" customFormat="1" x14ac:dyDescent="0.25">
      <c r="A686" s="57"/>
      <c r="B686" s="59"/>
      <c r="C686" s="59"/>
      <c r="D686" s="59"/>
      <c r="E686" s="59"/>
      <c r="F686" s="59"/>
      <c r="G686" s="59"/>
      <c r="H686" s="52" t="str">
        <f t="shared" si="21"/>
        <v/>
      </c>
      <c r="I686" s="73" t="str">
        <f>IFERROR(VLOOKUP(A686,'Внесение изменений'!$B:$C,2,0),"")</f>
        <v/>
      </c>
      <c r="J686" s="73" t="str">
        <f>IFERROR(VLOOKUP(A686,'Внесение изменений'!B:E,4,0)," - ")</f>
        <v xml:space="preserve"> - </v>
      </c>
      <c r="K686" s="73" t="str">
        <f>IF(J686=" - ",J686,IFERROR(VLOOKUP(J686,Raw!$X$7:$Y$14,2,0),"Незначительные"))</f>
        <v xml:space="preserve"> - </v>
      </c>
      <c r="L686" s="73"/>
      <c r="M686" s="73" t="str">
        <f t="shared" si="22"/>
        <v xml:space="preserve"> - </v>
      </c>
      <c r="N686" s="73" t="str">
        <f>IF(A686&lt;&gt;"",IFERROR(VLOOKUP(I686&amp;M686&amp;K686,Raw!$R:$V,5,0),"Не определено")," - ")</f>
        <v xml:space="preserve"> - </v>
      </c>
      <c r="O686" s="77"/>
      <c r="P686" s="59"/>
      <c r="Q686" s="59"/>
      <c r="R686" s="59"/>
      <c r="S686" s="59"/>
      <c r="T686" s="59"/>
      <c r="U686" s="59"/>
      <c r="V686" s="59"/>
      <c r="W686" s="59"/>
      <c r="X686" s="59"/>
      <c r="Y686" s="59"/>
    </row>
    <row r="687" spans="1:25" customFormat="1" x14ac:dyDescent="0.25">
      <c r="A687" s="57"/>
      <c r="B687" s="59"/>
      <c r="C687" s="59"/>
      <c r="D687" s="59"/>
      <c r="E687" s="59"/>
      <c r="F687" s="59"/>
      <c r="G687" s="59"/>
      <c r="H687" s="52" t="str">
        <f t="shared" si="21"/>
        <v/>
      </c>
      <c r="I687" s="73" t="str">
        <f>IFERROR(VLOOKUP(A687,'Внесение изменений'!$B:$C,2,0),"")</f>
        <v/>
      </c>
      <c r="J687" s="73" t="str">
        <f>IFERROR(VLOOKUP(A687,'Внесение изменений'!B:E,4,0)," - ")</f>
        <v xml:space="preserve"> - </v>
      </c>
      <c r="K687" s="73" t="str">
        <f>IF(J687=" - ",J687,IFERROR(VLOOKUP(J687,Raw!$X$7:$Y$14,2,0),"Незначительные"))</f>
        <v xml:space="preserve"> - </v>
      </c>
      <c r="L687" s="73"/>
      <c r="M687" s="73" t="str">
        <f t="shared" si="22"/>
        <v xml:space="preserve"> - </v>
      </c>
      <c r="N687" s="73" t="str">
        <f>IF(A687&lt;&gt;"",IFERROR(VLOOKUP(I687&amp;M687&amp;K687,Raw!$R:$V,5,0),"Не определено")," - ")</f>
        <v xml:space="preserve"> - </v>
      </c>
      <c r="O687" s="77"/>
      <c r="P687" s="59"/>
      <c r="Q687" s="59"/>
      <c r="R687" s="59"/>
      <c r="S687" s="59"/>
      <c r="T687" s="59"/>
      <c r="U687" s="59"/>
      <c r="V687" s="59"/>
      <c r="W687" s="59"/>
      <c r="X687" s="59"/>
      <c r="Y687" s="59"/>
    </row>
    <row r="688" spans="1:25" customFormat="1" x14ac:dyDescent="0.25">
      <c r="A688" s="57"/>
      <c r="B688" s="59"/>
      <c r="C688" s="59"/>
      <c r="D688" s="59"/>
      <c r="E688" s="59"/>
      <c r="F688" s="59"/>
      <c r="G688" s="59"/>
      <c r="H688" s="52" t="str">
        <f t="shared" si="21"/>
        <v/>
      </c>
      <c r="I688" s="73" t="str">
        <f>IFERROR(VLOOKUP(A688,'Внесение изменений'!$B:$C,2,0),"")</f>
        <v/>
      </c>
      <c r="J688" s="73" t="str">
        <f>IFERROR(VLOOKUP(A688,'Внесение изменений'!B:E,4,0)," - ")</f>
        <v xml:space="preserve"> - </v>
      </c>
      <c r="K688" s="73" t="str">
        <f>IF(J688=" - ",J688,IFERROR(VLOOKUP(J688,Raw!$X$7:$Y$14,2,0),"Незначительные"))</f>
        <v xml:space="preserve"> - </v>
      </c>
      <c r="L688" s="73"/>
      <c r="M688" s="73" t="str">
        <f t="shared" si="22"/>
        <v xml:space="preserve"> - </v>
      </c>
      <c r="N688" s="73" t="str">
        <f>IF(A688&lt;&gt;"",IFERROR(VLOOKUP(I688&amp;M688&amp;K688,Raw!$R:$V,5,0),"Не определено")," - ")</f>
        <v xml:space="preserve"> - </v>
      </c>
      <c r="O688" s="77"/>
      <c r="P688" s="59"/>
      <c r="Q688" s="59"/>
      <c r="R688" s="59"/>
      <c r="S688" s="59"/>
      <c r="T688" s="59"/>
      <c r="U688" s="59"/>
      <c r="V688" s="59"/>
      <c r="W688" s="59"/>
      <c r="X688" s="59"/>
      <c r="Y688" s="59"/>
    </row>
    <row r="689" spans="1:25" customFormat="1" x14ac:dyDescent="0.25">
      <c r="A689" s="57"/>
      <c r="B689" s="59"/>
      <c r="C689" s="59"/>
      <c r="D689" s="59"/>
      <c r="E689" s="59"/>
      <c r="F689" s="59"/>
      <c r="G689" s="59"/>
      <c r="H689" s="52" t="str">
        <f t="shared" si="21"/>
        <v/>
      </c>
      <c r="I689" s="73" t="str">
        <f>IFERROR(VLOOKUP(A689,'Внесение изменений'!$B:$C,2,0),"")</f>
        <v/>
      </c>
      <c r="J689" s="73" t="str">
        <f>IFERROR(VLOOKUP(A689,'Внесение изменений'!B:E,4,0)," - ")</f>
        <v xml:space="preserve"> - </v>
      </c>
      <c r="K689" s="73" t="str">
        <f>IF(J689=" - ",J689,IFERROR(VLOOKUP(J689,Raw!$X$7:$Y$14,2,0),"Незначительные"))</f>
        <v xml:space="preserve"> - </v>
      </c>
      <c r="L689" s="73"/>
      <c r="M689" s="73" t="str">
        <f t="shared" si="22"/>
        <v xml:space="preserve"> - </v>
      </c>
      <c r="N689" s="73" t="str">
        <f>IF(A689&lt;&gt;"",IFERROR(VLOOKUP(I689&amp;M689&amp;K689,Raw!$R:$V,5,0),"Не определено")," - ")</f>
        <v xml:space="preserve"> - </v>
      </c>
      <c r="O689" s="77"/>
      <c r="P689" s="59"/>
      <c r="Q689" s="59"/>
      <c r="R689" s="59"/>
      <c r="S689" s="59"/>
      <c r="T689" s="59"/>
      <c r="U689" s="59"/>
      <c r="V689" s="59"/>
      <c r="W689" s="59"/>
      <c r="X689" s="59"/>
      <c r="Y689" s="59"/>
    </row>
    <row r="690" spans="1:25" customFormat="1" x14ac:dyDescent="0.25">
      <c r="A690" s="57"/>
      <c r="B690" s="59"/>
      <c r="C690" s="59"/>
      <c r="D690" s="59"/>
      <c r="E690" s="59"/>
      <c r="F690" s="59"/>
      <c r="G690" s="59"/>
      <c r="H690" s="52" t="str">
        <f t="shared" si="21"/>
        <v/>
      </c>
      <c r="I690" s="73" t="str">
        <f>IFERROR(VLOOKUP(A690,'Внесение изменений'!$B:$C,2,0),"")</f>
        <v/>
      </c>
      <c r="J690" s="73" t="str">
        <f>IFERROR(VLOOKUP(A690,'Внесение изменений'!B:E,4,0)," - ")</f>
        <v xml:space="preserve"> - </v>
      </c>
      <c r="K690" s="73" t="str">
        <f>IF(J690=" - ",J690,IFERROR(VLOOKUP(J690,Raw!$X$7:$Y$14,2,0),"Незначительные"))</f>
        <v xml:space="preserve"> - </v>
      </c>
      <c r="L690" s="73"/>
      <c r="M690" s="73" t="str">
        <f t="shared" si="22"/>
        <v xml:space="preserve"> - </v>
      </c>
      <c r="N690" s="73" t="str">
        <f>IF(A690&lt;&gt;"",IFERROR(VLOOKUP(I690&amp;M690&amp;K690,Raw!$R:$V,5,0),"Не определено")," - ")</f>
        <v xml:space="preserve"> - </v>
      </c>
      <c r="O690" s="77"/>
      <c r="P690" s="59"/>
      <c r="Q690" s="59"/>
      <c r="R690" s="59"/>
      <c r="S690" s="59"/>
      <c r="T690" s="59"/>
      <c r="U690" s="59"/>
      <c r="V690" s="59"/>
      <c r="W690" s="59"/>
      <c r="X690" s="59"/>
      <c r="Y690" s="59"/>
    </row>
    <row r="691" spans="1:25" customFormat="1" x14ac:dyDescent="0.25">
      <c r="A691" s="57"/>
      <c r="B691" s="59"/>
      <c r="C691" s="59"/>
      <c r="D691" s="59"/>
      <c r="E691" s="59"/>
      <c r="F691" s="59"/>
      <c r="G691" s="59"/>
      <c r="H691" s="52" t="str">
        <f t="shared" si="21"/>
        <v/>
      </c>
      <c r="I691" s="73" t="str">
        <f>IFERROR(VLOOKUP(A691,'Внесение изменений'!$B:$C,2,0),"")</f>
        <v/>
      </c>
      <c r="J691" s="73" t="str">
        <f>IFERROR(VLOOKUP(A691,'Внесение изменений'!B:E,4,0)," - ")</f>
        <v xml:space="preserve"> - </v>
      </c>
      <c r="K691" s="73" t="str">
        <f>IF(J691=" - ",J691,IFERROR(VLOOKUP(J691,Raw!$X$7:$Y$14,2,0),"Незначительные"))</f>
        <v xml:space="preserve"> - </v>
      </c>
      <c r="L691" s="73"/>
      <c r="M691" s="73" t="str">
        <f t="shared" si="22"/>
        <v xml:space="preserve"> - </v>
      </c>
      <c r="N691" s="73" t="str">
        <f>IF(A691&lt;&gt;"",IFERROR(VLOOKUP(I691&amp;M691&amp;K691,Raw!$R:$V,5,0),"Не определено")," - ")</f>
        <v xml:space="preserve"> - </v>
      </c>
      <c r="O691" s="77"/>
      <c r="P691" s="59"/>
      <c r="Q691" s="59"/>
      <c r="R691" s="59"/>
      <c r="S691" s="59"/>
      <c r="T691" s="59"/>
      <c r="U691" s="59"/>
      <c r="V691" s="59"/>
      <c r="W691" s="59"/>
      <c r="X691" s="59"/>
      <c r="Y691" s="59"/>
    </row>
    <row r="692" spans="1:25" customFormat="1" x14ac:dyDescent="0.25">
      <c r="A692" s="57"/>
      <c r="B692" s="59"/>
      <c r="C692" s="59"/>
      <c r="D692" s="59"/>
      <c r="E692" s="59"/>
      <c r="F692" s="59"/>
      <c r="G692" s="59"/>
      <c r="H692" s="52" t="str">
        <f t="shared" si="21"/>
        <v/>
      </c>
      <c r="I692" s="73" t="str">
        <f>IFERROR(VLOOKUP(A692,'Внесение изменений'!$B:$C,2,0),"")</f>
        <v/>
      </c>
      <c r="J692" s="73" t="str">
        <f>IFERROR(VLOOKUP(A692,'Внесение изменений'!B:E,4,0)," - ")</f>
        <v xml:space="preserve"> - </v>
      </c>
      <c r="K692" s="73" t="str">
        <f>IF(J692=" - ",J692,IFERROR(VLOOKUP(J692,Raw!$X$7:$Y$14,2,0),"Незначительные"))</f>
        <v xml:space="preserve"> - </v>
      </c>
      <c r="L692" s="73"/>
      <c r="M692" s="73" t="str">
        <f t="shared" si="22"/>
        <v xml:space="preserve"> - </v>
      </c>
      <c r="N692" s="73" t="str">
        <f>IF(A692&lt;&gt;"",IFERROR(VLOOKUP(I692&amp;M692&amp;K692,Raw!$R:$V,5,0),"Не определено")," - ")</f>
        <v xml:space="preserve"> - </v>
      </c>
      <c r="O692" s="77"/>
      <c r="P692" s="59"/>
      <c r="Q692" s="59"/>
      <c r="R692" s="59"/>
      <c r="S692" s="59"/>
      <c r="T692" s="59"/>
      <c r="U692" s="59"/>
      <c r="V692" s="59"/>
      <c r="W692" s="59"/>
      <c r="X692" s="59"/>
      <c r="Y692" s="59"/>
    </row>
    <row r="693" spans="1:25" customFormat="1" x14ac:dyDescent="0.25">
      <c r="A693" s="57"/>
      <c r="B693" s="59"/>
      <c r="C693" s="59"/>
      <c r="D693" s="59"/>
      <c r="E693" s="59"/>
      <c r="F693" s="59"/>
      <c r="G693" s="59"/>
      <c r="H693" s="52" t="str">
        <f t="shared" si="21"/>
        <v/>
      </c>
      <c r="I693" s="73" t="str">
        <f>IFERROR(VLOOKUP(A693,'Внесение изменений'!$B:$C,2,0),"")</f>
        <v/>
      </c>
      <c r="J693" s="73" t="str">
        <f>IFERROR(VLOOKUP(A693,'Внесение изменений'!B:E,4,0)," - ")</f>
        <v xml:space="preserve"> - </v>
      </c>
      <c r="K693" s="73" t="str">
        <f>IF(J693=" - ",J693,IFERROR(VLOOKUP(J693,Raw!$X$7:$Y$14,2,0),"Незначительные"))</f>
        <v xml:space="preserve"> - </v>
      </c>
      <c r="L693" s="73"/>
      <c r="M693" s="73" t="str">
        <f t="shared" si="22"/>
        <v xml:space="preserve"> - </v>
      </c>
      <c r="N693" s="73" t="str">
        <f>IF(A693&lt;&gt;"",IFERROR(VLOOKUP(I693&amp;M693&amp;K693,Raw!$R:$V,5,0),"Не определено")," - ")</f>
        <v xml:space="preserve"> - </v>
      </c>
      <c r="O693" s="77"/>
      <c r="P693" s="59"/>
      <c r="Q693" s="59"/>
      <c r="R693" s="59"/>
      <c r="S693" s="59"/>
      <c r="T693" s="59"/>
      <c r="U693" s="59"/>
      <c r="V693" s="59"/>
      <c r="W693" s="59"/>
      <c r="X693" s="59"/>
      <c r="Y693" s="59"/>
    </row>
    <row r="694" spans="1:25" customFormat="1" x14ac:dyDescent="0.25">
      <c r="A694" s="57"/>
      <c r="B694" s="59"/>
      <c r="C694" s="59"/>
      <c r="D694" s="59"/>
      <c r="E694" s="59"/>
      <c r="F694" s="59"/>
      <c r="G694" s="59"/>
      <c r="H694" s="52" t="str">
        <f t="shared" si="21"/>
        <v/>
      </c>
      <c r="I694" s="73" t="str">
        <f>IFERROR(VLOOKUP(A694,'Внесение изменений'!$B:$C,2,0),"")</f>
        <v/>
      </c>
      <c r="J694" s="73" t="str">
        <f>IFERROR(VLOOKUP(A694,'Внесение изменений'!B:E,4,0)," - ")</f>
        <v xml:space="preserve"> - </v>
      </c>
      <c r="K694" s="73" t="str">
        <f>IF(J694=" - ",J694,IFERROR(VLOOKUP(J694,Raw!$X$7:$Y$14,2,0),"Незначительные"))</f>
        <v xml:space="preserve"> - </v>
      </c>
      <c r="L694" s="73"/>
      <c r="M694" s="73" t="str">
        <f t="shared" si="22"/>
        <v xml:space="preserve"> - </v>
      </c>
      <c r="N694" s="73" t="str">
        <f>IF(A694&lt;&gt;"",IFERROR(VLOOKUP(I694&amp;M694&amp;K694,Raw!$R:$V,5,0),"Не определено")," - ")</f>
        <v xml:space="preserve"> - </v>
      </c>
      <c r="O694" s="77"/>
      <c r="P694" s="59"/>
      <c r="Q694" s="59"/>
      <c r="R694" s="59"/>
      <c r="S694" s="59"/>
      <c r="T694" s="59"/>
      <c r="U694" s="59"/>
      <c r="V694" s="59"/>
      <c r="W694" s="59"/>
      <c r="X694" s="59"/>
      <c r="Y694" s="59"/>
    </row>
    <row r="695" spans="1:25" customFormat="1" x14ac:dyDescent="0.25">
      <c r="A695" s="57"/>
      <c r="B695" s="59"/>
      <c r="C695" s="59"/>
      <c r="D695" s="59"/>
      <c r="E695" s="59"/>
      <c r="F695" s="59"/>
      <c r="G695" s="59"/>
      <c r="H695" s="52" t="str">
        <f t="shared" si="21"/>
        <v/>
      </c>
      <c r="I695" s="73" t="str">
        <f>IFERROR(VLOOKUP(A695,'Внесение изменений'!$B:$C,2,0),"")</f>
        <v/>
      </c>
      <c r="J695" s="73" t="str">
        <f>IFERROR(VLOOKUP(A695,'Внесение изменений'!B:E,4,0)," - ")</f>
        <v xml:space="preserve"> - </v>
      </c>
      <c r="K695" s="73" t="str">
        <f>IF(J695=" - ",J695,IFERROR(VLOOKUP(J695,Raw!$X$7:$Y$14,2,0),"Незначительные"))</f>
        <v xml:space="preserve"> - </v>
      </c>
      <c r="L695" s="73"/>
      <c r="M695" s="73" t="str">
        <f t="shared" si="22"/>
        <v xml:space="preserve"> - </v>
      </c>
      <c r="N695" s="73" t="str">
        <f>IF(A695&lt;&gt;"",IFERROR(VLOOKUP(I695&amp;M695&amp;K695,Raw!$R:$V,5,0),"Не определено")," - ")</f>
        <v xml:space="preserve"> - </v>
      </c>
      <c r="O695" s="77"/>
      <c r="P695" s="59"/>
      <c r="Q695" s="59"/>
      <c r="R695" s="59"/>
      <c r="S695" s="59"/>
      <c r="T695" s="59"/>
      <c r="U695" s="59"/>
      <c r="V695" s="59"/>
      <c r="W695" s="59"/>
      <c r="X695" s="59"/>
      <c r="Y695" s="59"/>
    </row>
    <row r="696" spans="1:25" customFormat="1" x14ac:dyDescent="0.25">
      <c r="A696" s="57"/>
      <c r="B696" s="59"/>
      <c r="C696" s="59"/>
      <c r="D696" s="59"/>
      <c r="E696" s="59"/>
      <c r="F696" s="59"/>
      <c r="G696" s="59"/>
      <c r="H696" s="52" t="str">
        <f t="shared" si="21"/>
        <v/>
      </c>
      <c r="I696" s="73" t="str">
        <f>IFERROR(VLOOKUP(A696,'Внесение изменений'!$B:$C,2,0),"")</f>
        <v/>
      </c>
      <c r="J696" s="73" t="str">
        <f>IFERROR(VLOOKUP(A696,'Внесение изменений'!B:E,4,0)," - ")</f>
        <v xml:space="preserve"> - </v>
      </c>
      <c r="K696" s="73" t="str">
        <f>IF(J696=" - ",J696,IFERROR(VLOOKUP(J696,Raw!$X$7:$Y$14,2,0),"Незначительные"))</f>
        <v xml:space="preserve"> - </v>
      </c>
      <c r="L696" s="73"/>
      <c r="M696" s="73" t="str">
        <f t="shared" si="22"/>
        <v xml:space="preserve"> - </v>
      </c>
      <c r="N696" s="73" t="str">
        <f>IF(A696&lt;&gt;"",IFERROR(VLOOKUP(I696&amp;M696&amp;K696,Raw!$R:$V,5,0),"Не определено")," - ")</f>
        <v xml:space="preserve"> - </v>
      </c>
      <c r="O696" s="77"/>
      <c r="P696" s="59"/>
      <c r="Q696" s="59"/>
      <c r="R696" s="59"/>
      <c r="S696" s="59"/>
      <c r="T696" s="59"/>
      <c r="U696" s="59"/>
      <c r="V696" s="59"/>
      <c r="W696" s="59"/>
      <c r="X696" s="59"/>
      <c r="Y696" s="59"/>
    </row>
    <row r="697" spans="1:25" customFormat="1" x14ac:dyDescent="0.25">
      <c r="A697" s="57"/>
      <c r="B697" s="59"/>
      <c r="C697" s="59"/>
      <c r="D697" s="59"/>
      <c r="E697" s="59"/>
      <c r="F697" s="59"/>
      <c r="G697" s="59"/>
      <c r="H697" s="52" t="str">
        <f t="shared" si="21"/>
        <v/>
      </c>
      <c r="I697" s="73" t="str">
        <f>IFERROR(VLOOKUP(A697,'Внесение изменений'!$B:$C,2,0),"")</f>
        <v/>
      </c>
      <c r="J697" s="73" t="str">
        <f>IFERROR(VLOOKUP(A697,'Внесение изменений'!B:E,4,0)," - ")</f>
        <v xml:space="preserve"> - </v>
      </c>
      <c r="K697" s="73" t="str">
        <f>IF(J697=" - ",J697,IFERROR(VLOOKUP(J697,Raw!$X$7:$Y$14,2,0),"Незначительные"))</f>
        <v xml:space="preserve"> - </v>
      </c>
      <c r="L697" s="73"/>
      <c r="M697" s="73" t="str">
        <f t="shared" si="22"/>
        <v xml:space="preserve"> - </v>
      </c>
      <c r="N697" s="73" t="str">
        <f>IF(A697&lt;&gt;"",IFERROR(VLOOKUP(I697&amp;M697&amp;K697,Raw!$R:$V,5,0),"Не определено")," - ")</f>
        <v xml:space="preserve"> - </v>
      </c>
      <c r="O697" s="77"/>
      <c r="P697" s="59"/>
      <c r="Q697" s="59"/>
      <c r="R697" s="59"/>
      <c r="S697" s="59"/>
      <c r="T697" s="59"/>
      <c r="U697" s="59"/>
      <c r="V697" s="59"/>
      <c r="W697" s="59"/>
      <c r="X697" s="59"/>
      <c r="Y697" s="59"/>
    </row>
    <row r="698" spans="1:25" customFormat="1" x14ac:dyDescent="0.25">
      <c r="A698" s="57"/>
      <c r="B698" s="59"/>
      <c r="C698" s="59"/>
      <c r="D698" s="59"/>
      <c r="E698" s="59"/>
      <c r="F698" s="59"/>
      <c r="G698" s="59"/>
      <c r="H698" s="52" t="str">
        <f t="shared" si="21"/>
        <v/>
      </c>
      <c r="I698" s="73" t="str">
        <f>IFERROR(VLOOKUP(A698,'Внесение изменений'!$B:$C,2,0),"")</f>
        <v/>
      </c>
      <c r="J698" s="73" t="str">
        <f>IFERROR(VLOOKUP(A698,'Внесение изменений'!B:E,4,0)," - ")</f>
        <v xml:space="preserve"> - </v>
      </c>
      <c r="K698" s="73" t="str">
        <f>IF(J698=" - ",J698,IFERROR(VLOOKUP(J698,Raw!$X$7:$Y$14,2,0),"Незначительные"))</f>
        <v xml:space="preserve"> - </v>
      </c>
      <c r="L698" s="73"/>
      <c r="M698" s="73" t="str">
        <f t="shared" si="22"/>
        <v xml:space="preserve"> - </v>
      </c>
      <c r="N698" s="73" t="str">
        <f>IF(A698&lt;&gt;"",IFERROR(VLOOKUP(I698&amp;M698&amp;K698,Raw!$R:$V,5,0),"Не определено")," - ")</f>
        <v xml:space="preserve"> - </v>
      </c>
      <c r="O698" s="77"/>
      <c r="P698" s="59"/>
      <c r="Q698" s="59"/>
      <c r="R698" s="59"/>
      <c r="S698" s="59"/>
      <c r="T698" s="59"/>
      <c r="U698" s="59"/>
      <c r="V698" s="59"/>
      <c r="W698" s="59"/>
      <c r="X698" s="59"/>
      <c r="Y698" s="59"/>
    </row>
    <row r="699" spans="1:25" customFormat="1" x14ac:dyDescent="0.25">
      <c r="A699" s="57"/>
      <c r="B699" s="59"/>
      <c r="C699" s="59"/>
      <c r="D699" s="59"/>
      <c r="E699" s="59"/>
      <c r="F699" s="59"/>
      <c r="G699" s="59"/>
      <c r="H699" s="52" t="str">
        <f t="shared" si="21"/>
        <v/>
      </c>
      <c r="I699" s="73" t="str">
        <f>IFERROR(VLOOKUP(A699,'Внесение изменений'!$B:$C,2,0),"")</f>
        <v/>
      </c>
      <c r="J699" s="73" t="str">
        <f>IFERROR(VLOOKUP(A699,'Внесение изменений'!B:E,4,0)," - ")</f>
        <v xml:space="preserve"> - </v>
      </c>
      <c r="K699" s="73" t="str">
        <f>IF(J699=" - ",J699,IFERROR(VLOOKUP(J699,Raw!$X$7:$Y$14,2,0),"Незначительные"))</f>
        <v xml:space="preserve"> - </v>
      </c>
      <c r="L699" s="73"/>
      <c r="M699" s="73" t="str">
        <f t="shared" si="22"/>
        <v xml:space="preserve"> - </v>
      </c>
      <c r="N699" s="73" t="str">
        <f>IF(A699&lt;&gt;"",IFERROR(VLOOKUP(I699&amp;M699&amp;K699,Raw!$R:$V,5,0),"Не определено")," - ")</f>
        <v xml:space="preserve"> - </v>
      </c>
      <c r="O699" s="77"/>
      <c r="P699" s="59"/>
      <c r="Q699" s="59"/>
      <c r="R699" s="59"/>
      <c r="S699" s="59"/>
      <c r="T699" s="59"/>
      <c r="U699" s="59"/>
      <c r="V699" s="59"/>
      <c r="W699" s="59"/>
      <c r="X699" s="59"/>
      <c r="Y699" s="59"/>
    </row>
    <row r="700" spans="1:25" customFormat="1" x14ac:dyDescent="0.25">
      <c r="A700" s="57"/>
      <c r="B700" s="59"/>
      <c r="C700" s="59"/>
      <c r="D700" s="59"/>
      <c r="E700" s="59"/>
      <c r="F700" s="59"/>
      <c r="G700" s="59"/>
      <c r="H700" s="52" t="str">
        <f t="shared" si="21"/>
        <v/>
      </c>
      <c r="I700" s="73" t="str">
        <f>IFERROR(VLOOKUP(A700,'Внесение изменений'!$B:$C,2,0),"")</f>
        <v/>
      </c>
      <c r="J700" s="73" t="str">
        <f>IFERROR(VLOOKUP(A700,'Внесение изменений'!B:E,4,0)," - ")</f>
        <v xml:space="preserve"> - </v>
      </c>
      <c r="K700" s="73" t="str">
        <f>IF(J700=" - ",J700,IFERROR(VLOOKUP(J700,Raw!$X$7:$Y$14,2,0),"Незначительные"))</f>
        <v xml:space="preserve"> - </v>
      </c>
      <c r="L700" s="73"/>
      <c r="M700" s="73" t="str">
        <f t="shared" si="22"/>
        <v xml:space="preserve"> - </v>
      </c>
      <c r="N700" s="73" t="str">
        <f>IF(A700&lt;&gt;"",IFERROR(VLOOKUP(I700&amp;M700&amp;K700,Raw!$R:$V,5,0),"Не определено")," - ")</f>
        <v xml:space="preserve"> - </v>
      </c>
      <c r="O700" s="77"/>
      <c r="P700" s="59"/>
      <c r="Q700" s="59"/>
      <c r="R700" s="59"/>
      <c r="S700" s="59"/>
      <c r="T700" s="59"/>
      <c r="U700" s="59"/>
      <c r="V700" s="59"/>
      <c r="W700" s="59"/>
      <c r="X700" s="59"/>
      <c r="Y700" s="59"/>
    </row>
    <row r="701" spans="1:25" customFormat="1" x14ac:dyDescent="0.25">
      <c r="A701" s="57"/>
      <c r="B701" s="59"/>
      <c r="C701" s="59"/>
      <c r="D701" s="59"/>
      <c r="E701" s="59"/>
      <c r="F701" s="59"/>
      <c r="G701" s="59"/>
      <c r="H701" s="52" t="str">
        <f t="shared" si="21"/>
        <v/>
      </c>
      <c r="I701" s="73" t="str">
        <f>IFERROR(VLOOKUP(A701,'Внесение изменений'!$B:$C,2,0),"")</f>
        <v/>
      </c>
      <c r="J701" s="73" t="str">
        <f>IFERROR(VLOOKUP(A701,'Внесение изменений'!B:E,4,0)," - ")</f>
        <v xml:space="preserve"> - </v>
      </c>
      <c r="K701" s="73" t="str">
        <f>IF(J701=" - ",J701,IFERROR(VLOOKUP(J701,Raw!$X$7:$Y$14,2,0),"Незначительные"))</f>
        <v xml:space="preserve"> - </v>
      </c>
      <c r="L701" s="73"/>
      <c r="M701" s="73" t="str">
        <f t="shared" si="22"/>
        <v xml:space="preserve"> - </v>
      </c>
      <c r="N701" s="73" t="str">
        <f>IF(A701&lt;&gt;"",IFERROR(VLOOKUP(I701&amp;M701&amp;K701,Raw!$R:$V,5,0),"Не определено")," - ")</f>
        <v xml:space="preserve"> - </v>
      </c>
      <c r="O701" s="77"/>
      <c r="P701" s="59"/>
      <c r="Q701" s="59"/>
      <c r="R701" s="59"/>
      <c r="S701" s="59"/>
      <c r="T701" s="59"/>
      <c r="U701" s="59"/>
      <c r="V701" s="59"/>
      <c r="W701" s="59"/>
      <c r="X701" s="59"/>
      <c r="Y701" s="59"/>
    </row>
    <row r="702" spans="1:25" customFormat="1" x14ac:dyDescent="0.25">
      <c r="A702" s="57"/>
      <c r="B702" s="59"/>
      <c r="C702" s="59"/>
      <c r="D702" s="59"/>
      <c r="E702" s="59"/>
      <c r="F702" s="59"/>
      <c r="G702" s="59"/>
      <c r="H702" s="52" t="str">
        <f t="shared" si="21"/>
        <v/>
      </c>
      <c r="I702" s="73" t="str">
        <f>IFERROR(VLOOKUP(A702,'Внесение изменений'!$B:$C,2,0),"")</f>
        <v/>
      </c>
      <c r="J702" s="73" t="str">
        <f>IFERROR(VLOOKUP(A702,'Внесение изменений'!B:E,4,0)," - ")</f>
        <v xml:space="preserve"> - </v>
      </c>
      <c r="K702" s="73" t="str">
        <f>IF(J702=" - ",J702,IFERROR(VLOOKUP(J702,Raw!$X$7:$Y$14,2,0),"Незначительные"))</f>
        <v xml:space="preserve"> - </v>
      </c>
      <c r="L702" s="73"/>
      <c r="M702" s="73" t="str">
        <f t="shared" si="22"/>
        <v xml:space="preserve"> - </v>
      </c>
      <c r="N702" s="73" t="str">
        <f>IF(A702&lt;&gt;"",IFERROR(VLOOKUP(I702&amp;M702&amp;K702,Raw!$R:$V,5,0),"Не определено")," - ")</f>
        <v xml:space="preserve"> - </v>
      </c>
      <c r="O702" s="77"/>
      <c r="P702" s="59"/>
      <c r="Q702" s="59"/>
      <c r="R702" s="59"/>
      <c r="S702" s="59"/>
      <c r="T702" s="59"/>
      <c r="U702" s="59"/>
      <c r="V702" s="59"/>
      <c r="W702" s="59"/>
      <c r="X702" s="59"/>
      <c r="Y702" s="59"/>
    </row>
    <row r="703" spans="1:25" customFormat="1" x14ac:dyDescent="0.25">
      <c r="A703" s="57"/>
      <c r="B703" s="59"/>
      <c r="C703" s="59"/>
      <c r="D703" s="59"/>
      <c r="E703" s="59"/>
      <c r="F703" s="59"/>
      <c r="G703" s="59"/>
      <c r="H703" s="52" t="str">
        <f t="shared" si="21"/>
        <v/>
      </c>
      <c r="I703" s="73" t="str">
        <f>IFERROR(VLOOKUP(A703,'Внесение изменений'!$B:$C,2,0),"")</f>
        <v/>
      </c>
      <c r="J703" s="73" t="str">
        <f>IFERROR(VLOOKUP(A703,'Внесение изменений'!B:E,4,0)," - ")</f>
        <v xml:space="preserve"> - </v>
      </c>
      <c r="K703" s="73" t="str">
        <f>IF(J703=" - ",J703,IFERROR(VLOOKUP(J703,Raw!$X$7:$Y$14,2,0),"Незначительные"))</f>
        <v xml:space="preserve"> - </v>
      </c>
      <c r="L703" s="73"/>
      <c r="M703" s="73" t="str">
        <f t="shared" si="22"/>
        <v xml:space="preserve"> - </v>
      </c>
      <c r="N703" s="73" t="str">
        <f>IF(A703&lt;&gt;"",IFERROR(VLOOKUP(I703&amp;M703&amp;K703,Raw!$R:$V,5,0),"Не определено")," - ")</f>
        <v xml:space="preserve"> - </v>
      </c>
      <c r="O703" s="77"/>
      <c r="P703" s="59"/>
      <c r="Q703" s="59"/>
      <c r="R703" s="59"/>
      <c r="S703" s="59"/>
      <c r="T703" s="59"/>
      <c r="U703" s="59"/>
      <c r="V703" s="59"/>
      <c r="W703" s="59"/>
      <c r="X703" s="59"/>
      <c r="Y703" s="59"/>
    </row>
    <row r="704" spans="1:25" customFormat="1" x14ac:dyDescent="0.25">
      <c r="A704" s="57"/>
      <c r="B704" s="59"/>
      <c r="C704" s="59"/>
      <c r="D704" s="59"/>
      <c r="E704" s="59"/>
      <c r="F704" s="59"/>
      <c r="G704" s="59"/>
      <c r="H704" s="52" t="str">
        <f t="shared" si="21"/>
        <v/>
      </c>
      <c r="I704" s="73" t="str">
        <f>IFERROR(VLOOKUP(A704,'Внесение изменений'!$B:$C,2,0),"")</f>
        <v/>
      </c>
      <c r="J704" s="73" t="str">
        <f>IFERROR(VLOOKUP(A704,'Внесение изменений'!B:E,4,0)," - ")</f>
        <v xml:space="preserve"> - </v>
      </c>
      <c r="K704" s="73" t="str">
        <f>IF(J704=" - ",J704,IFERROR(VLOOKUP(J704,Raw!$X$7:$Y$14,2,0),"Незначительные"))</f>
        <v xml:space="preserve"> - </v>
      </c>
      <c r="L704" s="73"/>
      <c r="M704" s="73" t="str">
        <f t="shared" si="22"/>
        <v xml:space="preserve"> - </v>
      </c>
      <c r="N704" s="73" t="str">
        <f>IF(A704&lt;&gt;"",IFERROR(VLOOKUP(I704&amp;M704&amp;K704,Raw!$R:$V,5,0),"Не определено")," - ")</f>
        <v xml:space="preserve"> - </v>
      </c>
      <c r="O704" s="77"/>
      <c r="P704" s="59"/>
      <c r="Q704" s="59"/>
      <c r="R704" s="59"/>
      <c r="S704" s="59"/>
      <c r="T704" s="59"/>
      <c r="U704" s="59"/>
      <c r="V704" s="59"/>
      <c r="W704" s="59"/>
      <c r="X704" s="59"/>
      <c r="Y704" s="59"/>
    </row>
    <row r="705" spans="1:25" customFormat="1" x14ac:dyDescent="0.25">
      <c r="A705" s="57"/>
      <c r="B705" s="59"/>
      <c r="C705" s="59"/>
      <c r="D705" s="59"/>
      <c r="E705" s="59"/>
      <c r="F705" s="59"/>
      <c r="G705" s="59"/>
      <c r="H705" s="52" t="str">
        <f t="shared" si="21"/>
        <v/>
      </c>
      <c r="I705" s="73" t="str">
        <f>IFERROR(VLOOKUP(A705,'Внесение изменений'!$B:$C,2,0),"")</f>
        <v/>
      </c>
      <c r="J705" s="73" t="str">
        <f>IFERROR(VLOOKUP(A705,'Внесение изменений'!B:E,4,0)," - ")</f>
        <v xml:space="preserve"> - </v>
      </c>
      <c r="K705" s="73" t="str">
        <f>IF(J705=" - ",J705,IFERROR(VLOOKUP(J705,Raw!$X$7:$Y$14,2,0),"Незначительные"))</f>
        <v xml:space="preserve"> - </v>
      </c>
      <c r="L705" s="73"/>
      <c r="M705" s="73" t="str">
        <f t="shared" si="22"/>
        <v xml:space="preserve"> - </v>
      </c>
      <c r="N705" s="73" t="str">
        <f>IF(A705&lt;&gt;"",IFERROR(VLOOKUP(I705&amp;M705&amp;K705,Raw!$R:$V,5,0),"Не определено")," - ")</f>
        <v xml:space="preserve"> - </v>
      </c>
      <c r="O705" s="77"/>
      <c r="P705" s="59"/>
      <c r="Q705" s="59"/>
      <c r="R705" s="59"/>
      <c r="S705" s="59"/>
      <c r="T705" s="59"/>
      <c r="U705" s="59"/>
      <c r="V705" s="59"/>
      <c r="W705" s="59"/>
      <c r="X705" s="59"/>
      <c r="Y705" s="59"/>
    </row>
    <row r="706" spans="1:25" customFormat="1" x14ac:dyDescent="0.25">
      <c r="A706" s="57"/>
      <c r="B706" s="59"/>
      <c r="C706" s="59"/>
      <c r="D706" s="59"/>
      <c r="E706" s="59"/>
      <c r="F706" s="59"/>
      <c r="G706" s="59"/>
      <c r="H706" s="52" t="str">
        <f t="shared" ref="H706:H769" si="23">IF(B706=" нет КМ "," Нет км ",IF(C706=$Q$2,"Эмитирован, ","")&amp;IF(D706=$Q$2,"В обороте, ","")&amp;IF(E706=$Q$2,"Списан,","")&amp;IF(F706=$Q$2,"Выбыл из оборота",""))</f>
        <v/>
      </c>
      <c r="I706" s="73" t="str">
        <f>IFERROR(VLOOKUP(A706,'Внесение изменений'!$B:$C,2,0),"")</f>
        <v/>
      </c>
      <c r="J706" s="73" t="str">
        <f>IFERROR(VLOOKUP(A706,'Внесение изменений'!B:E,4,0)," - ")</f>
        <v xml:space="preserve"> - </v>
      </c>
      <c r="K706" s="73" t="str">
        <f>IF(J706=" - ",J706,IFERROR(VLOOKUP(J706,Raw!$X$7:$Y$14,2,0),"Незначительные"))</f>
        <v xml:space="preserve"> - </v>
      </c>
      <c r="L706" s="73"/>
      <c r="M706" s="73" t="str">
        <f t="shared" si="22"/>
        <v xml:space="preserve"> - </v>
      </c>
      <c r="N706" s="73" t="str">
        <f>IF(A706&lt;&gt;"",IFERROR(VLOOKUP(I706&amp;M706&amp;K706,Raw!$R:$V,5,0),"Не определено")," - ")</f>
        <v xml:space="preserve"> - </v>
      </c>
      <c r="O706" s="77"/>
      <c r="P706" s="59"/>
      <c r="Q706" s="59"/>
      <c r="R706" s="59"/>
      <c r="S706" s="59"/>
      <c r="T706" s="59"/>
      <c r="U706" s="59"/>
      <c r="V706" s="59"/>
      <c r="W706" s="59"/>
      <c r="X706" s="59"/>
      <c r="Y706" s="59"/>
    </row>
    <row r="707" spans="1:25" customFormat="1" x14ac:dyDescent="0.25">
      <c r="A707" s="57"/>
      <c r="B707" s="59"/>
      <c r="C707" s="59"/>
      <c r="D707" s="59"/>
      <c r="E707" s="59"/>
      <c r="F707" s="59"/>
      <c r="G707" s="59"/>
      <c r="H707" s="52" t="str">
        <f t="shared" si="23"/>
        <v/>
      </c>
      <c r="I707" s="73" t="str">
        <f>IFERROR(VLOOKUP(A707,'Внесение изменений'!$B:$C,2,0),"")</f>
        <v/>
      </c>
      <c r="J707" s="73" t="str">
        <f>IFERROR(VLOOKUP(A707,'Внесение изменений'!B:E,4,0)," - ")</f>
        <v xml:space="preserve"> - </v>
      </c>
      <c r="K707" s="73" t="str">
        <f>IF(J707=" - ",J707,IFERROR(VLOOKUP(J707,Raw!$X$7:$Y$14,2,0),"Незначительные"))</f>
        <v xml:space="preserve"> - </v>
      </c>
      <c r="L707" s="73"/>
      <c r="M707" s="73" t="str">
        <f t="shared" ref="M707:M770" si="24">IF(F707=$Q$2,"Выбыл из оборота",IF(D707=$Q$2,"Ввод в оборот",IF(C707=$Q$2,"Эмитирован",IF(B707=" Нет КМ ","Нет КМ",IF(B707=" Net KM ","Нет КМ"," - ")))))</f>
        <v xml:space="preserve"> - </v>
      </c>
      <c r="N707" s="73" t="str">
        <f>IF(A707&lt;&gt;"",IFERROR(VLOOKUP(I707&amp;M707&amp;K707,Raw!$R:$V,5,0),"Не определено")," - ")</f>
        <v xml:space="preserve"> - </v>
      </c>
      <c r="O707" s="77"/>
      <c r="P707" s="59"/>
      <c r="Q707" s="59"/>
      <c r="R707" s="59"/>
      <c r="S707" s="59"/>
      <c r="T707" s="59"/>
      <c r="U707" s="59"/>
      <c r="V707" s="59"/>
      <c r="W707" s="59"/>
      <c r="X707" s="59"/>
      <c r="Y707" s="59"/>
    </row>
    <row r="708" spans="1:25" customFormat="1" x14ac:dyDescent="0.25">
      <c r="A708" s="57"/>
      <c r="B708" s="59"/>
      <c r="C708" s="59"/>
      <c r="D708" s="59"/>
      <c r="E708" s="59"/>
      <c r="F708" s="59"/>
      <c r="G708" s="59"/>
      <c r="H708" s="52" t="str">
        <f t="shared" si="23"/>
        <v/>
      </c>
      <c r="I708" s="73" t="str">
        <f>IFERROR(VLOOKUP(A708,'Внесение изменений'!$B:$C,2,0),"")</f>
        <v/>
      </c>
      <c r="J708" s="73" t="str">
        <f>IFERROR(VLOOKUP(A708,'Внесение изменений'!B:E,4,0)," - ")</f>
        <v xml:space="preserve"> - </v>
      </c>
      <c r="K708" s="73" t="str">
        <f>IF(J708=" - ",J708,IFERROR(VLOOKUP(J708,Raw!$X$7:$Y$14,2,0),"Незначительные"))</f>
        <v xml:space="preserve"> - </v>
      </c>
      <c r="L708" s="73"/>
      <c r="M708" s="73" t="str">
        <f t="shared" si="24"/>
        <v xml:space="preserve"> - </v>
      </c>
      <c r="N708" s="73" t="str">
        <f>IF(A708&lt;&gt;"",IFERROR(VLOOKUP(I708&amp;M708&amp;K708,Raw!$R:$V,5,0),"Не определено")," - ")</f>
        <v xml:space="preserve"> - </v>
      </c>
      <c r="O708" s="77"/>
      <c r="P708" s="59"/>
      <c r="Q708" s="59"/>
      <c r="R708" s="59"/>
      <c r="S708" s="59"/>
      <c r="T708" s="59"/>
      <c r="U708" s="59"/>
      <c r="V708" s="59"/>
      <c r="W708" s="59"/>
      <c r="X708" s="59"/>
      <c r="Y708" s="59"/>
    </row>
    <row r="709" spans="1:25" customFormat="1" x14ac:dyDescent="0.25">
      <c r="A709" s="57"/>
      <c r="B709" s="59"/>
      <c r="C709" s="59"/>
      <c r="D709" s="59"/>
      <c r="E709" s="59"/>
      <c r="F709" s="59"/>
      <c r="G709" s="59"/>
      <c r="H709" s="52" t="str">
        <f t="shared" si="23"/>
        <v/>
      </c>
      <c r="I709" s="73" t="str">
        <f>IFERROR(VLOOKUP(A709,'Внесение изменений'!$B:$C,2,0),"")</f>
        <v/>
      </c>
      <c r="J709" s="73" t="str">
        <f>IFERROR(VLOOKUP(A709,'Внесение изменений'!B:E,4,0)," - ")</f>
        <v xml:space="preserve"> - </v>
      </c>
      <c r="K709" s="73" t="str">
        <f>IF(J709=" - ",J709,IFERROR(VLOOKUP(J709,Raw!$X$7:$Y$14,2,0),"Незначительные"))</f>
        <v xml:space="preserve"> - </v>
      </c>
      <c r="L709" s="73"/>
      <c r="M709" s="73" t="str">
        <f t="shared" si="24"/>
        <v xml:space="preserve"> - </v>
      </c>
      <c r="N709" s="73" t="str">
        <f>IF(A709&lt;&gt;"",IFERROR(VLOOKUP(I709&amp;M709&amp;K709,Raw!$R:$V,5,0),"Не определено")," - ")</f>
        <v xml:space="preserve"> - </v>
      </c>
      <c r="O709" s="77"/>
      <c r="P709" s="59"/>
      <c r="Q709" s="59"/>
      <c r="R709" s="59"/>
      <c r="S709" s="59"/>
      <c r="T709" s="59"/>
      <c r="U709" s="59"/>
      <c r="V709" s="59"/>
      <c r="W709" s="59"/>
      <c r="X709" s="59"/>
      <c r="Y709" s="59"/>
    </row>
    <row r="710" spans="1:25" customFormat="1" x14ac:dyDescent="0.25">
      <c r="A710" s="57"/>
      <c r="B710" s="59"/>
      <c r="C710" s="59"/>
      <c r="D710" s="59"/>
      <c r="E710" s="59"/>
      <c r="F710" s="59"/>
      <c r="G710" s="59"/>
      <c r="H710" s="52" t="str">
        <f t="shared" si="23"/>
        <v/>
      </c>
      <c r="I710" s="73" t="str">
        <f>IFERROR(VLOOKUP(A710,'Внесение изменений'!$B:$C,2,0),"")</f>
        <v/>
      </c>
      <c r="J710" s="73" t="str">
        <f>IFERROR(VLOOKUP(A710,'Внесение изменений'!B:E,4,0)," - ")</f>
        <v xml:space="preserve"> - </v>
      </c>
      <c r="K710" s="73" t="str">
        <f>IF(J710=" - ",J710,IFERROR(VLOOKUP(J710,Raw!$X$7:$Y$14,2,0),"Незначительные"))</f>
        <v xml:space="preserve"> - </v>
      </c>
      <c r="L710" s="73"/>
      <c r="M710" s="73" t="str">
        <f t="shared" si="24"/>
        <v xml:space="preserve"> - </v>
      </c>
      <c r="N710" s="73" t="str">
        <f>IF(A710&lt;&gt;"",IFERROR(VLOOKUP(I710&amp;M710&amp;K710,Raw!$R:$V,5,0),"Не определено")," - ")</f>
        <v xml:space="preserve"> - </v>
      </c>
      <c r="O710" s="77"/>
      <c r="P710" s="59"/>
      <c r="Q710" s="59"/>
      <c r="R710" s="59"/>
      <c r="S710" s="59"/>
      <c r="T710" s="59"/>
      <c r="U710" s="59"/>
      <c r="V710" s="59"/>
      <c r="W710" s="59"/>
      <c r="X710" s="59"/>
      <c r="Y710" s="59"/>
    </row>
    <row r="711" spans="1:25" customFormat="1" x14ac:dyDescent="0.25">
      <c r="A711" s="57"/>
      <c r="B711" s="59"/>
      <c r="C711" s="59"/>
      <c r="D711" s="59"/>
      <c r="E711" s="59"/>
      <c r="F711" s="59"/>
      <c r="G711" s="59"/>
      <c r="H711" s="52" t="str">
        <f t="shared" si="23"/>
        <v/>
      </c>
      <c r="I711" s="73" t="str">
        <f>IFERROR(VLOOKUP(A711,'Внесение изменений'!$B:$C,2,0),"")</f>
        <v/>
      </c>
      <c r="J711" s="73" t="str">
        <f>IFERROR(VLOOKUP(A711,'Внесение изменений'!B:E,4,0)," - ")</f>
        <v xml:space="preserve"> - </v>
      </c>
      <c r="K711" s="73" t="str">
        <f>IF(J711=" - ",J711,IFERROR(VLOOKUP(J711,Raw!$X$7:$Y$14,2,0),"Незначительные"))</f>
        <v xml:space="preserve"> - </v>
      </c>
      <c r="L711" s="73"/>
      <c r="M711" s="73" t="str">
        <f t="shared" si="24"/>
        <v xml:space="preserve"> - </v>
      </c>
      <c r="N711" s="73" t="str">
        <f>IF(A711&lt;&gt;"",IFERROR(VLOOKUP(I711&amp;M711&amp;K711,Raw!$R:$V,5,0),"Не определено")," - ")</f>
        <v xml:space="preserve"> - </v>
      </c>
      <c r="O711" s="77"/>
      <c r="P711" s="59"/>
      <c r="Q711" s="59"/>
      <c r="R711" s="59"/>
      <c r="S711" s="59"/>
      <c r="T711" s="59"/>
      <c r="U711" s="59"/>
      <c r="V711" s="59"/>
      <c r="W711" s="59"/>
      <c r="X711" s="59"/>
      <c r="Y711" s="59"/>
    </row>
    <row r="712" spans="1:25" customFormat="1" x14ac:dyDescent="0.25">
      <c r="A712" s="57"/>
      <c r="B712" s="59"/>
      <c r="C712" s="59"/>
      <c r="D712" s="59"/>
      <c r="E712" s="59"/>
      <c r="F712" s="59"/>
      <c r="G712" s="59"/>
      <c r="H712" s="52" t="str">
        <f t="shared" si="23"/>
        <v/>
      </c>
      <c r="I712" s="73" t="str">
        <f>IFERROR(VLOOKUP(A712,'Внесение изменений'!$B:$C,2,0),"")</f>
        <v/>
      </c>
      <c r="J712" s="73" t="str">
        <f>IFERROR(VLOOKUP(A712,'Внесение изменений'!B:E,4,0)," - ")</f>
        <v xml:space="preserve"> - </v>
      </c>
      <c r="K712" s="73" t="str">
        <f>IF(J712=" - ",J712,IFERROR(VLOOKUP(J712,Raw!$X$7:$Y$14,2,0),"Незначительные"))</f>
        <v xml:space="preserve"> - </v>
      </c>
      <c r="L712" s="73"/>
      <c r="M712" s="73" t="str">
        <f t="shared" si="24"/>
        <v xml:space="preserve"> - </v>
      </c>
      <c r="N712" s="73" t="str">
        <f>IF(A712&lt;&gt;"",IFERROR(VLOOKUP(I712&amp;M712&amp;K712,Raw!$R:$V,5,0),"Не определено")," - ")</f>
        <v xml:space="preserve"> - </v>
      </c>
      <c r="O712" s="77"/>
      <c r="P712" s="59"/>
      <c r="Q712" s="59"/>
      <c r="R712" s="59"/>
      <c r="S712" s="59"/>
      <c r="T712" s="59"/>
      <c r="U712" s="59"/>
      <c r="V712" s="59"/>
      <c r="W712" s="59"/>
      <c r="X712" s="59"/>
      <c r="Y712" s="59"/>
    </row>
    <row r="713" spans="1:25" customFormat="1" x14ac:dyDescent="0.25">
      <c r="A713" s="57"/>
      <c r="B713" s="59"/>
      <c r="C713" s="59"/>
      <c r="D713" s="59"/>
      <c r="E713" s="59"/>
      <c r="F713" s="59"/>
      <c r="G713" s="59"/>
      <c r="H713" s="52" t="str">
        <f t="shared" si="23"/>
        <v/>
      </c>
      <c r="I713" s="73" t="str">
        <f>IFERROR(VLOOKUP(A713,'Внесение изменений'!$B:$C,2,0),"")</f>
        <v/>
      </c>
      <c r="J713" s="73" t="str">
        <f>IFERROR(VLOOKUP(A713,'Внесение изменений'!B:E,4,0)," - ")</f>
        <v xml:space="preserve"> - </v>
      </c>
      <c r="K713" s="73" t="str">
        <f>IF(J713=" - ",J713,IFERROR(VLOOKUP(J713,Raw!$X$7:$Y$14,2,0),"Незначительные"))</f>
        <v xml:space="preserve"> - </v>
      </c>
      <c r="L713" s="73"/>
      <c r="M713" s="73" t="str">
        <f t="shared" si="24"/>
        <v xml:space="preserve"> - </v>
      </c>
      <c r="N713" s="73" t="str">
        <f>IF(A713&lt;&gt;"",IFERROR(VLOOKUP(I713&amp;M713&amp;K713,Raw!$R:$V,5,0),"Не определено")," - ")</f>
        <v xml:space="preserve"> - </v>
      </c>
      <c r="O713" s="77"/>
      <c r="P713" s="59"/>
      <c r="Q713" s="59"/>
      <c r="R713" s="59"/>
      <c r="S713" s="59"/>
      <c r="T713" s="59"/>
      <c r="U713" s="59"/>
      <c r="V713" s="59"/>
      <c r="W713" s="59"/>
      <c r="X713" s="59"/>
      <c r="Y713" s="59"/>
    </row>
    <row r="714" spans="1:25" customFormat="1" x14ac:dyDescent="0.25">
      <c r="A714" s="57"/>
      <c r="B714" s="59"/>
      <c r="C714" s="59"/>
      <c r="D714" s="59"/>
      <c r="E714" s="59"/>
      <c r="F714" s="59"/>
      <c r="G714" s="59"/>
      <c r="H714" s="52" t="str">
        <f t="shared" si="23"/>
        <v/>
      </c>
      <c r="I714" s="73" t="str">
        <f>IFERROR(VLOOKUP(A714,'Внесение изменений'!$B:$C,2,0),"")</f>
        <v/>
      </c>
      <c r="J714" s="73" t="str">
        <f>IFERROR(VLOOKUP(A714,'Внесение изменений'!B:E,4,0)," - ")</f>
        <v xml:space="preserve"> - </v>
      </c>
      <c r="K714" s="73" t="str">
        <f>IF(J714=" - ",J714,IFERROR(VLOOKUP(J714,Raw!$X$7:$Y$14,2,0),"Незначительные"))</f>
        <v xml:space="preserve"> - </v>
      </c>
      <c r="L714" s="73"/>
      <c r="M714" s="73" t="str">
        <f t="shared" si="24"/>
        <v xml:space="preserve"> - </v>
      </c>
      <c r="N714" s="73" t="str">
        <f>IF(A714&lt;&gt;"",IFERROR(VLOOKUP(I714&amp;M714&amp;K714,Raw!$R:$V,5,0),"Не определено")," - ")</f>
        <v xml:space="preserve"> - </v>
      </c>
      <c r="O714" s="77"/>
      <c r="P714" s="59"/>
      <c r="Q714" s="59"/>
      <c r="R714" s="59"/>
      <c r="S714" s="59"/>
      <c r="T714" s="59"/>
      <c r="U714" s="59"/>
      <c r="V714" s="59"/>
      <c r="W714" s="59"/>
      <c r="X714" s="59"/>
      <c r="Y714" s="59"/>
    </row>
    <row r="715" spans="1:25" customFormat="1" x14ac:dyDescent="0.25">
      <c r="A715" s="57"/>
      <c r="B715" s="59"/>
      <c r="C715" s="59"/>
      <c r="D715" s="59"/>
      <c r="E715" s="59"/>
      <c r="F715" s="59"/>
      <c r="G715" s="59"/>
      <c r="H715" s="52" t="str">
        <f t="shared" si="23"/>
        <v/>
      </c>
      <c r="I715" s="73" t="str">
        <f>IFERROR(VLOOKUP(A715,'Внесение изменений'!$B:$C,2,0),"")</f>
        <v/>
      </c>
      <c r="J715" s="73" t="str">
        <f>IFERROR(VLOOKUP(A715,'Внесение изменений'!B:E,4,0)," - ")</f>
        <v xml:space="preserve"> - </v>
      </c>
      <c r="K715" s="73" t="str">
        <f>IF(J715=" - ",J715,IFERROR(VLOOKUP(J715,Raw!$X$7:$Y$14,2,0),"Незначительные"))</f>
        <v xml:space="preserve"> - </v>
      </c>
      <c r="L715" s="73"/>
      <c r="M715" s="73" t="str">
        <f t="shared" si="24"/>
        <v xml:space="preserve"> - </v>
      </c>
      <c r="N715" s="73" t="str">
        <f>IF(A715&lt;&gt;"",IFERROR(VLOOKUP(I715&amp;M715&amp;K715,Raw!$R:$V,5,0),"Не определено")," - ")</f>
        <v xml:space="preserve"> - </v>
      </c>
      <c r="O715" s="77"/>
      <c r="P715" s="59"/>
      <c r="Q715" s="59"/>
      <c r="R715" s="59"/>
      <c r="S715" s="59"/>
      <c r="T715" s="59"/>
      <c r="U715" s="59"/>
      <c r="V715" s="59"/>
      <c r="W715" s="59"/>
      <c r="X715" s="59"/>
      <c r="Y715" s="59"/>
    </row>
    <row r="716" spans="1:25" customFormat="1" x14ac:dyDescent="0.25">
      <c r="A716" s="57"/>
      <c r="B716" s="59"/>
      <c r="C716" s="59"/>
      <c r="D716" s="59"/>
      <c r="E716" s="59"/>
      <c r="F716" s="59"/>
      <c r="G716" s="59"/>
      <c r="H716" s="52" t="str">
        <f t="shared" si="23"/>
        <v/>
      </c>
      <c r="I716" s="73" t="str">
        <f>IFERROR(VLOOKUP(A716,'Внесение изменений'!$B:$C,2,0),"")</f>
        <v/>
      </c>
      <c r="J716" s="73" t="str">
        <f>IFERROR(VLOOKUP(A716,'Внесение изменений'!B:E,4,0)," - ")</f>
        <v xml:space="preserve"> - </v>
      </c>
      <c r="K716" s="73" t="str">
        <f>IF(J716=" - ",J716,IFERROR(VLOOKUP(J716,Raw!$X$7:$Y$14,2,0),"Незначительные"))</f>
        <v xml:space="preserve"> - </v>
      </c>
      <c r="L716" s="73"/>
      <c r="M716" s="73" t="str">
        <f t="shared" si="24"/>
        <v xml:space="preserve"> - </v>
      </c>
      <c r="N716" s="73" t="str">
        <f>IF(A716&lt;&gt;"",IFERROR(VLOOKUP(I716&amp;M716&amp;K716,Raw!$R:$V,5,0),"Не определено")," - ")</f>
        <v xml:space="preserve"> - </v>
      </c>
      <c r="O716" s="77"/>
      <c r="P716" s="59"/>
      <c r="Q716" s="59"/>
      <c r="R716" s="59"/>
      <c r="S716" s="59"/>
      <c r="T716" s="59"/>
      <c r="U716" s="59"/>
      <c r="V716" s="59"/>
      <c r="W716" s="59"/>
      <c r="X716" s="59"/>
      <c r="Y716" s="59"/>
    </row>
    <row r="717" spans="1:25" customFormat="1" x14ac:dyDescent="0.25">
      <c r="A717" s="57"/>
      <c r="B717" s="59"/>
      <c r="C717" s="59"/>
      <c r="D717" s="59"/>
      <c r="E717" s="59"/>
      <c r="F717" s="59"/>
      <c r="G717" s="59"/>
      <c r="H717" s="52" t="str">
        <f t="shared" si="23"/>
        <v/>
      </c>
      <c r="I717" s="73" t="str">
        <f>IFERROR(VLOOKUP(A717,'Внесение изменений'!$B:$C,2,0),"")</f>
        <v/>
      </c>
      <c r="J717" s="73" t="str">
        <f>IFERROR(VLOOKUP(A717,'Внесение изменений'!B:E,4,0)," - ")</f>
        <v xml:space="preserve"> - </v>
      </c>
      <c r="K717" s="73" t="str">
        <f>IF(J717=" - ",J717,IFERROR(VLOOKUP(J717,Raw!$X$7:$Y$14,2,0),"Незначительные"))</f>
        <v xml:space="preserve"> - </v>
      </c>
      <c r="L717" s="73"/>
      <c r="M717" s="73" t="str">
        <f t="shared" si="24"/>
        <v xml:space="preserve"> - </v>
      </c>
      <c r="N717" s="73" t="str">
        <f>IF(A717&lt;&gt;"",IFERROR(VLOOKUP(I717&amp;M717&amp;K717,Raw!$R:$V,5,0),"Не определено")," - ")</f>
        <v xml:space="preserve"> - </v>
      </c>
      <c r="O717" s="77"/>
      <c r="P717" s="59"/>
      <c r="Q717" s="59"/>
      <c r="R717" s="59"/>
      <c r="S717" s="59"/>
      <c r="T717" s="59"/>
      <c r="U717" s="59"/>
      <c r="V717" s="59"/>
      <c r="W717" s="59"/>
      <c r="X717" s="59"/>
      <c r="Y717" s="59"/>
    </row>
    <row r="718" spans="1:25" customFormat="1" x14ac:dyDescent="0.25">
      <c r="A718" s="57"/>
      <c r="B718" s="59"/>
      <c r="C718" s="59"/>
      <c r="D718" s="59"/>
      <c r="E718" s="59"/>
      <c r="F718" s="59"/>
      <c r="G718" s="59"/>
      <c r="H718" s="52" t="str">
        <f t="shared" si="23"/>
        <v/>
      </c>
      <c r="I718" s="73" t="str">
        <f>IFERROR(VLOOKUP(A718,'Внесение изменений'!$B:$C,2,0),"")</f>
        <v/>
      </c>
      <c r="J718" s="73" t="str">
        <f>IFERROR(VLOOKUP(A718,'Внесение изменений'!B:E,4,0)," - ")</f>
        <v xml:space="preserve"> - </v>
      </c>
      <c r="K718" s="73" t="str">
        <f>IF(J718=" - ",J718,IFERROR(VLOOKUP(J718,Raw!$X$7:$Y$14,2,0),"Незначительные"))</f>
        <v xml:space="preserve"> - </v>
      </c>
      <c r="L718" s="73"/>
      <c r="M718" s="73" t="str">
        <f t="shared" si="24"/>
        <v xml:space="preserve"> - </v>
      </c>
      <c r="N718" s="73" t="str">
        <f>IF(A718&lt;&gt;"",IFERROR(VLOOKUP(I718&amp;M718&amp;K718,Raw!$R:$V,5,0),"Не определено")," - ")</f>
        <v xml:space="preserve"> - </v>
      </c>
      <c r="O718" s="77"/>
      <c r="P718" s="59"/>
      <c r="Q718" s="59"/>
      <c r="R718" s="59"/>
      <c r="S718" s="59"/>
      <c r="T718" s="59"/>
      <c r="U718" s="59"/>
      <c r="V718" s="59"/>
      <c r="W718" s="59"/>
      <c r="X718" s="59"/>
      <c r="Y718" s="59"/>
    </row>
    <row r="719" spans="1:25" customFormat="1" x14ac:dyDescent="0.25">
      <c r="A719" s="57"/>
      <c r="B719" s="59"/>
      <c r="C719" s="59"/>
      <c r="D719" s="59"/>
      <c r="E719" s="59"/>
      <c r="F719" s="59"/>
      <c r="G719" s="59"/>
      <c r="H719" s="52" t="str">
        <f t="shared" si="23"/>
        <v/>
      </c>
      <c r="I719" s="73" t="str">
        <f>IFERROR(VLOOKUP(A719,'Внесение изменений'!$B:$C,2,0),"")</f>
        <v/>
      </c>
      <c r="J719" s="73" t="str">
        <f>IFERROR(VLOOKUP(A719,'Внесение изменений'!B:E,4,0)," - ")</f>
        <v xml:space="preserve"> - </v>
      </c>
      <c r="K719" s="73" t="str">
        <f>IF(J719=" - ",J719,IFERROR(VLOOKUP(J719,Raw!$X$7:$Y$14,2,0),"Незначительные"))</f>
        <v xml:space="preserve"> - </v>
      </c>
      <c r="L719" s="73"/>
      <c r="M719" s="73" t="str">
        <f t="shared" si="24"/>
        <v xml:space="preserve"> - </v>
      </c>
      <c r="N719" s="73" t="str">
        <f>IF(A719&lt;&gt;"",IFERROR(VLOOKUP(I719&amp;M719&amp;K719,Raw!$R:$V,5,0),"Не определено")," - ")</f>
        <v xml:space="preserve"> - </v>
      </c>
      <c r="O719" s="77"/>
      <c r="P719" s="59"/>
      <c r="Q719" s="59"/>
      <c r="R719" s="59"/>
      <c r="S719" s="59"/>
      <c r="T719" s="59"/>
      <c r="U719" s="59"/>
      <c r="V719" s="59"/>
      <c r="W719" s="59"/>
      <c r="X719" s="59"/>
      <c r="Y719" s="59"/>
    </row>
    <row r="720" spans="1:25" customFormat="1" x14ac:dyDescent="0.25">
      <c r="A720" s="57"/>
      <c r="B720" s="59"/>
      <c r="C720" s="59"/>
      <c r="D720" s="59"/>
      <c r="E720" s="59"/>
      <c r="F720" s="59"/>
      <c r="G720" s="59"/>
      <c r="H720" s="52" t="str">
        <f t="shared" si="23"/>
        <v/>
      </c>
      <c r="I720" s="73" t="str">
        <f>IFERROR(VLOOKUP(A720,'Внесение изменений'!$B:$C,2,0),"")</f>
        <v/>
      </c>
      <c r="J720" s="73" t="str">
        <f>IFERROR(VLOOKUP(A720,'Внесение изменений'!B:E,4,0)," - ")</f>
        <v xml:space="preserve"> - </v>
      </c>
      <c r="K720" s="73" t="str">
        <f>IF(J720=" - ",J720,IFERROR(VLOOKUP(J720,Raw!$X$7:$Y$14,2,0),"Незначительные"))</f>
        <v xml:space="preserve"> - </v>
      </c>
      <c r="L720" s="73"/>
      <c r="M720" s="73" t="str">
        <f t="shared" si="24"/>
        <v xml:space="preserve"> - </v>
      </c>
      <c r="N720" s="73" t="str">
        <f>IF(A720&lt;&gt;"",IFERROR(VLOOKUP(I720&amp;M720&amp;K720,Raw!$R:$V,5,0),"Не определено")," - ")</f>
        <v xml:space="preserve"> - </v>
      </c>
      <c r="O720" s="77"/>
      <c r="P720" s="59"/>
      <c r="Q720" s="59"/>
      <c r="R720" s="59"/>
      <c r="S720" s="59"/>
      <c r="T720" s="59"/>
      <c r="U720" s="59"/>
      <c r="V720" s="59"/>
      <c r="W720" s="59"/>
      <c r="X720" s="59"/>
      <c r="Y720" s="59"/>
    </row>
    <row r="721" spans="1:25" customFormat="1" x14ac:dyDescent="0.25">
      <c r="A721" s="57"/>
      <c r="B721" s="59"/>
      <c r="C721" s="59"/>
      <c r="D721" s="59"/>
      <c r="E721" s="59"/>
      <c r="F721" s="59"/>
      <c r="G721" s="59"/>
      <c r="H721" s="52" t="str">
        <f t="shared" si="23"/>
        <v/>
      </c>
      <c r="I721" s="73" t="str">
        <f>IFERROR(VLOOKUP(A721,'Внесение изменений'!$B:$C,2,0),"")</f>
        <v/>
      </c>
      <c r="J721" s="73" t="str">
        <f>IFERROR(VLOOKUP(A721,'Внесение изменений'!B:E,4,0)," - ")</f>
        <v xml:space="preserve"> - </v>
      </c>
      <c r="K721" s="73" t="str">
        <f>IF(J721=" - ",J721,IFERROR(VLOOKUP(J721,Raw!$X$7:$Y$14,2,0),"Незначительные"))</f>
        <v xml:space="preserve"> - </v>
      </c>
      <c r="L721" s="73"/>
      <c r="M721" s="73" t="str">
        <f t="shared" si="24"/>
        <v xml:space="preserve"> - </v>
      </c>
      <c r="N721" s="73" t="str">
        <f>IF(A721&lt;&gt;"",IFERROR(VLOOKUP(I721&amp;M721&amp;K721,Raw!$R:$V,5,0),"Не определено")," - ")</f>
        <v xml:space="preserve"> - </v>
      </c>
      <c r="O721" s="77"/>
      <c r="P721" s="59"/>
      <c r="Q721" s="59"/>
      <c r="R721" s="59"/>
      <c r="S721" s="59"/>
      <c r="T721" s="59"/>
      <c r="U721" s="59"/>
      <c r="V721" s="59"/>
      <c r="W721" s="59"/>
      <c r="X721" s="59"/>
      <c r="Y721" s="59"/>
    </row>
    <row r="722" spans="1:25" customFormat="1" x14ac:dyDescent="0.25">
      <c r="A722" s="57"/>
      <c r="B722" s="59"/>
      <c r="C722" s="59"/>
      <c r="D722" s="59"/>
      <c r="E722" s="59"/>
      <c r="F722" s="59"/>
      <c r="G722" s="59"/>
      <c r="H722" s="52" t="str">
        <f t="shared" si="23"/>
        <v/>
      </c>
      <c r="I722" s="73" t="str">
        <f>IFERROR(VLOOKUP(A722,'Внесение изменений'!$B:$C,2,0),"")</f>
        <v/>
      </c>
      <c r="J722" s="73" t="str">
        <f>IFERROR(VLOOKUP(A722,'Внесение изменений'!B:E,4,0)," - ")</f>
        <v xml:space="preserve"> - </v>
      </c>
      <c r="K722" s="73" t="str">
        <f>IF(J722=" - ",J722,IFERROR(VLOOKUP(J722,Raw!$X$7:$Y$14,2,0),"Незначительные"))</f>
        <v xml:space="preserve"> - </v>
      </c>
      <c r="L722" s="73"/>
      <c r="M722" s="73" t="str">
        <f t="shared" si="24"/>
        <v xml:space="preserve"> - </v>
      </c>
      <c r="N722" s="73" t="str">
        <f>IF(A722&lt;&gt;"",IFERROR(VLOOKUP(I722&amp;M722&amp;K722,Raw!$R:$V,5,0),"Не определено")," - ")</f>
        <v xml:space="preserve"> - </v>
      </c>
      <c r="O722" s="77"/>
      <c r="P722" s="59"/>
      <c r="Q722" s="59"/>
      <c r="R722" s="59"/>
      <c r="S722" s="59"/>
      <c r="T722" s="59"/>
      <c r="U722" s="59"/>
      <c r="V722" s="59"/>
      <c r="W722" s="59"/>
      <c r="X722" s="59"/>
      <c r="Y722" s="59"/>
    </row>
    <row r="723" spans="1:25" customFormat="1" x14ac:dyDescent="0.25">
      <c r="A723" s="57"/>
      <c r="B723" s="59"/>
      <c r="C723" s="59"/>
      <c r="D723" s="59"/>
      <c r="E723" s="59"/>
      <c r="F723" s="59"/>
      <c r="G723" s="59"/>
      <c r="H723" s="52" t="str">
        <f t="shared" si="23"/>
        <v/>
      </c>
      <c r="I723" s="73" t="str">
        <f>IFERROR(VLOOKUP(A723,'Внесение изменений'!$B:$C,2,0),"")</f>
        <v/>
      </c>
      <c r="J723" s="73" t="str">
        <f>IFERROR(VLOOKUP(A723,'Внесение изменений'!B:E,4,0)," - ")</f>
        <v xml:space="preserve"> - </v>
      </c>
      <c r="K723" s="73" t="str">
        <f>IF(J723=" - ",J723,IFERROR(VLOOKUP(J723,Raw!$X$7:$Y$14,2,0),"Незначительные"))</f>
        <v xml:space="preserve"> - </v>
      </c>
      <c r="L723" s="73"/>
      <c r="M723" s="73" t="str">
        <f t="shared" si="24"/>
        <v xml:space="preserve"> - </v>
      </c>
      <c r="N723" s="73" t="str">
        <f>IF(A723&lt;&gt;"",IFERROR(VLOOKUP(I723&amp;M723&amp;K723,Raw!$R:$V,5,0),"Не определено")," - ")</f>
        <v xml:space="preserve"> - </v>
      </c>
      <c r="O723" s="77"/>
      <c r="P723" s="59"/>
      <c r="Q723" s="59"/>
      <c r="R723" s="59"/>
      <c r="S723" s="59"/>
      <c r="T723" s="59"/>
      <c r="U723" s="59"/>
      <c r="V723" s="59"/>
      <c r="W723" s="59"/>
      <c r="X723" s="59"/>
      <c r="Y723" s="59"/>
    </row>
    <row r="724" spans="1:25" customFormat="1" x14ac:dyDescent="0.25">
      <c r="A724" s="57"/>
      <c r="B724" s="59"/>
      <c r="C724" s="59"/>
      <c r="D724" s="59"/>
      <c r="E724" s="59"/>
      <c r="F724" s="59"/>
      <c r="G724" s="59"/>
      <c r="H724" s="52" t="str">
        <f t="shared" si="23"/>
        <v/>
      </c>
      <c r="I724" s="73" t="str">
        <f>IFERROR(VLOOKUP(A724,'Внесение изменений'!$B:$C,2,0),"")</f>
        <v/>
      </c>
      <c r="J724" s="73" t="str">
        <f>IFERROR(VLOOKUP(A724,'Внесение изменений'!B:E,4,0)," - ")</f>
        <v xml:space="preserve"> - </v>
      </c>
      <c r="K724" s="73" t="str">
        <f>IF(J724=" - ",J724,IFERROR(VLOOKUP(J724,Raw!$X$7:$Y$14,2,0),"Незначительные"))</f>
        <v xml:space="preserve"> - </v>
      </c>
      <c r="L724" s="73"/>
      <c r="M724" s="73" t="str">
        <f t="shared" si="24"/>
        <v xml:space="preserve"> - </v>
      </c>
      <c r="N724" s="73" t="str">
        <f>IF(A724&lt;&gt;"",IFERROR(VLOOKUP(I724&amp;M724&amp;K724,Raw!$R:$V,5,0),"Не определено")," - ")</f>
        <v xml:space="preserve"> - </v>
      </c>
      <c r="O724" s="77"/>
      <c r="P724" s="59"/>
      <c r="Q724" s="59"/>
      <c r="R724" s="59"/>
      <c r="S724" s="59"/>
      <c r="T724" s="59"/>
      <c r="U724" s="59"/>
      <c r="V724" s="59"/>
      <c r="W724" s="59"/>
      <c r="X724" s="59"/>
      <c r="Y724" s="59"/>
    </row>
    <row r="725" spans="1:25" customFormat="1" x14ac:dyDescent="0.25">
      <c r="A725" s="57"/>
      <c r="B725" s="59"/>
      <c r="C725" s="59"/>
      <c r="D725" s="59"/>
      <c r="E725" s="59"/>
      <c r="F725" s="59"/>
      <c r="G725" s="59"/>
      <c r="H725" s="52" t="str">
        <f t="shared" si="23"/>
        <v/>
      </c>
      <c r="I725" s="73" t="str">
        <f>IFERROR(VLOOKUP(A725,'Внесение изменений'!$B:$C,2,0),"")</f>
        <v/>
      </c>
      <c r="J725" s="73" t="str">
        <f>IFERROR(VLOOKUP(A725,'Внесение изменений'!B:E,4,0)," - ")</f>
        <v xml:space="preserve"> - </v>
      </c>
      <c r="K725" s="73" t="str">
        <f>IF(J725=" - ",J725,IFERROR(VLOOKUP(J725,Raw!$X$7:$Y$14,2,0),"Незначительные"))</f>
        <v xml:space="preserve"> - </v>
      </c>
      <c r="L725" s="73"/>
      <c r="M725" s="73" t="str">
        <f t="shared" si="24"/>
        <v xml:space="preserve"> - </v>
      </c>
      <c r="N725" s="73" t="str">
        <f>IF(A725&lt;&gt;"",IFERROR(VLOOKUP(I725&amp;M725&amp;K725,Raw!$R:$V,5,0),"Не определено")," - ")</f>
        <v xml:space="preserve"> - </v>
      </c>
      <c r="O725" s="77"/>
      <c r="P725" s="59"/>
      <c r="Q725" s="59"/>
      <c r="R725" s="59"/>
      <c r="S725" s="59"/>
      <c r="T725" s="59"/>
      <c r="U725" s="59"/>
      <c r="V725" s="59"/>
      <c r="W725" s="59"/>
      <c r="X725" s="59"/>
      <c r="Y725" s="59"/>
    </row>
    <row r="726" spans="1:25" customFormat="1" x14ac:dyDescent="0.25">
      <c r="A726" s="57"/>
      <c r="B726" s="59"/>
      <c r="C726" s="59"/>
      <c r="D726" s="59"/>
      <c r="E726" s="59"/>
      <c r="F726" s="59"/>
      <c r="G726" s="59"/>
      <c r="H726" s="52" t="str">
        <f t="shared" si="23"/>
        <v/>
      </c>
      <c r="I726" s="73" t="str">
        <f>IFERROR(VLOOKUP(A726,'Внесение изменений'!$B:$C,2,0),"")</f>
        <v/>
      </c>
      <c r="J726" s="73" t="str">
        <f>IFERROR(VLOOKUP(A726,'Внесение изменений'!B:E,4,0)," - ")</f>
        <v xml:space="preserve"> - </v>
      </c>
      <c r="K726" s="73" t="str">
        <f>IF(J726=" - ",J726,IFERROR(VLOOKUP(J726,Raw!$X$7:$Y$14,2,0),"Незначительные"))</f>
        <v xml:space="preserve"> - </v>
      </c>
      <c r="L726" s="73"/>
      <c r="M726" s="73" t="str">
        <f t="shared" si="24"/>
        <v xml:space="preserve"> - </v>
      </c>
      <c r="N726" s="73" t="str">
        <f>IF(A726&lt;&gt;"",IFERROR(VLOOKUP(I726&amp;M726&amp;K726,Raw!$R:$V,5,0),"Не определено")," - ")</f>
        <v xml:space="preserve"> - </v>
      </c>
      <c r="O726" s="77"/>
      <c r="P726" s="59"/>
      <c r="Q726" s="59"/>
      <c r="R726" s="59"/>
      <c r="S726" s="59"/>
      <c r="T726" s="59"/>
      <c r="U726" s="59"/>
      <c r="V726" s="59"/>
      <c r="W726" s="59"/>
      <c r="X726" s="59"/>
      <c r="Y726" s="59"/>
    </row>
    <row r="727" spans="1:25" customFormat="1" x14ac:dyDescent="0.25">
      <c r="A727" s="57"/>
      <c r="B727" s="59"/>
      <c r="C727" s="59"/>
      <c r="D727" s="59"/>
      <c r="E727" s="59"/>
      <c r="F727" s="59"/>
      <c r="G727" s="59"/>
      <c r="H727" s="52" t="str">
        <f t="shared" si="23"/>
        <v/>
      </c>
      <c r="I727" s="73" t="str">
        <f>IFERROR(VLOOKUP(A727,'Внесение изменений'!$B:$C,2,0),"")</f>
        <v/>
      </c>
      <c r="J727" s="73" t="str">
        <f>IFERROR(VLOOKUP(A727,'Внесение изменений'!B:E,4,0)," - ")</f>
        <v xml:space="preserve"> - </v>
      </c>
      <c r="K727" s="73" t="str">
        <f>IF(J727=" - ",J727,IFERROR(VLOOKUP(J727,Raw!$X$7:$Y$14,2,0),"Незначительные"))</f>
        <v xml:space="preserve"> - </v>
      </c>
      <c r="L727" s="73"/>
      <c r="M727" s="73" t="str">
        <f t="shared" si="24"/>
        <v xml:space="preserve"> - </v>
      </c>
      <c r="N727" s="73" t="str">
        <f>IF(A727&lt;&gt;"",IFERROR(VLOOKUP(I727&amp;M727&amp;K727,Raw!$R:$V,5,0),"Не определено")," - ")</f>
        <v xml:space="preserve"> - </v>
      </c>
      <c r="O727" s="77"/>
      <c r="P727" s="59"/>
      <c r="Q727" s="59"/>
      <c r="R727" s="59"/>
      <c r="S727" s="59"/>
      <c r="T727" s="59"/>
      <c r="U727" s="59"/>
      <c r="V727" s="59"/>
      <c r="W727" s="59"/>
      <c r="X727" s="59"/>
      <c r="Y727" s="59"/>
    </row>
    <row r="728" spans="1:25" customFormat="1" x14ac:dyDescent="0.25">
      <c r="A728" s="57"/>
      <c r="B728" s="59"/>
      <c r="C728" s="59"/>
      <c r="D728" s="59"/>
      <c r="E728" s="59"/>
      <c r="F728" s="59"/>
      <c r="G728" s="59"/>
      <c r="H728" s="52" t="str">
        <f t="shared" si="23"/>
        <v/>
      </c>
      <c r="I728" s="73" t="str">
        <f>IFERROR(VLOOKUP(A728,'Внесение изменений'!$B:$C,2,0),"")</f>
        <v/>
      </c>
      <c r="J728" s="73" t="str">
        <f>IFERROR(VLOOKUP(A728,'Внесение изменений'!B:E,4,0)," - ")</f>
        <v xml:space="preserve"> - </v>
      </c>
      <c r="K728" s="73" t="str">
        <f>IF(J728=" - ",J728,IFERROR(VLOOKUP(J728,Raw!$X$7:$Y$14,2,0),"Незначительные"))</f>
        <v xml:space="preserve"> - </v>
      </c>
      <c r="L728" s="73"/>
      <c r="M728" s="73" t="str">
        <f t="shared" si="24"/>
        <v xml:space="preserve"> - </v>
      </c>
      <c r="N728" s="73" t="str">
        <f>IF(A728&lt;&gt;"",IFERROR(VLOOKUP(I728&amp;M728&amp;K728,Raw!$R:$V,5,0),"Не определено")," - ")</f>
        <v xml:space="preserve"> - </v>
      </c>
      <c r="O728" s="77"/>
      <c r="P728" s="59"/>
      <c r="Q728" s="59"/>
      <c r="R728" s="59"/>
      <c r="S728" s="59"/>
      <c r="T728" s="59"/>
      <c r="U728" s="59"/>
      <c r="V728" s="59"/>
      <c r="W728" s="59"/>
      <c r="X728" s="59"/>
      <c r="Y728" s="59"/>
    </row>
    <row r="729" spans="1:25" customFormat="1" x14ac:dyDescent="0.25">
      <c r="A729" s="57"/>
      <c r="B729" s="59"/>
      <c r="C729" s="59"/>
      <c r="D729" s="59"/>
      <c r="E729" s="59"/>
      <c r="F729" s="59"/>
      <c r="G729" s="59"/>
      <c r="H729" s="52" t="str">
        <f t="shared" si="23"/>
        <v/>
      </c>
      <c r="I729" s="73" t="str">
        <f>IFERROR(VLOOKUP(A729,'Внесение изменений'!$B:$C,2,0),"")</f>
        <v/>
      </c>
      <c r="J729" s="73" t="str">
        <f>IFERROR(VLOOKUP(A729,'Внесение изменений'!B:E,4,0)," - ")</f>
        <v xml:space="preserve"> - </v>
      </c>
      <c r="K729" s="73" t="str">
        <f>IF(J729=" - ",J729,IFERROR(VLOOKUP(J729,Raw!$X$7:$Y$14,2,0),"Незначительные"))</f>
        <v xml:space="preserve"> - </v>
      </c>
      <c r="L729" s="73"/>
      <c r="M729" s="73" t="str">
        <f t="shared" si="24"/>
        <v xml:space="preserve"> - </v>
      </c>
      <c r="N729" s="73" t="str">
        <f>IF(A729&lt;&gt;"",IFERROR(VLOOKUP(I729&amp;M729&amp;K729,Raw!$R:$V,5,0),"Не определено")," - ")</f>
        <v xml:space="preserve"> - </v>
      </c>
      <c r="O729" s="77"/>
      <c r="P729" s="59"/>
      <c r="Q729" s="59"/>
      <c r="R729" s="59"/>
      <c r="S729" s="59"/>
      <c r="T729" s="59"/>
      <c r="U729" s="59"/>
      <c r="V729" s="59"/>
      <c r="W729" s="59"/>
      <c r="X729" s="59"/>
      <c r="Y729" s="59"/>
    </row>
    <row r="730" spans="1:25" customFormat="1" x14ac:dyDescent="0.25">
      <c r="A730" s="57"/>
      <c r="B730" s="59"/>
      <c r="C730" s="59"/>
      <c r="D730" s="59"/>
      <c r="E730" s="59"/>
      <c r="F730" s="59"/>
      <c r="G730" s="59"/>
      <c r="H730" s="52" t="str">
        <f t="shared" si="23"/>
        <v/>
      </c>
      <c r="I730" s="73" t="str">
        <f>IFERROR(VLOOKUP(A730,'Внесение изменений'!$B:$C,2,0),"")</f>
        <v/>
      </c>
      <c r="J730" s="73" t="str">
        <f>IFERROR(VLOOKUP(A730,'Внесение изменений'!B:E,4,0)," - ")</f>
        <v xml:space="preserve"> - </v>
      </c>
      <c r="K730" s="73" t="str">
        <f>IF(J730=" - ",J730,IFERROR(VLOOKUP(J730,Raw!$X$7:$Y$14,2,0),"Незначительные"))</f>
        <v xml:space="preserve"> - </v>
      </c>
      <c r="L730" s="73"/>
      <c r="M730" s="73" t="str">
        <f t="shared" si="24"/>
        <v xml:space="preserve"> - </v>
      </c>
      <c r="N730" s="73" t="str">
        <f>IF(A730&lt;&gt;"",IFERROR(VLOOKUP(I730&amp;M730&amp;K730,Raw!$R:$V,5,0),"Не определено")," - ")</f>
        <v xml:space="preserve"> - </v>
      </c>
      <c r="O730" s="77"/>
      <c r="P730" s="59"/>
      <c r="Q730" s="59"/>
      <c r="R730" s="59"/>
      <c r="S730" s="59"/>
      <c r="T730" s="59"/>
      <c r="U730" s="59"/>
      <c r="V730" s="59"/>
      <c r="W730" s="59"/>
      <c r="X730" s="59"/>
      <c r="Y730" s="59"/>
    </row>
    <row r="731" spans="1:25" customFormat="1" x14ac:dyDescent="0.25">
      <c r="A731" s="57"/>
      <c r="B731" s="59"/>
      <c r="C731" s="59"/>
      <c r="D731" s="59"/>
      <c r="E731" s="59"/>
      <c r="F731" s="59"/>
      <c r="G731" s="59"/>
      <c r="H731" s="52" t="str">
        <f t="shared" si="23"/>
        <v/>
      </c>
      <c r="I731" s="73" t="str">
        <f>IFERROR(VLOOKUP(A731,'Внесение изменений'!$B:$C,2,0),"")</f>
        <v/>
      </c>
      <c r="J731" s="73" t="str">
        <f>IFERROR(VLOOKUP(A731,'Внесение изменений'!B:E,4,0)," - ")</f>
        <v xml:space="preserve"> - </v>
      </c>
      <c r="K731" s="73" t="str">
        <f>IF(J731=" - ",J731,IFERROR(VLOOKUP(J731,Raw!$X$7:$Y$14,2,0),"Незначительные"))</f>
        <v xml:space="preserve"> - </v>
      </c>
      <c r="L731" s="73"/>
      <c r="M731" s="73" t="str">
        <f t="shared" si="24"/>
        <v xml:space="preserve"> - </v>
      </c>
      <c r="N731" s="73" t="str">
        <f>IF(A731&lt;&gt;"",IFERROR(VLOOKUP(I731&amp;M731&amp;K731,Raw!$R:$V,5,0),"Не определено")," - ")</f>
        <v xml:space="preserve"> - </v>
      </c>
      <c r="O731" s="77"/>
      <c r="P731" s="59"/>
      <c r="Q731" s="59"/>
      <c r="R731" s="59"/>
      <c r="S731" s="59"/>
      <c r="T731" s="59"/>
      <c r="U731" s="59"/>
      <c r="V731" s="59"/>
      <c r="W731" s="59"/>
      <c r="X731" s="59"/>
      <c r="Y731" s="59"/>
    </row>
    <row r="732" spans="1:25" customFormat="1" x14ac:dyDescent="0.25">
      <c r="A732" s="57"/>
      <c r="B732" s="59"/>
      <c r="C732" s="59"/>
      <c r="D732" s="59"/>
      <c r="E732" s="59"/>
      <c r="F732" s="59"/>
      <c r="G732" s="59"/>
      <c r="H732" s="52" t="str">
        <f t="shared" si="23"/>
        <v/>
      </c>
      <c r="I732" s="73" t="str">
        <f>IFERROR(VLOOKUP(A732,'Внесение изменений'!$B:$C,2,0),"")</f>
        <v/>
      </c>
      <c r="J732" s="73" t="str">
        <f>IFERROR(VLOOKUP(A732,'Внесение изменений'!B:E,4,0)," - ")</f>
        <v xml:space="preserve"> - </v>
      </c>
      <c r="K732" s="73" t="str">
        <f>IF(J732=" - ",J732,IFERROR(VLOOKUP(J732,Raw!$X$7:$Y$14,2,0),"Незначительные"))</f>
        <v xml:space="preserve"> - </v>
      </c>
      <c r="L732" s="73"/>
      <c r="M732" s="73" t="str">
        <f t="shared" si="24"/>
        <v xml:space="preserve"> - </v>
      </c>
      <c r="N732" s="73" t="str">
        <f>IF(A732&lt;&gt;"",IFERROR(VLOOKUP(I732&amp;M732&amp;K732,Raw!$R:$V,5,0),"Не определено")," - ")</f>
        <v xml:space="preserve"> - </v>
      </c>
      <c r="O732" s="77"/>
      <c r="P732" s="59"/>
      <c r="Q732" s="59"/>
      <c r="R732" s="59"/>
      <c r="S732" s="59"/>
      <c r="T732" s="59"/>
      <c r="U732" s="59"/>
      <c r="V732" s="59"/>
      <c r="W732" s="59"/>
      <c r="X732" s="59"/>
      <c r="Y732" s="59"/>
    </row>
    <row r="733" spans="1:25" customFormat="1" x14ac:dyDescent="0.25">
      <c r="A733" s="57"/>
      <c r="B733" s="59"/>
      <c r="C733" s="59"/>
      <c r="D733" s="59"/>
      <c r="E733" s="59"/>
      <c r="F733" s="59"/>
      <c r="G733" s="59"/>
      <c r="H733" s="52" t="str">
        <f t="shared" si="23"/>
        <v/>
      </c>
      <c r="I733" s="73" t="str">
        <f>IFERROR(VLOOKUP(A733,'Внесение изменений'!$B:$C,2,0),"")</f>
        <v/>
      </c>
      <c r="J733" s="73" t="str">
        <f>IFERROR(VLOOKUP(A733,'Внесение изменений'!B:E,4,0)," - ")</f>
        <v xml:space="preserve"> - </v>
      </c>
      <c r="K733" s="73" t="str">
        <f>IF(J733=" - ",J733,IFERROR(VLOOKUP(J733,Raw!$X$7:$Y$14,2,0),"Незначительные"))</f>
        <v xml:space="preserve"> - </v>
      </c>
      <c r="L733" s="73"/>
      <c r="M733" s="73" t="str">
        <f t="shared" si="24"/>
        <v xml:space="preserve"> - </v>
      </c>
      <c r="N733" s="73" t="str">
        <f>IF(A733&lt;&gt;"",IFERROR(VLOOKUP(I733&amp;M733&amp;K733,Raw!$R:$V,5,0),"Не определено")," - ")</f>
        <v xml:space="preserve"> - </v>
      </c>
      <c r="O733" s="77"/>
      <c r="P733" s="59"/>
      <c r="Q733" s="59"/>
      <c r="R733" s="59"/>
      <c r="S733" s="59"/>
      <c r="T733" s="59"/>
      <c r="U733" s="59"/>
      <c r="V733" s="59"/>
      <c r="W733" s="59"/>
      <c r="X733" s="59"/>
      <c r="Y733" s="59"/>
    </row>
    <row r="734" spans="1:25" customFormat="1" x14ac:dyDescent="0.25">
      <c r="A734" s="57"/>
      <c r="B734" s="59"/>
      <c r="C734" s="59"/>
      <c r="D734" s="59"/>
      <c r="E734" s="59"/>
      <c r="F734" s="59"/>
      <c r="G734" s="59"/>
      <c r="H734" s="52" t="str">
        <f t="shared" si="23"/>
        <v/>
      </c>
      <c r="I734" s="73" t="str">
        <f>IFERROR(VLOOKUP(A734,'Внесение изменений'!$B:$C,2,0),"")</f>
        <v/>
      </c>
      <c r="J734" s="73" t="str">
        <f>IFERROR(VLOOKUP(A734,'Внесение изменений'!B:E,4,0)," - ")</f>
        <v xml:space="preserve"> - </v>
      </c>
      <c r="K734" s="73" t="str">
        <f>IF(J734=" - ",J734,IFERROR(VLOOKUP(J734,Raw!$X$7:$Y$14,2,0),"Незначительные"))</f>
        <v xml:space="preserve"> - </v>
      </c>
      <c r="L734" s="73"/>
      <c r="M734" s="73" t="str">
        <f t="shared" si="24"/>
        <v xml:space="preserve"> - </v>
      </c>
      <c r="N734" s="73" t="str">
        <f>IF(A734&lt;&gt;"",IFERROR(VLOOKUP(I734&amp;M734&amp;K734,Raw!$R:$V,5,0),"Не определено")," - ")</f>
        <v xml:space="preserve"> - </v>
      </c>
      <c r="O734" s="77"/>
      <c r="P734" s="59"/>
      <c r="Q734" s="59"/>
      <c r="R734" s="59"/>
      <c r="S734" s="59"/>
      <c r="T734" s="59"/>
      <c r="U734" s="59"/>
      <c r="V734" s="59"/>
      <c r="W734" s="59"/>
      <c r="X734" s="59"/>
      <c r="Y734" s="59"/>
    </row>
    <row r="735" spans="1:25" customFormat="1" x14ac:dyDescent="0.25">
      <c r="A735" s="57"/>
      <c r="B735" s="59"/>
      <c r="C735" s="59"/>
      <c r="D735" s="59"/>
      <c r="E735" s="59"/>
      <c r="F735" s="59"/>
      <c r="G735" s="59"/>
      <c r="H735" s="52" t="str">
        <f t="shared" si="23"/>
        <v/>
      </c>
      <c r="I735" s="73" t="str">
        <f>IFERROR(VLOOKUP(A735,'Внесение изменений'!$B:$C,2,0),"")</f>
        <v/>
      </c>
      <c r="J735" s="73" t="str">
        <f>IFERROR(VLOOKUP(A735,'Внесение изменений'!B:E,4,0)," - ")</f>
        <v xml:space="preserve"> - </v>
      </c>
      <c r="K735" s="73" t="str">
        <f>IF(J735=" - ",J735,IFERROR(VLOOKUP(J735,Raw!$X$7:$Y$14,2,0),"Незначительные"))</f>
        <v xml:space="preserve"> - </v>
      </c>
      <c r="L735" s="73"/>
      <c r="M735" s="73" t="str">
        <f t="shared" si="24"/>
        <v xml:space="preserve"> - </v>
      </c>
      <c r="N735" s="73" t="str">
        <f>IF(A735&lt;&gt;"",IFERROR(VLOOKUP(I735&amp;M735&amp;K735,Raw!$R:$V,5,0),"Не определено")," - ")</f>
        <v xml:space="preserve"> - </v>
      </c>
      <c r="O735" s="77"/>
      <c r="P735" s="59"/>
      <c r="Q735" s="59"/>
      <c r="R735" s="59"/>
      <c r="S735" s="59"/>
      <c r="T735" s="59"/>
      <c r="U735" s="59"/>
      <c r="V735" s="59"/>
      <c r="W735" s="59"/>
      <c r="X735" s="59"/>
      <c r="Y735" s="59"/>
    </row>
    <row r="736" spans="1:25" customFormat="1" x14ac:dyDescent="0.25">
      <c r="A736" s="57"/>
      <c r="B736" s="59"/>
      <c r="C736" s="59"/>
      <c r="D736" s="59"/>
      <c r="E736" s="59"/>
      <c r="F736" s="59"/>
      <c r="G736" s="59"/>
      <c r="H736" s="52" t="str">
        <f t="shared" si="23"/>
        <v/>
      </c>
      <c r="I736" s="73" t="str">
        <f>IFERROR(VLOOKUP(A736,'Внесение изменений'!$B:$C,2,0),"")</f>
        <v/>
      </c>
      <c r="J736" s="73" t="str">
        <f>IFERROR(VLOOKUP(A736,'Внесение изменений'!B:E,4,0)," - ")</f>
        <v xml:space="preserve"> - </v>
      </c>
      <c r="K736" s="73" t="str">
        <f>IF(J736=" - ",J736,IFERROR(VLOOKUP(J736,Raw!$X$7:$Y$14,2,0),"Незначительные"))</f>
        <v xml:space="preserve"> - </v>
      </c>
      <c r="L736" s="73"/>
      <c r="M736" s="73" t="str">
        <f t="shared" si="24"/>
        <v xml:space="preserve"> - </v>
      </c>
      <c r="N736" s="73" t="str">
        <f>IF(A736&lt;&gt;"",IFERROR(VLOOKUP(I736&amp;M736&amp;K736,Raw!$R:$V,5,0),"Не определено")," - ")</f>
        <v xml:space="preserve"> - </v>
      </c>
      <c r="O736" s="77"/>
      <c r="P736" s="59"/>
      <c r="Q736" s="59"/>
      <c r="R736" s="59"/>
      <c r="S736" s="59"/>
      <c r="T736" s="59"/>
      <c r="U736" s="59"/>
      <c r="V736" s="59"/>
      <c r="W736" s="59"/>
      <c r="X736" s="59"/>
      <c r="Y736" s="59"/>
    </row>
    <row r="737" spans="1:25" customFormat="1" x14ac:dyDescent="0.25">
      <c r="A737" s="57"/>
      <c r="B737" s="59"/>
      <c r="C737" s="59"/>
      <c r="D737" s="59"/>
      <c r="E737" s="59"/>
      <c r="F737" s="59"/>
      <c r="G737" s="59"/>
      <c r="H737" s="52" t="str">
        <f t="shared" si="23"/>
        <v/>
      </c>
      <c r="I737" s="73" t="str">
        <f>IFERROR(VLOOKUP(A737,'Внесение изменений'!$B:$C,2,0),"")</f>
        <v/>
      </c>
      <c r="J737" s="73" t="str">
        <f>IFERROR(VLOOKUP(A737,'Внесение изменений'!B:E,4,0)," - ")</f>
        <v xml:space="preserve"> - </v>
      </c>
      <c r="K737" s="73" t="str">
        <f>IF(J737=" - ",J737,IFERROR(VLOOKUP(J737,Raw!$X$7:$Y$14,2,0),"Незначительные"))</f>
        <v xml:space="preserve"> - </v>
      </c>
      <c r="L737" s="73"/>
      <c r="M737" s="73" t="str">
        <f t="shared" si="24"/>
        <v xml:space="preserve"> - </v>
      </c>
      <c r="N737" s="73" t="str">
        <f>IF(A737&lt;&gt;"",IFERROR(VLOOKUP(I737&amp;M737&amp;K737,Raw!$R:$V,5,0),"Не определено")," - ")</f>
        <v xml:space="preserve"> - </v>
      </c>
      <c r="O737" s="77"/>
      <c r="P737" s="59"/>
      <c r="Q737" s="59"/>
      <c r="R737" s="59"/>
      <c r="S737" s="59"/>
      <c r="T737" s="59"/>
      <c r="U737" s="59"/>
      <c r="V737" s="59"/>
      <c r="W737" s="59"/>
      <c r="X737" s="59"/>
      <c r="Y737" s="59"/>
    </row>
    <row r="738" spans="1:25" customFormat="1" x14ac:dyDescent="0.25">
      <c r="A738" s="57"/>
      <c r="B738" s="59"/>
      <c r="C738" s="59"/>
      <c r="D738" s="59"/>
      <c r="E738" s="59"/>
      <c r="F738" s="59"/>
      <c r="G738" s="59"/>
      <c r="H738" s="52" t="str">
        <f t="shared" si="23"/>
        <v/>
      </c>
      <c r="I738" s="73" t="str">
        <f>IFERROR(VLOOKUP(A738,'Внесение изменений'!$B:$C,2,0),"")</f>
        <v/>
      </c>
      <c r="J738" s="73" t="str">
        <f>IFERROR(VLOOKUP(A738,'Внесение изменений'!B:E,4,0)," - ")</f>
        <v xml:space="preserve"> - </v>
      </c>
      <c r="K738" s="73" t="str">
        <f>IF(J738=" - ",J738,IFERROR(VLOOKUP(J738,Raw!$X$7:$Y$14,2,0),"Незначительные"))</f>
        <v xml:space="preserve"> - </v>
      </c>
      <c r="L738" s="73"/>
      <c r="M738" s="73" t="str">
        <f t="shared" si="24"/>
        <v xml:space="preserve"> - </v>
      </c>
      <c r="N738" s="73" t="str">
        <f>IF(A738&lt;&gt;"",IFERROR(VLOOKUP(I738&amp;M738&amp;K738,Raw!$R:$V,5,0),"Не определено")," - ")</f>
        <v xml:space="preserve"> - </v>
      </c>
      <c r="O738" s="77"/>
      <c r="P738" s="59"/>
      <c r="Q738" s="59"/>
      <c r="R738" s="59"/>
      <c r="S738" s="59"/>
      <c r="T738" s="59"/>
      <c r="U738" s="59"/>
      <c r="V738" s="59"/>
      <c r="W738" s="59"/>
      <c r="X738" s="59"/>
      <c r="Y738" s="59"/>
    </row>
    <row r="739" spans="1:25" customFormat="1" x14ac:dyDescent="0.25">
      <c r="A739" s="57"/>
      <c r="B739" s="59"/>
      <c r="C739" s="59"/>
      <c r="D739" s="59"/>
      <c r="E739" s="59"/>
      <c r="F739" s="59"/>
      <c r="G739" s="59"/>
      <c r="H739" s="52" t="str">
        <f t="shared" si="23"/>
        <v/>
      </c>
      <c r="I739" s="73" t="str">
        <f>IFERROR(VLOOKUP(A739,'Внесение изменений'!$B:$C,2,0),"")</f>
        <v/>
      </c>
      <c r="J739" s="73" t="str">
        <f>IFERROR(VLOOKUP(A739,'Внесение изменений'!B:E,4,0)," - ")</f>
        <v xml:space="preserve"> - </v>
      </c>
      <c r="K739" s="73" t="str">
        <f>IF(J739=" - ",J739,IFERROR(VLOOKUP(J739,Raw!$X$7:$Y$14,2,0),"Незначительные"))</f>
        <v xml:space="preserve"> - </v>
      </c>
      <c r="L739" s="73"/>
      <c r="M739" s="73" t="str">
        <f t="shared" si="24"/>
        <v xml:space="preserve"> - </v>
      </c>
      <c r="N739" s="73" t="str">
        <f>IF(A739&lt;&gt;"",IFERROR(VLOOKUP(I739&amp;M739&amp;K739,Raw!$R:$V,5,0),"Не определено")," - ")</f>
        <v xml:space="preserve"> - </v>
      </c>
      <c r="O739" s="77"/>
      <c r="P739" s="59"/>
      <c r="Q739" s="59"/>
      <c r="R739" s="59"/>
      <c r="S739" s="59"/>
      <c r="T739" s="59"/>
      <c r="U739" s="59"/>
      <c r="V739" s="59"/>
      <c r="W739" s="59"/>
      <c r="X739" s="59"/>
      <c r="Y739" s="59"/>
    </row>
    <row r="740" spans="1:25" customFormat="1" x14ac:dyDescent="0.25">
      <c r="A740" s="57"/>
      <c r="B740" s="59"/>
      <c r="C740" s="59"/>
      <c r="D740" s="59"/>
      <c r="E740" s="59"/>
      <c r="F740" s="59"/>
      <c r="G740" s="59"/>
      <c r="H740" s="52" t="str">
        <f t="shared" si="23"/>
        <v/>
      </c>
      <c r="I740" s="73" t="str">
        <f>IFERROR(VLOOKUP(A740,'Внесение изменений'!$B:$C,2,0),"")</f>
        <v/>
      </c>
      <c r="J740" s="73" t="str">
        <f>IFERROR(VLOOKUP(A740,'Внесение изменений'!B:E,4,0)," - ")</f>
        <v xml:space="preserve"> - </v>
      </c>
      <c r="K740" s="73" t="str">
        <f>IF(J740=" - ",J740,IFERROR(VLOOKUP(J740,Raw!$X$7:$Y$14,2,0),"Незначительные"))</f>
        <v xml:space="preserve"> - </v>
      </c>
      <c r="L740" s="73"/>
      <c r="M740" s="73" t="str">
        <f t="shared" si="24"/>
        <v xml:space="preserve"> - </v>
      </c>
      <c r="N740" s="73" t="str">
        <f>IF(A740&lt;&gt;"",IFERROR(VLOOKUP(I740&amp;M740&amp;K740,Raw!$R:$V,5,0),"Не определено")," - ")</f>
        <v xml:space="preserve"> - </v>
      </c>
      <c r="O740" s="77"/>
      <c r="P740" s="59"/>
      <c r="Q740" s="59"/>
      <c r="R740" s="59"/>
      <c r="S740" s="59"/>
      <c r="T740" s="59"/>
      <c r="U740" s="59"/>
      <c r="V740" s="59"/>
      <c r="W740" s="59"/>
      <c r="X740" s="59"/>
      <c r="Y740" s="59"/>
    </row>
    <row r="741" spans="1:25" customFormat="1" x14ac:dyDescent="0.25">
      <c r="A741" s="57"/>
      <c r="B741" s="59"/>
      <c r="C741" s="59"/>
      <c r="D741" s="59"/>
      <c r="E741" s="59"/>
      <c r="F741" s="59"/>
      <c r="G741" s="59"/>
      <c r="H741" s="52" t="str">
        <f t="shared" si="23"/>
        <v/>
      </c>
      <c r="I741" s="73" t="str">
        <f>IFERROR(VLOOKUP(A741,'Внесение изменений'!$B:$C,2,0),"")</f>
        <v/>
      </c>
      <c r="J741" s="73" t="str">
        <f>IFERROR(VLOOKUP(A741,'Внесение изменений'!B:E,4,0)," - ")</f>
        <v xml:space="preserve"> - </v>
      </c>
      <c r="K741" s="73" t="str">
        <f>IF(J741=" - ",J741,IFERROR(VLOOKUP(J741,Raw!$X$7:$Y$14,2,0),"Незначительные"))</f>
        <v xml:space="preserve"> - </v>
      </c>
      <c r="L741" s="73"/>
      <c r="M741" s="73" t="str">
        <f t="shared" si="24"/>
        <v xml:space="preserve"> - </v>
      </c>
      <c r="N741" s="73" t="str">
        <f>IF(A741&lt;&gt;"",IFERROR(VLOOKUP(I741&amp;M741&amp;K741,Raw!$R:$V,5,0),"Не определено")," - ")</f>
        <v xml:space="preserve"> - </v>
      </c>
      <c r="O741" s="77"/>
      <c r="P741" s="59"/>
      <c r="Q741" s="59"/>
      <c r="R741" s="59"/>
      <c r="S741" s="59"/>
      <c r="T741" s="59"/>
      <c r="U741" s="59"/>
      <c r="V741" s="59"/>
      <c r="W741" s="59"/>
      <c r="X741" s="59"/>
      <c r="Y741" s="59"/>
    </row>
    <row r="742" spans="1:25" customFormat="1" x14ac:dyDescent="0.25">
      <c r="A742" s="57"/>
      <c r="B742" s="59"/>
      <c r="C742" s="59"/>
      <c r="D742" s="59"/>
      <c r="E742" s="59"/>
      <c r="F742" s="59"/>
      <c r="G742" s="59"/>
      <c r="H742" s="52" t="str">
        <f t="shared" si="23"/>
        <v/>
      </c>
      <c r="I742" s="73" t="str">
        <f>IFERROR(VLOOKUP(A742,'Внесение изменений'!$B:$C,2,0),"")</f>
        <v/>
      </c>
      <c r="J742" s="73" t="str">
        <f>IFERROR(VLOOKUP(A742,'Внесение изменений'!B:E,4,0)," - ")</f>
        <v xml:space="preserve"> - </v>
      </c>
      <c r="K742" s="73" t="str">
        <f>IF(J742=" - ",J742,IFERROR(VLOOKUP(J742,Raw!$X$7:$Y$14,2,0),"Незначительные"))</f>
        <v xml:space="preserve"> - </v>
      </c>
      <c r="L742" s="73"/>
      <c r="M742" s="73" t="str">
        <f t="shared" si="24"/>
        <v xml:space="preserve"> - </v>
      </c>
      <c r="N742" s="73" t="str">
        <f>IF(A742&lt;&gt;"",IFERROR(VLOOKUP(I742&amp;M742&amp;K742,Raw!$R:$V,5,0),"Не определено")," - ")</f>
        <v xml:space="preserve"> - </v>
      </c>
      <c r="O742" s="77"/>
      <c r="P742" s="59"/>
      <c r="Q742" s="59"/>
      <c r="R742" s="59"/>
      <c r="S742" s="59"/>
      <c r="T742" s="59"/>
      <c r="U742" s="59"/>
      <c r="V742" s="59"/>
      <c r="W742" s="59"/>
      <c r="X742" s="59"/>
      <c r="Y742" s="59"/>
    </row>
    <row r="743" spans="1:25" customFormat="1" x14ac:dyDescent="0.25">
      <c r="A743" s="57"/>
      <c r="B743" s="59"/>
      <c r="C743" s="59"/>
      <c r="D743" s="59"/>
      <c r="E743" s="59"/>
      <c r="F743" s="59"/>
      <c r="G743" s="59"/>
      <c r="H743" s="52" t="str">
        <f t="shared" si="23"/>
        <v/>
      </c>
      <c r="I743" s="73" t="str">
        <f>IFERROR(VLOOKUP(A743,'Внесение изменений'!$B:$C,2,0),"")</f>
        <v/>
      </c>
      <c r="J743" s="73" t="str">
        <f>IFERROR(VLOOKUP(A743,'Внесение изменений'!B:E,4,0)," - ")</f>
        <v xml:space="preserve"> - </v>
      </c>
      <c r="K743" s="73" t="str">
        <f>IF(J743=" - ",J743,IFERROR(VLOOKUP(J743,Raw!$X$7:$Y$14,2,0),"Незначительные"))</f>
        <v xml:space="preserve"> - </v>
      </c>
      <c r="L743" s="73"/>
      <c r="M743" s="73" t="str">
        <f t="shared" si="24"/>
        <v xml:space="preserve"> - </v>
      </c>
      <c r="N743" s="73" t="str">
        <f>IF(A743&lt;&gt;"",IFERROR(VLOOKUP(I743&amp;M743&amp;K743,Raw!$R:$V,5,0),"Не определено")," - ")</f>
        <v xml:space="preserve"> - </v>
      </c>
      <c r="O743" s="77"/>
      <c r="P743" s="59"/>
      <c r="Q743" s="59"/>
      <c r="R743" s="59"/>
      <c r="S743" s="59"/>
      <c r="T743" s="59"/>
      <c r="U743" s="59"/>
      <c r="V743" s="59"/>
      <c r="W743" s="59"/>
      <c r="X743" s="59"/>
      <c r="Y743" s="59"/>
    </row>
    <row r="744" spans="1:25" customFormat="1" x14ac:dyDescent="0.25">
      <c r="A744" s="57"/>
      <c r="B744" s="59"/>
      <c r="C744" s="59"/>
      <c r="D744" s="59"/>
      <c r="E744" s="59"/>
      <c r="F744" s="59"/>
      <c r="G744" s="59"/>
      <c r="H744" s="52" t="str">
        <f t="shared" si="23"/>
        <v/>
      </c>
      <c r="I744" s="73" t="str">
        <f>IFERROR(VLOOKUP(A744,'Внесение изменений'!$B:$C,2,0),"")</f>
        <v/>
      </c>
      <c r="J744" s="73" t="str">
        <f>IFERROR(VLOOKUP(A744,'Внесение изменений'!B:E,4,0)," - ")</f>
        <v xml:space="preserve"> - </v>
      </c>
      <c r="K744" s="73" t="str">
        <f>IF(J744=" - ",J744,IFERROR(VLOOKUP(J744,Raw!$X$7:$Y$14,2,0),"Незначительные"))</f>
        <v xml:space="preserve"> - </v>
      </c>
      <c r="L744" s="73"/>
      <c r="M744" s="73" t="str">
        <f t="shared" si="24"/>
        <v xml:space="preserve"> - </v>
      </c>
      <c r="N744" s="73" t="str">
        <f>IF(A744&lt;&gt;"",IFERROR(VLOOKUP(I744&amp;M744&amp;K744,Raw!$R:$V,5,0),"Не определено")," - ")</f>
        <v xml:space="preserve"> - </v>
      </c>
      <c r="O744" s="77"/>
      <c r="P744" s="59"/>
      <c r="Q744" s="59"/>
      <c r="R744" s="59"/>
      <c r="S744" s="59"/>
      <c r="T744" s="59"/>
      <c r="U744" s="59"/>
      <c r="V744" s="59"/>
      <c r="W744" s="59"/>
      <c r="X744" s="59"/>
      <c r="Y744" s="59"/>
    </row>
    <row r="745" spans="1:25" customFormat="1" x14ac:dyDescent="0.25">
      <c r="A745" s="57"/>
      <c r="B745" s="59"/>
      <c r="C745" s="59"/>
      <c r="D745" s="59"/>
      <c r="E745" s="59"/>
      <c r="F745" s="59"/>
      <c r="G745" s="59"/>
      <c r="H745" s="52" t="str">
        <f t="shared" si="23"/>
        <v/>
      </c>
      <c r="I745" s="73" t="str">
        <f>IFERROR(VLOOKUP(A745,'Внесение изменений'!$B:$C,2,0),"")</f>
        <v/>
      </c>
      <c r="J745" s="73" t="str">
        <f>IFERROR(VLOOKUP(A745,'Внесение изменений'!B:E,4,0)," - ")</f>
        <v xml:space="preserve"> - </v>
      </c>
      <c r="K745" s="73" t="str">
        <f>IF(J745=" - ",J745,IFERROR(VLOOKUP(J745,Raw!$X$7:$Y$14,2,0),"Незначительные"))</f>
        <v xml:space="preserve"> - </v>
      </c>
      <c r="L745" s="73"/>
      <c r="M745" s="73" t="str">
        <f t="shared" si="24"/>
        <v xml:space="preserve"> - </v>
      </c>
      <c r="N745" s="73" t="str">
        <f>IF(A745&lt;&gt;"",IFERROR(VLOOKUP(I745&amp;M745&amp;K745,Raw!$R:$V,5,0),"Не определено")," - ")</f>
        <v xml:space="preserve"> - </v>
      </c>
      <c r="O745" s="77"/>
      <c r="P745" s="59"/>
      <c r="Q745" s="59"/>
      <c r="R745" s="59"/>
      <c r="S745" s="59"/>
      <c r="T745" s="59"/>
      <c r="U745" s="59"/>
      <c r="V745" s="59"/>
      <c r="W745" s="59"/>
      <c r="X745" s="59"/>
      <c r="Y745" s="59"/>
    </row>
    <row r="746" spans="1:25" customFormat="1" x14ac:dyDescent="0.25">
      <c r="A746" s="57"/>
      <c r="B746" s="59"/>
      <c r="C746" s="59"/>
      <c r="D746" s="59"/>
      <c r="E746" s="59"/>
      <c r="F746" s="59"/>
      <c r="G746" s="59"/>
      <c r="H746" s="52" t="str">
        <f t="shared" si="23"/>
        <v/>
      </c>
      <c r="I746" s="73" t="str">
        <f>IFERROR(VLOOKUP(A746,'Внесение изменений'!$B:$C,2,0),"")</f>
        <v/>
      </c>
      <c r="J746" s="73" t="str">
        <f>IFERROR(VLOOKUP(A746,'Внесение изменений'!B:E,4,0)," - ")</f>
        <v xml:space="preserve"> - </v>
      </c>
      <c r="K746" s="73" t="str">
        <f>IF(J746=" - ",J746,IFERROR(VLOOKUP(J746,Raw!$X$7:$Y$14,2,0),"Незначительные"))</f>
        <v xml:space="preserve"> - </v>
      </c>
      <c r="L746" s="73"/>
      <c r="M746" s="73" t="str">
        <f t="shared" si="24"/>
        <v xml:space="preserve"> - </v>
      </c>
      <c r="N746" s="73" t="str">
        <f>IF(A746&lt;&gt;"",IFERROR(VLOOKUP(I746&amp;M746&amp;K746,Raw!$R:$V,5,0),"Не определено")," - ")</f>
        <v xml:space="preserve"> - </v>
      </c>
      <c r="O746" s="77"/>
      <c r="P746" s="59"/>
      <c r="Q746" s="59"/>
      <c r="R746" s="59"/>
      <c r="S746" s="59"/>
      <c r="T746" s="59"/>
      <c r="U746" s="59"/>
      <c r="V746" s="59"/>
      <c r="W746" s="59"/>
      <c r="X746" s="59"/>
      <c r="Y746" s="59"/>
    </row>
    <row r="747" spans="1:25" customFormat="1" x14ac:dyDescent="0.25">
      <c r="A747" s="57"/>
      <c r="B747" s="59"/>
      <c r="C747" s="59"/>
      <c r="D747" s="59"/>
      <c r="E747" s="59"/>
      <c r="F747" s="59"/>
      <c r="G747" s="59"/>
      <c r="H747" s="52" t="str">
        <f t="shared" si="23"/>
        <v/>
      </c>
      <c r="I747" s="73" t="str">
        <f>IFERROR(VLOOKUP(A747,'Внесение изменений'!$B:$C,2,0),"")</f>
        <v/>
      </c>
      <c r="J747" s="73" t="str">
        <f>IFERROR(VLOOKUP(A747,'Внесение изменений'!B:E,4,0)," - ")</f>
        <v xml:space="preserve"> - </v>
      </c>
      <c r="K747" s="73" t="str">
        <f>IF(J747=" - ",J747,IFERROR(VLOOKUP(J747,Raw!$X$7:$Y$14,2,0),"Незначительные"))</f>
        <v xml:space="preserve"> - </v>
      </c>
      <c r="L747" s="73"/>
      <c r="M747" s="73" t="str">
        <f t="shared" si="24"/>
        <v xml:space="preserve"> - </v>
      </c>
      <c r="N747" s="73" t="str">
        <f>IF(A747&lt;&gt;"",IFERROR(VLOOKUP(I747&amp;M747&amp;K747,Raw!$R:$V,5,0),"Не определено")," - ")</f>
        <v xml:space="preserve"> - </v>
      </c>
      <c r="O747" s="77"/>
      <c r="P747" s="59"/>
      <c r="Q747" s="59"/>
      <c r="R747" s="59"/>
      <c r="S747" s="59"/>
      <c r="T747" s="59"/>
      <c r="U747" s="59"/>
      <c r="V747" s="59"/>
      <c r="W747" s="59"/>
      <c r="X747" s="59"/>
      <c r="Y747" s="59"/>
    </row>
    <row r="748" spans="1:25" customFormat="1" x14ac:dyDescent="0.25">
      <c r="A748" s="57"/>
      <c r="B748" s="59"/>
      <c r="C748" s="59"/>
      <c r="D748" s="59"/>
      <c r="E748" s="59"/>
      <c r="F748" s="59"/>
      <c r="G748" s="59"/>
      <c r="H748" s="52" t="str">
        <f t="shared" si="23"/>
        <v/>
      </c>
      <c r="I748" s="73" t="str">
        <f>IFERROR(VLOOKUP(A748,'Внесение изменений'!$B:$C,2,0),"")</f>
        <v/>
      </c>
      <c r="J748" s="73" t="str">
        <f>IFERROR(VLOOKUP(A748,'Внесение изменений'!B:E,4,0)," - ")</f>
        <v xml:space="preserve"> - </v>
      </c>
      <c r="K748" s="73" t="str">
        <f>IF(J748=" - ",J748,IFERROR(VLOOKUP(J748,Raw!$X$7:$Y$14,2,0),"Незначительные"))</f>
        <v xml:space="preserve"> - </v>
      </c>
      <c r="L748" s="73"/>
      <c r="M748" s="73" t="str">
        <f t="shared" si="24"/>
        <v xml:space="preserve"> - </v>
      </c>
      <c r="N748" s="73" t="str">
        <f>IF(A748&lt;&gt;"",IFERROR(VLOOKUP(I748&amp;M748&amp;K748,Raw!$R:$V,5,0),"Не определено")," - ")</f>
        <v xml:space="preserve"> - </v>
      </c>
      <c r="O748" s="77"/>
      <c r="P748" s="59"/>
      <c r="Q748" s="59"/>
      <c r="R748" s="59"/>
      <c r="S748" s="59"/>
      <c r="T748" s="59"/>
      <c r="U748" s="59"/>
      <c r="V748" s="59"/>
      <c r="W748" s="59"/>
      <c r="X748" s="59"/>
      <c r="Y748" s="59"/>
    </row>
    <row r="749" spans="1:25" customFormat="1" x14ac:dyDescent="0.25">
      <c r="A749" s="57"/>
      <c r="B749" s="59"/>
      <c r="C749" s="59"/>
      <c r="D749" s="59"/>
      <c r="E749" s="59"/>
      <c r="F749" s="59"/>
      <c r="G749" s="59"/>
      <c r="H749" s="52" t="str">
        <f t="shared" si="23"/>
        <v/>
      </c>
      <c r="I749" s="73" t="str">
        <f>IFERROR(VLOOKUP(A749,'Внесение изменений'!$B:$C,2,0),"")</f>
        <v/>
      </c>
      <c r="J749" s="73" t="str">
        <f>IFERROR(VLOOKUP(A749,'Внесение изменений'!B:E,4,0)," - ")</f>
        <v xml:space="preserve"> - </v>
      </c>
      <c r="K749" s="73" t="str">
        <f>IF(J749=" - ",J749,IFERROR(VLOOKUP(J749,Raw!$X$7:$Y$14,2,0),"Незначительные"))</f>
        <v xml:space="preserve"> - </v>
      </c>
      <c r="L749" s="73"/>
      <c r="M749" s="73" t="str">
        <f t="shared" si="24"/>
        <v xml:space="preserve"> - </v>
      </c>
      <c r="N749" s="73" t="str">
        <f>IF(A749&lt;&gt;"",IFERROR(VLOOKUP(I749&amp;M749&amp;K749,Raw!$R:$V,5,0),"Не определено")," - ")</f>
        <v xml:space="preserve"> - </v>
      </c>
      <c r="O749" s="77"/>
      <c r="P749" s="59"/>
      <c r="Q749" s="59"/>
      <c r="R749" s="59"/>
      <c r="S749" s="59"/>
      <c r="T749" s="59"/>
      <c r="U749" s="59"/>
      <c r="V749" s="59"/>
      <c r="W749" s="59"/>
      <c r="X749" s="59"/>
      <c r="Y749" s="59"/>
    </row>
    <row r="750" spans="1:25" customFormat="1" x14ac:dyDescent="0.25">
      <c r="A750" s="57"/>
      <c r="B750" s="59"/>
      <c r="C750" s="59"/>
      <c r="D750" s="59"/>
      <c r="E750" s="59"/>
      <c r="F750" s="59"/>
      <c r="G750" s="59"/>
      <c r="H750" s="52" t="str">
        <f t="shared" si="23"/>
        <v/>
      </c>
      <c r="I750" s="73" t="str">
        <f>IFERROR(VLOOKUP(A750,'Внесение изменений'!$B:$C,2,0),"")</f>
        <v/>
      </c>
      <c r="J750" s="73" t="str">
        <f>IFERROR(VLOOKUP(A750,'Внесение изменений'!B:E,4,0)," - ")</f>
        <v xml:space="preserve"> - </v>
      </c>
      <c r="K750" s="73" t="str">
        <f>IF(J750=" - ",J750,IFERROR(VLOOKUP(J750,Raw!$X$7:$Y$14,2,0),"Незначительные"))</f>
        <v xml:space="preserve"> - </v>
      </c>
      <c r="L750" s="73"/>
      <c r="M750" s="73" t="str">
        <f t="shared" si="24"/>
        <v xml:space="preserve"> - </v>
      </c>
      <c r="N750" s="73" t="str">
        <f>IF(A750&lt;&gt;"",IFERROR(VLOOKUP(I750&amp;M750&amp;K750,Raw!$R:$V,5,0),"Не определено")," - ")</f>
        <v xml:space="preserve"> - </v>
      </c>
      <c r="O750" s="77"/>
      <c r="P750" s="59"/>
      <c r="Q750" s="59"/>
      <c r="R750" s="59"/>
      <c r="S750" s="59"/>
      <c r="T750" s="59"/>
      <c r="U750" s="59"/>
      <c r="V750" s="59"/>
      <c r="W750" s="59"/>
      <c r="X750" s="59"/>
      <c r="Y750" s="59"/>
    </row>
    <row r="751" spans="1:25" customFormat="1" x14ac:dyDescent="0.25">
      <c r="A751" s="57"/>
      <c r="B751" s="59"/>
      <c r="C751" s="59"/>
      <c r="D751" s="59"/>
      <c r="E751" s="59"/>
      <c r="F751" s="59"/>
      <c r="G751" s="59"/>
      <c r="H751" s="52" t="str">
        <f t="shared" si="23"/>
        <v/>
      </c>
      <c r="I751" s="73" t="str">
        <f>IFERROR(VLOOKUP(A751,'Внесение изменений'!$B:$C,2,0),"")</f>
        <v/>
      </c>
      <c r="J751" s="73" t="str">
        <f>IFERROR(VLOOKUP(A751,'Внесение изменений'!B:E,4,0)," - ")</f>
        <v xml:space="preserve"> - </v>
      </c>
      <c r="K751" s="73" t="str">
        <f>IF(J751=" - ",J751,IFERROR(VLOOKUP(J751,Raw!$X$7:$Y$14,2,0),"Незначительные"))</f>
        <v xml:space="preserve"> - </v>
      </c>
      <c r="L751" s="73"/>
      <c r="M751" s="73" t="str">
        <f t="shared" si="24"/>
        <v xml:space="preserve"> - </v>
      </c>
      <c r="N751" s="73" t="str">
        <f>IF(A751&lt;&gt;"",IFERROR(VLOOKUP(I751&amp;M751&amp;K751,Raw!$R:$V,5,0),"Не определено")," - ")</f>
        <v xml:space="preserve"> - </v>
      </c>
      <c r="O751" s="77"/>
      <c r="P751" s="59"/>
      <c r="Q751" s="59"/>
      <c r="R751" s="59"/>
      <c r="S751" s="59"/>
      <c r="T751" s="59"/>
      <c r="U751" s="59"/>
      <c r="V751" s="59"/>
      <c r="W751" s="59"/>
      <c r="X751" s="59"/>
      <c r="Y751" s="59"/>
    </row>
    <row r="752" spans="1:25" customFormat="1" x14ac:dyDescent="0.25">
      <c r="A752" s="57"/>
      <c r="B752" s="59"/>
      <c r="C752" s="59"/>
      <c r="D752" s="59"/>
      <c r="E752" s="59"/>
      <c r="F752" s="59"/>
      <c r="G752" s="59"/>
      <c r="H752" s="52" t="str">
        <f t="shared" si="23"/>
        <v/>
      </c>
      <c r="I752" s="73" t="str">
        <f>IFERROR(VLOOKUP(A752,'Внесение изменений'!$B:$C,2,0),"")</f>
        <v/>
      </c>
      <c r="J752" s="73" t="str">
        <f>IFERROR(VLOOKUP(A752,'Внесение изменений'!B:E,4,0)," - ")</f>
        <v xml:space="preserve"> - </v>
      </c>
      <c r="K752" s="73" t="str">
        <f>IF(J752=" - ",J752,IFERROR(VLOOKUP(J752,Raw!$X$7:$Y$14,2,0),"Незначительные"))</f>
        <v xml:space="preserve"> - </v>
      </c>
      <c r="L752" s="73"/>
      <c r="M752" s="73" t="str">
        <f t="shared" si="24"/>
        <v xml:space="preserve"> - </v>
      </c>
      <c r="N752" s="73" t="str">
        <f>IF(A752&lt;&gt;"",IFERROR(VLOOKUP(I752&amp;M752&amp;K752,Raw!$R:$V,5,0),"Не определено")," - ")</f>
        <v xml:space="preserve"> - </v>
      </c>
      <c r="O752" s="77"/>
      <c r="P752" s="59"/>
      <c r="Q752" s="59"/>
      <c r="R752" s="59"/>
      <c r="S752" s="59"/>
      <c r="T752" s="59"/>
      <c r="U752" s="59"/>
      <c r="V752" s="59"/>
      <c r="W752" s="59"/>
      <c r="X752" s="59"/>
      <c r="Y752" s="59"/>
    </row>
    <row r="753" spans="1:25" customFormat="1" x14ac:dyDescent="0.25">
      <c r="A753" s="57"/>
      <c r="B753" s="59"/>
      <c r="C753" s="59"/>
      <c r="D753" s="59"/>
      <c r="E753" s="59"/>
      <c r="F753" s="59"/>
      <c r="G753" s="59"/>
      <c r="H753" s="52" t="str">
        <f t="shared" si="23"/>
        <v/>
      </c>
      <c r="I753" s="73" t="str">
        <f>IFERROR(VLOOKUP(A753,'Внесение изменений'!$B:$C,2,0),"")</f>
        <v/>
      </c>
      <c r="J753" s="73" t="str">
        <f>IFERROR(VLOOKUP(A753,'Внесение изменений'!B:E,4,0)," - ")</f>
        <v xml:space="preserve"> - </v>
      </c>
      <c r="K753" s="73" t="str">
        <f>IF(J753=" - ",J753,IFERROR(VLOOKUP(J753,Raw!$X$7:$Y$14,2,0),"Незначительные"))</f>
        <v xml:space="preserve"> - </v>
      </c>
      <c r="L753" s="73"/>
      <c r="M753" s="73" t="str">
        <f t="shared" si="24"/>
        <v xml:space="preserve"> - </v>
      </c>
      <c r="N753" s="73" t="str">
        <f>IF(A753&lt;&gt;"",IFERROR(VLOOKUP(I753&amp;M753&amp;K753,Raw!$R:$V,5,0),"Не определено")," - ")</f>
        <v xml:space="preserve"> - </v>
      </c>
      <c r="O753" s="77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spans="1:25" customFormat="1" x14ac:dyDescent="0.25">
      <c r="A754" s="57"/>
      <c r="B754" s="59"/>
      <c r="C754" s="59"/>
      <c r="D754" s="59"/>
      <c r="E754" s="59"/>
      <c r="F754" s="59"/>
      <c r="G754" s="59"/>
      <c r="H754" s="52" t="str">
        <f t="shared" si="23"/>
        <v/>
      </c>
      <c r="I754" s="73" t="str">
        <f>IFERROR(VLOOKUP(A754,'Внесение изменений'!$B:$C,2,0),"")</f>
        <v/>
      </c>
      <c r="J754" s="73" t="str">
        <f>IFERROR(VLOOKUP(A754,'Внесение изменений'!B:E,4,0)," - ")</f>
        <v xml:space="preserve"> - </v>
      </c>
      <c r="K754" s="73" t="str">
        <f>IF(J754=" - ",J754,IFERROR(VLOOKUP(J754,Raw!$X$7:$Y$14,2,0),"Незначительные"))</f>
        <v xml:space="preserve"> - </v>
      </c>
      <c r="L754" s="73"/>
      <c r="M754" s="73" t="str">
        <f t="shared" si="24"/>
        <v xml:space="preserve"> - </v>
      </c>
      <c r="N754" s="73" t="str">
        <f>IF(A754&lt;&gt;"",IFERROR(VLOOKUP(I754&amp;M754&amp;K754,Raw!$R:$V,5,0),"Не определено")," - ")</f>
        <v xml:space="preserve"> - </v>
      </c>
      <c r="O754" s="77"/>
      <c r="P754" s="59"/>
      <c r="Q754" s="59"/>
      <c r="R754" s="59"/>
      <c r="S754" s="59"/>
      <c r="T754" s="59"/>
      <c r="U754" s="59"/>
      <c r="V754" s="59"/>
      <c r="W754" s="59"/>
      <c r="X754" s="59"/>
      <c r="Y754" s="59"/>
    </row>
    <row r="755" spans="1:25" customFormat="1" x14ac:dyDescent="0.25">
      <c r="A755" s="57"/>
      <c r="B755" s="59"/>
      <c r="C755" s="59"/>
      <c r="D755" s="59"/>
      <c r="E755" s="59"/>
      <c r="F755" s="59"/>
      <c r="G755" s="59"/>
      <c r="H755" s="52" t="str">
        <f t="shared" si="23"/>
        <v/>
      </c>
      <c r="I755" s="73" t="str">
        <f>IFERROR(VLOOKUP(A755,'Внесение изменений'!$B:$C,2,0),"")</f>
        <v/>
      </c>
      <c r="J755" s="73" t="str">
        <f>IFERROR(VLOOKUP(A755,'Внесение изменений'!B:E,4,0)," - ")</f>
        <v xml:space="preserve"> - </v>
      </c>
      <c r="K755" s="73" t="str">
        <f>IF(J755=" - ",J755,IFERROR(VLOOKUP(J755,Raw!$X$7:$Y$14,2,0),"Незначительные"))</f>
        <v xml:space="preserve"> - </v>
      </c>
      <c r="L755" s="73"/>
      <c r="M755" s="73" t="str">
        <f t="shared" si="24"/>
        <v xml:space="preserve"> - </v>
      </c>
      <c r="N755" s="73" t="str">
        <f>IF(A755&lt;&gt;"",IFERROR(VLOOKUP(I755&amp;M755&amp;K755,Raw!$R:$V,5,0),"Не определено")," - ")</f>
        <v xml:space="preserve"> - </v>
      </c>
      <c r="O755" s="77"/>
      <c r="P755" s="59"/>
      <c r="Q755" s="59"/>
      <c r="R755" s="59"/>
      <c r="S755" s="59"/>
      <c r="T755" s="59"/>
      <c r="U755" s="59"/>
      <c r="V755" s="59"/>
      <c r="W755" s="59"/>
      <c r="X755" s="59"/>
      <c r="Y755" s="59"/>
    </row>
    <row r="756" spans="1:25" customFormat="1" x14ac:dyDescent="0.25">
      <c r="A756" s="57"/>
      <c r="B756" s="59"/>
      <c r="C756" s="59"/>
      <c r="D756" s="59"/>
      <c r="E756" s="59"/>
      <c r="F756" s="59"/>
      <c r="G756" s="59"/>
      <c r="H756" s="52" t="str">
        <f t="shared" si="23"/>
        <v/>
      </c>
      <c r="I756" s="73" t="str">
        <f>IFERROR(VLOOKUP(A756,'Внесение изменений'!$B:$C,2,0),"")</f>
        <v/>
      </c>
      <c r="J756" s="73" t="str">
        <f>IFERROR(VLOOKUP(A756,'Внесение изменений'!B:E,4,0)," - ")</f>
        <v xml:space="preserve"> - </v>
      </c>
      <c r="K756" s="73" t="str">
        <f>IF(J756=" - ",J756,IFERROR(VLOOKUP(J756,Raw!$X$7:$Y$14,2,0),"Незначительные"))</f>
        <v xml:space="preserve"> - </v>
      </c>
      <c r="L756" s="73"/>
      <c r="M756" s="73" t="str">
        <f t="shared" si="24"/>
        <v xml:space="preserve"> - </v>
      </c>
      <c r="N756" s="73" t="str">
        <f>IF(A756&lt;&gt;"",IFERROR(VLOOKUP(I756&amp;M756&amp;K756,Raw!$R:$V,5,0),"Не определено")," - ")</f>
        <v xml:space="preserve"> - </v>
      </c>
      <c r="O756" s="77"/>
      <c r="P756" s="59"/>
      <c r="Q756" s="59"/>
      <c r="R756" s="59"/>
      <c r="S756" s="59"/>
      <c r="T756" s="59"/>
      <c r="U756" s="59"/>
      <c r="V756" s="59"/>
      <c r="W756" s="59"/>
      <c r="X756" s="59"/>
      <c r="Y756" s="59"/>
    </row>
    <row r="757" spans="1:25" customFormat="1" x14ac:dyDescent="0.25">
      <c r="A757" s="57"/>
      <c r="B757" s="59"/>
      <c r="C757" s="59"/>
      <c r="D757" s="59"/>
      <c r="E757" s="59"/>
      <c r="F757" s="59"/>
      <c r="G757" s="59"/>
      <c r="H757" s="52" t="str">
        <f t="shared" si="23"/>
        <v/>
      </c>
      <c r="I757" s="73" t="str">
        <f>IFERROR(VLOOKUP(A757,'Внесение изменений'!$B:$C,2,0),"")</f>
        <v/>
      </c>
      <c r="J757" s="73" t="str">
        <f>IFERROR(VLOOKUP(A757,'Внесение изменений'!B:E,4,0)," - ")</f>
        <v xml:space="preserve"> - </v>
      </c>
      <c r="K757" s="73" t="str">
        <f>IF(J757=" - ",J757,IFERROR(VLOOKUP(J757,Raw!$X$7:$Y$14,2,0),"Незначительные"))</f>
        <v xml:space="preserve"> - </v>
      </c>
      <c r="L757" s="73"/>
      <c r="M757" s="73" t="str">
        <f t="shared" si="24"/>
        <v xml:space="preserve"> - </v>
      </c>
      <c r="N757" s="73" t="str">
        <f>IF(A757&lt;&gt;"",IFERROR(VLOOKUP(I757&amp;M757&amp;K757,Raw!$R:$V,5,0),"Не определено")," - ")</f>
        <v xml:space="preserve"> - </v>
      </c>
      <c r="O757" s="77"/>
      <c r="P757" s="59"/>
      <c r="Q757" s="59"/>
      <c r="R757" s="59"/>
      <c r="S757" s="59"/>
      <c r="T757" s="59"/>
      <c r="U757" s="59"/>
      <c r="V757" s="59"/>
      <c r="W757" s="59"/>
      <c r="X757" s="59"/>
      <c r="Y757" s="59"/>
    </row>
    <row r="758" spans="1:25" customFormat="1" x14ac:dyDescent="0.25">
      <c r="A758" s="57"/>
      <c r="B758" s="59"/>
      <c r="C758" s="59"/>
      <c r="D758" s="59"/>
      <c r="E758" s="59"/>
      <c r="F758" s="59"/>
      <c r="G758" s="59"/>
      <c r="H758" s="52" t="str">
        <f t="shared" si="23"/>
        <v/>
      </c>
      <c r="I758" s="73" t="str">
        <f>IFERROR(VLOOKUP(A758,'Внесение изменений'!$B:$C,2,0),"")</f>
        <v/>
      </c>
      <c r="J758" s="73" t="str">
        <f>IFERROR(VLOOKUP(A758,'Внесение изменений'!B:E,4,0)," - ")</f>
        <v xml:space="preserve"> - </v>
      </c>
      <c r="K758" s="73" t="str">
        <f>IF(J758=" - ",J758,IFERROR(VLOOKUP(J758,Raw!$X$7:$Y$14,2,0),"Незначительные"))</f>
        <v xml:space="preserve"> - </v>
      </c>
      <c r="L758" s="73"/>
      <c r="M758" s="73" t="str">
        <f t="shared" si="24"/>
        <v xml:space="preserve"> - </v>
      </c>
      <c r="N758" s="73" t="str">
        <f>IF(A758&lt;&gt;"",IFERROR(VLOOKUP(I758&amp;M758&amp;K758,Raw!$R:$V,5,0),"Не определено")," - ")</f>
        <v xml:space="preserve"> - </v>
      </c>
      <c r="O758" s="77"/>
      <c r="P758" s="59"/>
      <c r="Q758" s="59"/>
      <c r="R758" s="59"/>
      <c r="S758" s="59"/>
      <c r="T758" s="59"/>
      <c r="U758" s="59"/>
      <c r="V758" s="59"/>
      <c r="W758" s="59"/>
      <c r="X758" s="59"/>
      <c r="Y758" s="59"/>
    </row>
    <row r="759" spans="1:25" customFormat="1" x14ac:dyDescent="0.25">
      <c r="A759" s="57"/>
      <c r="B759" s="59"/>
      <c r="C759" s="59"/>
      <c r="D759" s="59"/>
      <c r="E759" s="59"/>
      <c r="F759" s="59"/>
      <c r="G759" s="59"/>
      <c r="H759" s="52" t="str">
        <f t="shared" si="23"/>
        <v/>
      </c>
      <c r="I759" s="73" t="str">
        <f>IFERROR(VLOOKUP(A759,'Внесение изменений'!$B:$C,2,0),"")</f>
        <v/>
      </c>
      <c r="J759" s="73" t="str">
        <f>IFERROR(VLOOKUP(A759,'Внесение изменений'!B:E,4,0)," - ")</f>
        <v xml:space="preserve"> - </v>
      </c>
      <c r="K759" s="73" t="str">
        <f>IF(J759=" - ",J759,IFERROR(VLOOKUP(J759,Raw!$X$7:$Y$14,2,0),"Незначительные"))</f>
        <v xml:space="preserve"> - </v>
      </c>
      <c r="L759" s="73"/>
      <c r="M759" s="73" t="str">
        <f t="shared" si="24"/>
        <v xml:space="preserve"> - </v>
      </c>
      <c r="N759" s="73" t="str">
        <f>IF(A759&lt;&gt;"",IFERROR(VLOOKUP(I759&amp;M759&amp;K759,Raw!$R:$V,5,0),"Не определено")," - ")</f>
        <v xml:space="preserve"> - </v>
      </c>
      <c r="O759" s="77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spans="1:25" customFormat="1" x14ac:dyDescent="0.25">
      <c r="A760" s="57"/>
      <c r="B760" s="59"/>
      <c r="C760" s="59"/>
      <c r="D760" s="59"/>
      <c r="E760" s="59"/>
      <c r="F760" s="59"/>
      <c r="G760" s="59"/>
      <c r="H760" s="52" t="str">
        <f t="shared" si="23"/>
        <v/>
      </c>
      <c r="I760" s="73" t="str">
        <f>IFERROR(VLOOKUP(A760,'Внесение изменений'!$B:$C,2,0),"")</f>
        <v/>
      </c>
      <c r="J760" s="73" t="str">
        <f>IFERROR(VLOOKUP(A760,'Внесение изменений'!B:E,4,0)," - ")</f>
        <v xml:space="preserve"> - </v>
      </c>
      <c r="K760" s="73" t="str">
        <f>IF(J760=" - ",J760,IFERROR(VLOOKUP(J760,Raw!$X$7:$Y$14,2,0),"Незначительные"))</f>
        <v xml:space="preserve"> - </v>
      </c>
      <c r="L760" s="73"/>
      <c r="M760" s="73" t="str">
        <f t="shared" si="24"/>
        <v xml:space="preserve"> - </v>
      </c>
      <c r="N760" s="73" t="str">
        <f>IF(A760&lt;&gt;"",IFERROR(VLOOKUP(I760&amp;M760&amp;K760,Raw!$R:$V,5,0),"Не определено")," - ")</f>
        <v xml:space="preserve"> - </v>
      </c>
      <c r="O760" s="77"/>
      <c r="P760" s="59"/>
      <c r="Q760" s="59"/>
      <c r="R760" s="59"/>
      <c r="S760" s="59"/>
      <c r="T760" s="59"/>
      <c r="U760" s="59"/>
      <c r="V760" s="59"/>
      <c r="W760" s="59"/>
      <c r="X760" s="59"/>
      <c r="Y760" s="59"/>
    </row>
    <row r="761" spans="1:25" customFormat="1" x14ac:dyDescent="0.25">
      <c r="A761" s="57"/>
      <c r="B761" s="59"/>
      <c r="C761" s="59"/>
      <c r="D761" s="59"/>
      <c r="E761" s="59"/>
      <c r="F761" s="59"/>
      <c r="G761" s="59"/>
      <c r="H761" s="52" t="str">
        <f t="shared" si="23"/>
        <v/>
      </c>
      <c r="I761" s="73" t="str">
        <f>IFERROR(VLOOKUP(A761,'Внесение изменений'!$B:$C,2,0),"")</f>
        <v/>
      </c>
      <c r="J761" s="73" t="str">
        <f>IFERROR(VLOOKUP(A761,'Внесение изменений'!B:E,4,0)," - ")</f>
        <v xml:space="preserve"> - </v>
      </c>
      <c r="K761" s="73" t="str">
        <f>IF(J761=" - ",J761,IFERROR(VLOOKUP(J761,Raw!$X$7:$Y$14,2,0),"Незначительные"))</f>
        <v xml:space="preserve"> - </v>
      </c>
      <c r="L761" s="73"/>
      <c r="M761" s="73" t="str">
        <f t="shared" si="24"/>
        <v xml:space="preserve"> - </v>
      </c>
      <c r="N761" s="73" t="str">
        <f>IF(A761&lt;&gt;"",IFERROR(VLOOKUP(I761&amp;M761&amp;K761,Raw!$R:$V,5,0),"Не определено")," - ")</f>
        <v xml:space="preserve"> - </v>
      </c>
      <c r="O761" s="77"/>
      <c r="P761" s="59"/>
      <c r="Q761" s="59"/>
      <c r="R761" s="59"/>
      <c r="S761" s="59"/>
      <c r="T761" s="59"/>
      <c r="U761" s="59"/>
      <c r="V761" s="59"/>
      <c r="W761" s="59"/>
      <c r="X761" s="59"/>
      <c r="Y761" s="59"/>
    </row>
    <row r="762" spans="1:25" customFormat="1" x14ac:dyDescent="0.25">
      <c r="A762" s="57"/>
      <c r="B762" s="59"/>
      <c r="C762" s="59"/>
      <c r="D762" s="59"/>
      <c r="E762" s="59"/>
      <c r="F762" s="59"/>
      <c r="G762" s="59"/>
      <c r="H762" s="52" t="str">
        <f t="shared" si="23"/>
        <v/>
      </c>
      <c r="I762" s="73" t="str">
        <f>IFERROR(VLOOKUP(A762,'Внесение изменений'!$B:$C,2,0),"")</f>
        <v/>
      </c>
      <c r="J762" s="73" t="str">
        <f>IFERROR(VLOOKUP(A762,'Внесение изменений'!B:E,4,0)," - ")</f>
        <v xml:space="preserve"> - </v>
      </c>
      <c r="K762" s="73" t="str">
        <f>IF(J762=" - ",J762,IFERROR(VLOOKUP(J762,Raw!$X$7:$Y$14,2,0),"Незначительные"))</f>
        <v xml:space="preserve"> - </v>
      </c>
      <c r="L762" s="73"/>
      <c r="M762" s="73" t="str">
        <f t="shared" si="24"/>
        <v xml:space="preserve"> - </v>
      </c>
      <c r="N762" s="73" t="str">
        <f>IF(A762&lt;&gt;"",IFERROR(VLOOKUP(I762&amp;M762&amp;K762,Raw!$R:$V,5,0),"Не определено")," - ")</f>
        <v xml:space="preserve"> - </v>
      </c>
      <c r="O762" s="77"/>
      <c r="P762" s="59"/>
      <c r="Q762" s="59"/>
      <c r="R762" s="59"/>
      <c r="S762" s="59"/>
      <c r="T762" s="59"/>
      <c r="U762" s="59"/>
      <c r="V762" s="59"/>
      <c r="W762" s="59"/>
      <c r="X762" s="59"/>
      <c r="Y762" s="59"/>
    </row>
    <row r="763" spans="1:25" customFormat="1" x14ac:dyDescent="0.25">
      <c r="A763" s="57"/>
      <c r="B763" s="59"/>
      <c r="C763" s="59"/>
      <c r="D763" s="59"/>
      <c r="E763" s="59"/>
      <c r="F763" s="59"/>
      <c r="G763" s="59"/>
      <c r="H763" s="52" t="str">
        <f t="shared" si="23"/>
        <v/>
      </c>
      <c r="I763" s="73" t="str">
        <f>IFERROR(VLOOKUP(A763,'Внесение изменений'!$B:$C,2,0),"")</f>
        <v/>
      </c>
      <c r="J763" s="73" t="str">
        <f>IFERROR(VLOOKUP(A763,'Внесение изменений'!B:E,4,0)," - ")</f>
        <v xml:space="preserve"> - </v>
      </c>
      <c r="K763" s="73" t="str">
        <f>IF(J763=" - ",J763,IFERROR(VLOOKUP(J763,Raw!$X$7:$Y$14,2,0),"Незначительные"))</f>
        <v xml:space="preserve"> - </v>
      </c>
      <c r="L763" s="73"/>
      <c r="M763" s="73" t="str">
        <f t="shared" si="24"/>
        <v xml:space="preserve"> - </v>
      </c>
      <c r="N763" s="73" t="str">
        <f>IF(A763&lt;&gt;"",IFERROR(VLOOKUP(I763&amp;M763&amp;K763,Raw!$R:$V,5,0),"Не определено")," - ")</f>
        <v xml:space="preserve"> - </v>
      </c>
      <c r="O763" s="77"/>
      <c r="P763" s="59"/>
      <c r="Q763" s="59"/>
      <c r="R763" s="59"/>
      <c r="S763" s="59"/>
      <c r="T763" s="59"/>
      <c r="U763" s="59"/>
      <c r="V763" s="59"/>
      <c r="W763" s="59"/>
      <c r="X763" s="59"/>
      <c r="Y763" s="59"/>
    </row>
    <row r="764" spans="1:25" customFormat="1" x14ac:dyDescent="0.25">
      <c r="A764" s="57"/>
      <c r="B764" s="59"/>
      <c r="C764" s="59"/>
      <c r="D764" s="59"/>
      <c r="E764" s="59"/>
      <c r="F764" s="59"/>
      <c r="G764" s="59"/>
      <c r="H764" s="52" t="str">
        <f t="shared" si="23"/>
        <v/>
      </c>
      <c r="I764" s="73" t="str">
        <f>IFERROR(VLOOKUP(A764,'Внесение изменений'!$B:$C,2,0),"")</f>
        <v/>
      </c>
      <c r="J764" s="73" t="str">
        <f>IFERROR(VLOOKUP(A764,'Внесение изменений'!B:E,4,0)," - ")</f>
        <v xml:space="preserve"> - </v>
      </c>
      <c r="K764" s="73" t="str">
        <f>IF(J764=" - ",J764,IFERROR(VLOOKUP(J764,Raw!$X$7:$Y$14,2,0),"Незначительные"))</f>
        <v xml:space="preserve"> - </v>
      </c>
      <c r="L764" s="73"/>
      <c r="M764" s="73" t="str">
        <f t="shared" si="24"/>
        <v xml:space="preserve"> - </v>
      </c>
      <c r="N764" s="73" t="str">
        <f>IF(A764&lt;&gt;"",IFERROR(VLOOKUP(I764&amp;M764&amp;K764,Raw!$R:$V,5,0),"Не определено")," - ")</f>
        <v xml:space="preserve"> - </v>
      </c>
      <c r="O764" s="77"/>
      <c r="P764" s="59"/>
      <c r="Q764" s="59"/>
      <c r="R764" s="59"/>
      <c r="S764" s="59"/>
      <c r="T764" s="59"/>
      <c r="U764" s="59"/>
      <c r="V764" s="59"/>
      <c r="W764" s="59"/>
      <c r="X764" s="59"/>
      <c r="Y764" s="59"/>
    </row>
    <row r="765" spans="1:25" customFormat="1" x14ac:dyDescent="0.25">
      <c r="A765" s="57"/>
      <c r="B765" s="59"/>
      <c r="C765" s="59"/>
      <c r="D765" s="59"/>
      <c r="E765" s="59"/>
      <c r="F765" s="59"/>
      <c r="G765" s="59"/>
      <c r="H765" s="52" t="str">
        <f t="shared" si="23"/>
        <v/>
      </c>
      <c r="I765" s="73" t="str">
        <f>IFERROR(VLOOKUP(A765,'Внесение изменений'!$B:$C,2,0),"")</f>
        <v/>
      </c>
      <c r="J765" s="73" t="str">
        <f>IFERROR(VLOOKUP(A765,'Внесение изменений'!B:E,4,0)," - ")</f>
        <v xml:space="preserve"> - </v>
      </c>
      <c r="K765" s="73" t="str">
        <f>IF(J765=" - ",J765,IFERROR(VLOOKUP(J765,Raw!$X$7:$Y$14,2,0),"Незначительные"))</f>
        <v xml:space="preserve"> - </v>
      </c>
      <c r="L765" s="73"/>
      <c r="M765" s="73" t="str">
        <f t="shared" si="24"/>
        <v xml:space="preserve"> - </v>
      </c>
      <c r="N765" s="73" t="str">
        <f>IF(A765&lt;&gt;"",IFERROR(VLOOKUP(I765&amp;M765&amp;K765,Raw!$R:$V,5,0),"Не определено")," - ")</f>
        <v xml:space="preserve"> - </v>
      </c>
      <c r="O765" s="77"/>
      <c r="P765" s="59"/>
      <c r="Q765" s="59"/>
      <c r="R765" s="59"/>
      <c r="S765" s="59"/>
      <c r="T765" s="59"/>
      <c r="U765" s="59"/>
      <c r="V765" s="59"/>
      <c r="W765" s="59"/>
      <c r="X765" s="59"/>
      <c r="Y765" s="59"/>
    </row>
    <row r="766" spans="1:25" customFormat="1" x14ac:dyDescent="0.25">
      <c r="A766" s="57"/>
      <c r="B766" s="59"/>
      <c r="C766" s="59"/>
      <c r="D766" s="59"/>
      <c r="E766" s="59"/>
      <c r="F766" s="59"/>
      <c r="G766" s="59"/>
      <c r="H766" s="52" t="str">
        <f t="shared" si="23"/>
        <v/>
      </c>
      <c r="I766" s="73" t="str">
        <f>IFERROR(VLOOKUP(A766,'Внесение изменений'!$B:$C,2,0),"")</f>
        <v/>
      </c>
      <c r="J766" s="73" t="str">
        <f>IFERROR(VLOOKUP(A766,'Внесение изменений'!B:E,4,0)," - ")</f>
        <v xml:space="preserve"> - </v>
      </c>
      <c r="K766" s="73" t="str">
        <f>IF(J766=" - ",J766,IFERROR(VLOOKUP(J766,Raw!$X$7:$Y$14,2,0),"Незначительные"))</f>
        <v xml:space="preserve"> - </v>
      </c>
      <c r="L766" s="73"/>
      <c r="M766" s="73" t="str">
        <f t="shared" si="24"/>
        <v xml:space="preserve"> - </v>
      </c>
      <c r="N766" s="73" t="str">
        <f>IF(A766&lt;&gt;"",IFERROR(VLOOKUP(I766&amp;M766&amp;K766,Raw!$R:$V,5,0),"Не определено")," - ")</f>
        <v xml:space="preserve"> - </v>
      </c>
      <c r="O766" s="77"/>
      <c r="P766" s="59"/>
      <c r="Q766" s="59"/>
      <c r="R766" s="59"/>
      <c r="S766" s="59"/>
      <c r="T766" s="59"/>
      <c r="U766" s="59"/>
      <c r="V766" s="59"/>
      <c r="W766" s="59"/>
      <c r="X766" s="59"/>
      <c r="Y766" s="59"/>
    </row>
    <row r="767" spans="1:25" customFormat="1" x14ac:dyDescent="0.25">
      <c r="A767" s="57"/>
      <c r="B767" s="59"/>
      <c r="C767" s="59"/>
      <c r="D767" s="59"/>
      <c r="E767" s="59"/>
      <c r="F767" s="59"/>
      <c r="G767" s="59"/>
      <c r="H767" s="52" t="str">
        <f t="shared" si="23"/>
        <v/>
      </c>
      <c r="I767" s="73" t="str">
        <f>IFERROR(VLOOKUP(A767,'Внесение изменений'!$B:$C,2,0),"")</f>
        <v/>
      </c>
      <c r="J767" s="73" t="str">
        <f>IFERROR(VLOOKUP(A767,'Внесение изменений'!B:E,4,0)," - ")</f>
        <v xml:space="preserve"> - </v>
      </c>
      <c r="K767" s="73" t="str">
        <f>IF(J767=" - ",J767,IFERROR(VLOOKUP(J767,Raw!$X$7:$Y$14,2,0),"Незначительные"))</f>
        <v xml:space="preserve"> - </v>
      </c>
      <c r="L767" s="73"/>
      <c r="M767" s="73" t="str">
        <f t="shared" si="24"/>
        <v xml:space="preserve"> - </v>
      </c>
      <c r="N767" s="73" t="str">
        <f>IF(A767&lt;&gt;"",IFERROR(VLOOKUP(I767&amp;M767&amp;K767,Raw!$R:$V,5,0),"Не определено")," - ")</f>
        <v xml:space="preserve"> - </v>
      </c>
      <c r="O767" s="77"/>
      <c r="P767" s="59"/>
      <c r="Q767" s="59"/>
      <c r="R767" s="59"/>
      <c r="S767" s="59"/>
      <c r="T767" s="59"/>
      <c r="U767" s="59"/>
      <c r="V767" s="59"/>
      <c r="W767" s="59"/>
      <c r="X767" s="59"/>
      <c r="Y767" s="59"/>
    </row>
    <row r="768" spans="1:25" customFormat="1" x14ac:dyDescent="0.25">
      <c r="A768" s="57"/>
      <c r="B768" s="59"/>
      <c r="C768" s="59"/>
      <c r="D768" s="59"/>
      <c r="E768" s="59"/>
      <c r="F768" s="59"/>
      <c r="G768" s="59"/>
      <c r="H768" s="52" t="str">
        <f t="shared" si="23"/>
        <v/>
      </c>
      <c r="I768" s="73" t="str">
        <f>IFERROR(VLOOKUP(A768,'Внесение изменений'!$B:$C,2,0),"")</f>
        <v/>
      </c>
      <c r="J768" s="73" t="str">
        <f>IFERROR(VLOOKUP(A768,'Внесение изменений'!B:E,4,0)," - ")</f>
        <v xml:space="preserve"> - </v>
      </c>
      <c r="K768" s="73" t="str">
        <f>IF(J768=" - ",J768,IFERROR(VLOOKUP(J768,Raw!$X$7:$Y$14,2,0),"Незначительные"))</f>
        <v xml:space="preserve"> - </v>
      </c>
      <c r="L768" s="73"/>
      <c r="M768" s="73" t="str">
        <f t="shared" si="24"/>
        <v xml:space="preserve"> - </v>
      </c>
      <c r="N768" s="73" t="str">
        <f>IF(A768&lt;&gt;"",IFERROR(VLOOKUP(I768&amp;M768&amp;K768,Raw!$R:$V,5,0),"Не определено")," - ")</f>
        <v xml:space="preserve"> - </v>
      </c>
      <c r="O768" s="77"/>
      <c r="P768" s="59"/>
      <c r="Q768" s="59"/>
      <c r="R768" s="59"/>
      <c r="S768" s="59"/>
      <c r="T768" s="59"/>
      <c r="U768" s="59"/>
      <c r="V768" s="59"/>
      <c r="W768" s="59"/>
      <c r="X768" s="59"/>
      <c r="Y768" s="59"/>
    </row>
    <row r="769" spans="1:25" customFormat="1" x14ac:dyDescent="0.25">
      <c r="A769" s="57"/>
      <c r="B769" s="59"/>
      <c r="C769" s="59"/>
      <c r="D769" s="59"/>
      <c r="E769" s="59"/>
      <c r="F769" s="59"/>
      <c r="G769" s="59"/>
      <c r="H769" s="52" t="str">
        <f t="shared" si="23"/>
        <v/>
      </c>
      <c r="I769" s="73" t="str">
        <f>IFERROR(VLOOKUP(A769,'Внесение изменений'!$B:$C,2,0),"")</f>
        <v/>
      </c>
      <c r="J769" s="73" t="str">
        <f>IFERROR(VLOOKUP(A769,'Внесение изменений'!B:E,4,0)," - ")</f>
        <v xml:space="preserve"> - </v>
      </c>
      <c r="K769" s="73" t="str">
        <f>IF(J769=" - ",J769,IFERROR(VLOOKUP(J769,Raw!$X$7:$Y$14,2,0),"Незначительные"))</f>
        <v xml:space="preserve"> - </v>
      </c>
      <c r="L769" s="73"/>
      <c r="M769" s="73" t="str">
        <f t="shared" si="24"/>
        <v xml:space="preserve"> - </v>
      </c>
      <c r="N769" s="73" t="str">
        <f>IF(A769&lt;&gt;"",IFERROR(VLOOKUP(I769&amp;M769&amp;K769,Raw!$R:$V,5,0),"Не определено")," - ")</f>
        <v xml:space="preserve"> - </v>
      </c>
      <c r="O769" s="77"/>
      <c r="P769" s="59"/>
      <c r="Q769" s="59"/>
      <c r="R769" s="59"/>
      <c r="S769" s="59"/>
      <c r="T769" s="59"/>
      <c r="U769" s="59"/>
      <c r="V769" s="59"/>
      <c r="W769" s="59"/>
      <c r="X769" s="59"/>
      <c r="Y769" s="59"/>
    </row>
    <row r="770" spans="1:25" customFormat="1" x14ac:dyDescent="0.25">
      <c r="A770" s="57"/>
      <c r="B770" s="59"/>
      <c r="C770" s="59"/>
      <c r="D770" s="59"/>
      <c r="E770" s="59"/>
      <c r="F770" s="59"/>
      <c r="G770" s="59"/>
      <c r="H770" s="52" t="str">
        <f t="shared" ref="H770:H833" si="25">IF(B770=" нет КМ "," Нет км ",IF(C770=$Q$2,"Эмитирован, ","")&amp;IF(D770=$Q$2,"В обороте, ","")&amp;IF(E770=$Q$2,"Списан,","")&amp;IF(F770=$Q$2,"Выбыл из оборота",""))</f>
        <v/>
      </c>
      <c r="I770" s="73" t="str">
        <f>IFERROR(VLOOKUP(A770,'Внесение изменений'!$B:$C,2,0),"")</f>
        <v/>
      </c>
      <c r="J770" s="73" t="str">
        <f>IFERROR(VLOOKUP(A770,'Внесение изменений'!B:E,4,0)," - ")</f>
        <v xml:space="preserve"> - </v>
      </c>
      <c r="K770" s="73" t="str">
        <f>IF(J770=" - ",J770,IFERROR(VLOOKUP(J770,Raw!$X$7:$Y$14,2,0),"Незначительные"))</f>
        <v xml:space="preserve"> - </v>
      </c>
      <c r="L770" s="73"/>
      <c r="M770" s="73" t="str">
        <f t="shared" si="24"/>
        <v xml:space="preserve"> - </v>
      </c>
      <c r="N770" s="73" t="str">
        <f>IF(A770&lt;&gt;"",IFERROR(VLOOKUP(I770&amp;M770&amp;K770,Raw!$R:$V,5,0),"Не определено")," - ")</f>
        <v xml:space="preserve"> - </v>
      </c>
      <c r="O770" s="77"/>
      <c r="P770" s="59"/>
      <c r="Q770" s="59"/>
      <c r="R770" s="59"/>
      <c r="S770" s="59"/>
      <c r="T770" s="59"/>
      <c r="U770" s="59"/>
      <c r="V770" s="59"/>
      <c r="W770" s="59"/>
      <c r="X770" s="59"/>
      <c r="Y770" s="59"/>
    </row>
    <row r="771" spans="1:25" customFormat="1" x14ac:dyDescent="0.25">
      <c r="A771" s="57"/>
      <c r="B771" s="59"/>
      <c r="C771" s="59"/>
      <c r="D771" s="59"/>
      <c r="E771" s="59"/>
      <c r="F771" s="59"/>
      <c r="G771" s="59"/>
      <c r="H771" s="52" t="str">
        <f t="shared" si="25"/>
        <v/>
      </c>
      <c r="I771" s="73" t="str">
        <f>IFERROR(VLOOKUP(A771,'Внесение изменений'!$B:$C,2,0),"")</f>
        <v/>
      </c>
      <c r="J771" s="73" t="str">
        <f>IFERROR(VLOOKUP(A771,'Внесение изменений'!B:E,4,0)," - ")</f>
        <v xml:space="preserve"> - </v>
      </c>
      <c r="K771" s="73" t="str">
        <f>IF(J771=" - ",J771,IFERROR(VLOOKUP(J771,Raw!$X$7:$Y$14,2,0),"Незначительные"))</f>
        <v xml:space="preserve"> - </v>
      </c>
      <c r="L771" s="73"/>
      <c r="M771" s="73" t="str">
        <f t="shared" ref="M771:M834" si="26">IF(F771=$Q$2,"Выбыл из оборота",IF(D771=$Q$2,"Ввод в оборот",IF(C771=$Q$2,"Эмитирован",IF(B771=" Нет КМ ","Нет КМ",IF(B771=" Net KM ","Нет КМ"," - ")))))</f>
        <v xml:space="preserve"> - </v>
      </c>
      <c r="N771" s="73" t="str">
        <f>IF(A771&lt;&gt;"",IFERROR(VLOOKUP(I771&amp;M771&amp;K771,Raw!$R:$V,5,0),"Не определено")," - ")</f>
        <v xml:space="preserve"> - </v>
      </c>
      <c r="O771" s="77"/>
      <c r="P771" s="59"/>
      <c r="Q771" s="59"/>
      <c r="R771" s="59"/>
      <c r="S771" s="59"/>
      <c r="T771" s="59"/>
      <c r="U771" s="59"/>
      <c r="V771" s="59"/>
      <c r="W771" s="59"/>
      <c r="X771" s="59"/>
      <c r="Y771" s="59"/>
    </row>
    <row r="772" spans="1:25" customFormat="1" x14ac:dyDescent="0.25">
      <c r="A772" s="57"/>
      <c r="B772" s="59"/>
      <c r="C772" s="59"/>
      <c r="D772" s="59"/>
      <c r="E772" s="59"/>
      <c r="F772" s="59"/>
      <c r="G772" s="59"/>
      <c r="H772" s="52" t="str">
        <f t="shared" si="25"/>
        <v/>
      </c>
      <c r="I772" s="73" t="str">
        <f>IFERROR(VLOOKUP(A772,'Внесение изменений'!$B:$C,2,0),"")</f>
        <v/>
      </c>
      <c r="J772" s="73" t="str">
        <f>IFERROR(VLOOKUP(A772,'Внесение изменений'!B:E,4,0)," - ")</f>
        <v xml:space="preserve"> - </v>
      </c>
      <c r="K772" s="73" t="str">
        <f>IF(J772=" - ",J772,IFERROR(VLOOKUP(J772,Raw!$X$7:$Y$14,2,0),"Незначительные"))</f>
        <v xml:space="preserve"> - </v>
      </c>
      <c r="L772" s="73"/>
      <c r="M772" s="73" t="str">
        <f t="shared" si="26"/>
        <v xml:space="preserve"> - </v>
      </c>
      <c r="N772" s="73" t="str">
        <f>IF(A772&lt;&gt;"",IFERROR(VLOOKUP(I772&amp;M772&amp;K772,Raw!$R:$V,5,0),"Не определено")," - ")</f>
        <v xml:space="preserve"> - </v>
      </c>
      <c r="O772" s="77"/>
      <c r="P772" s="59"/>
      <c r="Q772" s="59"/>
      <c r="R772" s="59"/>
      <c r="S772" s="59"/>
      <c r="T772" s="59"/>
      <c r="U772" s="59"/>
      <c r="V772" s="59"/>
      <c r="W772" s="59"/>
      <c r="X772" s="59"/>
      <c r="Y772" s="59"/>
    </row>
    <row r="773" spans="1:25" customFormat="1" x14ac:dyDescent="0.25">
      <c r="A773" s="57"/>
      <c r="B773" s="59"/>
      <c r="C773" s="59"/>
      <c r="D773" s="59"/>
      <c r="E773" s="59"/>
      <c r="F773" s="59"/>
      <c r="G773" s="59"/>
      <c r="H773" s="52" t="str">
        <f t="shared" si="25"/>
        <v/>
      </c>
      <c r="I773" s="73" t="str">
        <f>IFERROR(VLOOKUP(A773,'Внесение изменений'!$B:$C,2,0),"")</f>
        <v/>
      </c>
      <c r="J773" s="73" t="str">
        <f>IFERROR(VLOOKUP(A773,'Внесение изменений'!B:E,4,0)," - ")</f>
        <v xml:space="preserve"> - </v>
      </c>
      <c r="K773" s="73" t="str">
        <f>IF(J773=" - ",J773,IFERROR(VLOOKUP(J773,Raw!$X$7:$Y$14,2,0),"Незначительные"))</f>
        <v xml:space="preserve"> - </v>
      </c>
      <c r="L773" s="73"/>
      <c r="M773" s="73" t="str">
        <f t="shared" si="26"/>
        <v xml:space="preserve"> - </v>
      </c>
      <c r="N773" s="73" t="str">
        <f>IF(A773&lt;&gt;"",IFERROR(VLOOKUP(I773&amp;M773&amp;K773,Raw!$R:$V,5,0),"Не определено")," - ")</f>
        <v xml:space="preserve"> - </v>
      </c>
      <c r="O773" s="77"/>
      <c r="P773" s="59"/>
      <c r="Q773" s="59"/>
      <c r="R773" s="59"/>
      <c r="S773" s="59"/>
      <c r="T773" s="59"/>
      <c r="U773" s="59"/>
      <c r="V773" s="59"/>
      <c r="W773" s="59"/>
      <c r="X773" s="59"/>
      <c r="Y773" s="59"/>
    </row>
    <row r="774" spans="1:25" customFormat="1" x14ac:dyDescent="0.25">
      <c r="A774" s="57"/>
      <c r="B774" s="59"/>
      <c r="C774" s="59"/>
      <c r="D774" s="59"/>
      <c r="E774" s="59"/>
      <c r="F774" s="59"/>
      <c r="G774" s="59"/>
      <c r="H774" s="52" t="str">
        <f t="shared" si="25"/>
        <v/>
      </c>
      <c r="I774" s="73" t="str">
        <f>IFERROR(VLOOKUP(A774,'Внесение изменений'!$B:$C,2,0),"")</f>
        <v/>
      </c>
      <c r="J774" s="73" t="str">
        <f>IFERROR(VLOOKUP(A774,'Внесение изменений'!B:E,4,0)," - ")</f>
        <v xml:space="preserve"> - </v>
      </c>
      <c r="K774" s="73" t="str">
        <f>IF(J774=" - ",J774,IFERROR(VLOOKUP(J774,Raw!$X$7:$Y$14,2,0),"Незначительные"))</f>
        <v xml:space="preserve"> - </v>
      </c>
      <c r="L774" s="73"/>
      <c r="M774" s="73" t="str">
        <f t="shared" si="26"/>
        <v xml:space="preserve"> - </v>
      </c>
      <c r="N774" s="73" t="str">
        <f>IF(A774&lt;&gt;"",IFERROR(VLOOKUP(I774&amp;M774&amp;K774,Raw!$R:$V,5,0),"Не определено")," - ")</f>
        <v xml:space="preserve"> - </v>
      </c>
      <c r="O774" s="77"/>
      <c r="P774" s="59"/>
      <c r="Q774" s="59"/>
      <c r="R774" s="59"/>
      <c r="S774" s="59"/>
      <c r="T774" s="59"/>
      <c r="U774" s="59"/>
      <c r="V774" s="59"/>
      <c r="W774" s="59"/>
      <c r="X774" s="59"/>
      <c r="Y774" s="59"/>
    </row>
    <row r="775" spans="1:25" customFormat="1" x14ac:dyDescent="0.25">
      <c r="A775" s="57"/>
      <c r="B775" s="59"/>
      <c r="C775" s="59"/>
      <c r="D775" s="59"/>
      <c r="E775" s="59"/>
      <c r="F775" s="59"/>
      <c r="G775" s="59"/>
      <c r="H775" s="52" t="str">
        <f t="shared" si="25"/>
        <v/>
      </c>
      <c r="I775" s="73" t="str">
        <f>IFERROR(VLOOKUP(A775,'Внесение изменений'!$B:$C,2,0),"")</f>
        <v/>
      </c>
      <c r="J775" s="73" t="str">
        <f>IFERROR(VLOOKUP(A775,'Внесение изменений'!B:E,4,0)," - ")</f>
        <v xml:space="preserve"> - </v>
      </c>
      <c r="K775" s="73" t="str">
        <f>IF(J775=" - ",J775,IFERROR(VLOOKUP(J775,Raw!$X$7:$Y$14,2,0),"Незначительные"))</f>
        <v xml:space="preserve"> - </v>
      </c>
      <c r="L775" s="73"/>
      <c r="M775" s="73" t="str">
        <f t="shared" si="26"/>
        <v xml:space="preserve"> - </v>
      </c>
      <c r="N775" s="73" t="str">
        <f>IF(A775&lt;&gt;"",IFERROR(VLOOKUP(I775&amp;M775&amp;K775,Raw!$R:$V,5,0),"Не определено")," - ")</f>
        <v xml:space="preserve"> - </v>
      </c>
      <c r="O775" s="77"/>
      <c r="P775" s="59"/>
      <c r="Q775" s="59"/>
      <c r="R775" s="59"/>
      <c r="S775" s="59"/>
      <c r="T775" s="59"/>
      <c r="U775" s="59"/>
      <c r="V775" s="59"/>
      <c r="W775" s="59"/>
      <c r="X775" s="59"/>
      <c r="Y775" s="59"/>
    </row>
    <row r="776" spans="1:25" customFormat="1" x14ac:dyDescent="0.25">
      <c r="A776" s="57"/>
      <c r="B776" s="59"/>
      <c r="C776" s="59"/>
      <c r="D776" s="59"/>
      <c r="E776" s="59"/>
      <c r="F776" s="59"/>
      <c r="G776" s="59"/>
      <c r="H776" s="52" t="str">
        <f t="shared" si="25"/>
        <v/>
      </c>
      <c r="I776" s="73" t="str">
        <f>IFERROR(VLOOKUP(A776,'Внесение изменений'!$B:$C,2,0),"")</f>
        <v/>
      </c>
      <c r="J776" s="73" t="str">
        <f>IFERROR(VLOOKUP(A776,'Внесение изменений'!B:E,4,0)," - ")</f>
        <v xml:space="preserve"> - </v>
      </c>
      <c r="K776" s="73" t="str">
        <f>IF(J776=" - ",J776,IFERROR(VLOOKUP(J776,Raw!$X$7:$Y$14,2,0),"Незначительные"))</f>
        <v xml:space="preserve"> - </v>
      </c>
      <c r="L776" s="73"/>
      <c r="M776" s="73" t="str">
        <f t="shared" si="26"/>
        <v xml:space="preserve"> - </v>
      </c>
      <c r="N776" s="73" t="str">
        <f>IF(A776&lt;&gt;"",IFERROR(VLOOKUP(I776&amp;M776&amp;K776,Raw!$R:$V,5,0),"Не определено")," - ")</f>
        <v xml:space="preserve"> - </v>
      </c>
      <c r="O776" s="77"/>
      <c r="P776" s="59"/>
      <c r="Q776" s="59"/>
      <c r="R776" s="59"/>
      <c r="S776" s="59"/>
      <c r="T776" s="59"/>
      <c r="U776" s="59"/>
      <c r="V776" s="59"/>
      <c r="W776" s="59"/>
      <c r="X776" s="59"/>
      <c r="Y776" s="59"/>
    </row>
    <row r="777" spans="1:25" customFormat="1" x14ac:dyDescent="0.25">
      <c r="A777" s="57"/>
      <c r="B777" s="59"/>
      <c r="C777" s="59"/>
      <c r="D777" s="59"/>
      <c r="E777" s="59"/>
      <c r="F777" s="59"/>
      <c r="G777" s="59"/>
      <c r="H777" s="52" t="str">
        <f t="shared" si="25"/>
        <v/>
      </c>
      <c r="I777" s="73" t="str">
        <f>IFERROR(VLOOKUP(A777,'Внесение изменений'!$B:$C,2,0),"")</f>
        <v/>
      </c>
      <c r="J777" s="73" t="str">
        <f>IFERROR(VLOOKUP(A777,'Внесение изменений'!B:E,4,0)," - ")</f>
        <v xml:space="preserve"> - </v>
      </c>
      <c r="K777" s="73" t="str">
        <f>IF(J777=" - ",J777,IFERROR(VLOOKUP(J777,Raw!$X$7:$Y$14,2,0),"Незначительные"))</f>
        <v xml:space="preserve"> - </v>
      </c>
      <c r="L777" s="73"/>
      <c r="M777" s="73" t="str">
        <f t="shared" si="26"/>
        <v xml:space="preserve"> - </v>
      </c>
      <c r="N777" s="73" t="str">
        <f>IF(A777&lt;&gt;"",IFERROR(VLOOKUP(I777&amp;M777&amp;K777,Raw!$R:$V,5,0),"Не определено")," - ")</f>
        <v xml:space="preserve"> - </v>
      </c>
      <c r="O777" s="77"/>
      <c r="P777" s="59"/>
      <c r="Q777" s="59"/>
      <c r="R777" s="59"/>
      <c r="S777" s="59"/>
      <c r="T777" s="59"/>
      <c r="U777" s="59"/>
      <c r="V777" s="59"/>
      <c r="W777" s="59"/>
      <c r="X777" s="59"/>
      <c r="Y777" s="59"/>
    </row>
    <row r="778" spans="1:25" customFormat="1" x14ac:dyDescent="0.25">
      <c r="A778" s="57"/>
      <c r="B778" s="59"/>
      <c r="C778" s="59"/>
      <c r="D778" s="59"/>
      <c r="E778" s="59"/>
      <c r="F778" s="59"/>
      <c r="G778" s="59"/>
      <c r="H778" s="52" t="str">
        <f t="shared" si="25"/>
        <v/>
      </c>
      <c r="I778" s="73" t="str">
        <f>IFERROR(VLOOKUP(A778,'Внесение изменений'!$B:$C,2,0),"")</f>
        <v/>
      </c>
      <c r="J778" s="73" t="str">
        <f>IFERROR(VLOOKUP(A778,'Внесение изменений'!B:E,4,0)," - ")</f>
        <v xml:space="preserve"> - </v>
      </c>
      <c r="K778" s="73" t="str">
        <f>IF(J778=" - ",J778,IFERROR(VLOOKUP(J778,Raw!$X$7:$Y$14,2,0),"Незначительные"))</f>
        <v xml:space="preserve"> - </v>
      </c>
      <c r="L778" s="73"/>
      <c r="M778" s="73" t="str">
        <f t="shared" si="26"/>
        <v xml:space="preserve"> - </v>
      </c>
      <c r="N778" s="73" t="str">
        <f>IF(A778&lt;&gt;"",IFERROR(VLOOKUP(I778&amp;M778&amp;K778,Raw!$R:$V,5,0),"Не определено")," - ")</f>
        <v xml:space="preserve"> - </v>
      </c>
      <c r="O778" s="77"/>
      <c r="P778" s="59"/>
      <c r="Q778" s="59"/>
      <c r="R778" s="59"/>
      <c r="S778" s="59"/>
      <c r="T778" s="59"/>
      <c r="U778" s="59"/>
      <c r="V778" s="59"/>
      <c r="W778" s="59"/>
      <c r="X778" s="59"/>
      <c r="Y778" s="59"/>
    </row>
    <row r="779" spans="1:25" customFormat="1" x14ac:dyDescent="0.25">
      <c r="A779" s="57"/>
      <c r="B779" s="59"/>
      <c r="C779" s="59"/>
      <c r="D779" s="59"/>
      <c r="E779" s="59"/>
      <c r="F779" s="59"/>
      <c r="G779" s="59"/>
      <c r="H779" s="52" t="str">
        <f t="shared" si="25"/>
        <v/>
      </c>
      <c r="I779" s="73" t="str">
        <f>IFERROR(VLOOKUP(A779,'Внесение изменений'!$B:$C,2,0),"")</f>
        <v/>
      </c>
      <c r="J779" s="73" t="str">
        <f>IFERROR(VLOOKUP(A779,'Внесение изменений'!B:E,4,0)," - ")</f>
        <v xml:space="preserve"> - </v>
      </c>
      <c r="K779" s="73" t="str">
        <f>IF(J779=" - ",J779,IFERROR(VLOOKUP(J779,Raw!$X$7:$Y$14,2,0),"Незначительные"))</f>
        <v xml:space="preserve"> - </v>
      </c>
      <c r="L779" s="73"/>
      <c r="M779" s="73" t="str">
        <f t="shared" si="26"/>
        <v xml:space="preserve"> - </v>
      </c>
      <c r="N779" s="73" t="str">
        <f>IF(A779&lt;&gt;"",IFERROR(VLOOKUP(I779&amp;M779&amp;K779,Raw!$R:$V,5,0),"Не определено")," - ")</f>
        <v xml:space="preserve"> - </v>
      </c>
      <c r="O779" s="77"/>
      <c r="P779" s="59"/>
      <c r="Q779" s="59"/>
      <c r="R779" s="59"/>
      <c r="S779" s="59"/>
      <c r="T779" s="59"/>
      <c r="U779" s="59"/>
      <c r="V779" s="59"/>
      <c r="W779" s="59"/>
      <c r="X779" s="59"/>
      <c r="Y779" s="59"/>
    </row>
    <row r="780" spans="1:25" customFormat="1" x14ac:dyDescent="0.25">
      <c r="A780" s="57"/>
      <c r="B780" s="59"/>
      <c r="C780" s="59"/>
      <c r="D780" s="59"/>
      <c r="E780" s="59"/>
      <c r="F780" s="59"/>
      <c r="G780" s="59"/>
      <c r="H780" s="52" t="str">
        <f t="shared" si="25"/>
        <v/>
      </c>
      <c r="I780" s="73" t="str">
        <f>IFERROR(VLOOKUP(A780,'Внесение изменений'!$B:$C,2,0),"")</f>
        <v/>
      </c>
      <c r="J780" s="73" t="str">
        <f>IFERROR(VLOOKUP(A780,'Внесение изменений'!B:E,4,0)," - ")</f>
        <v xml:space="preserve"> - </v>
      </c>
      <c r="K780" s="73" t="str">
        <f>IF(J780=" - ",J780,IFERROR(VLOOKUP(J780,Raw!$X$7:$Y$14,2,0),"Незначительные"))</f>
        <v xml:space="preserve"> - </v>
      </c>
      <c r="L780" s="73"/>
      <c r="M780" s="73" t="str">
        <f t="shared" si="26"/>
        <v xml:space="preserve"> - </v>
      </c>
      <c r="N780" s="73" t="str">
        <f>IF(A780&lt;&gt;"",IFERROR(VLOOKUP(I780&amp;M780&amp;K780,Raw!$R:$V,5,0),"Не определено")," - ")</f>
        <v xml:space="preserve"> - </v>
      </c>
      <c r="O780" s="77"/>
      <c r="P780" s="59"/>
      <c r="Q780" s="59"/>
      <c r="R780" s="59"/>
      <c r="S780" s="59"/>
      <c r="T780" s="59"/>
      <c r="U780" s="59"/>
      <c r="V780" s="59"/>
      <c r="W780" s="59"/>
      <c r="X780" s="59"/>
      <c r="Y780" s="59"/>
    </row>
    <row r="781" spans="1:25" customFormat="1" x14ac:dyDescent="0.25">
      <c r="A781" s="57"/>
      <c r="B781" s="59"/>
      <c r="C781" s="59"/>
      <c r="D781" s="59"/>
      <c r="E781" s="59"/>
      <c r="F781" s="59"/>
      <c r="G781" s="59"/>
      <c r="H781" s="52" t="str">
        <f t="shared" si="25"/>
        <v/>
      </c>
      <c r="I781" s="73" t="str">
        <f>IFERROR(VLOOKUP(A781,'Внесение изменений'!$B:$C,2,0),"")</f>
        <v/>
      </c>
      <c r="J781" s="73" t="str">
        <f>IFERROR(VLOOKUP(A781,'Внесение изменений'!B:E,4,0)," - ")</f>
        <v xml:space="preserve"> - </v>
      </c>
      <c r="K781" s="73" t="str">
        <f>IF(J781=" - ",J781,IFERROR(VLOOKUP(J781,Raw!$X$7:$Y$14,2,0),"Незначительные"))</f>
        <v xml:space="preserve"> - </v>
      </c>
      <c r="L781" s="73"/>
      <c r="M781" s="73" t="str">
        <f t="shared" si="26"/>
        <v xml:space="preserve"> - </v>
      </c>
      <c r="N781" s="73" t="str">
        <f>IF(A781&lt;&gt;"",IFERROR(VLOOKUP(I781&amp;M781&amp;K781,Raw!$R:$V,5,0),"Не определено")," - ")</f>
        <v xml:space="preserve"> - </v>
      </c>
      <c r="O781" s="77"/>
      <c r="P781" s="59"/>
      <c r="Q781" s="59"/>
      <c r="R781" s="59"/>
      <c r="S781" s="59"/>
      <c r="T781" s="59"/>
      <c r="U781" s="59"/>
      <c r="V781" s="59"/>
      <c r="W781" s="59"/>
      <c r="X781" s="59"/>
      <c r="Y781" s="59"/>
    </row>
    <row r="782" spans="1:25" customFormat="1" x14ac:dyDescent="0.25">
      <c r="A782" s="57"/>
      <c r="B782" s="59"/>
      <c r="C782" s="59"/>
      <c r="D782" s="59"/>
      <c r="E782" s="59"/>
      <c r="F782" s="59"/>
      <c r="G782" s="59"/>
      <c r="H782" s="52" t="str">
        <f t="shared" si="25"/>
        <v/>
      </c>
      <c r="I782" s="73" t="str">
        <f>IFERROR(VLOOKUP(A782,'Внесение изменений'!$B:$C,2,0),"")</f>
        <v/>
      </c>
      <c r="J782" s="73" t="str">
        <f>IFERROR(VLOOKUP(A782,'Внесение изменений'!B:E,4,0)," - ")</f>
        <v xml:space="preserve"> - </v>
      </c>
      <c r="K782" s="73" t="str">
        <f>IF(J782=" - ",J782,IFERROR(VLOOKUP(J782,Raw!$X$7:$Y$14,2,0),"Незначительные"))</f>
        <v xml:space="preserve"> - </v>
      </c>
      <c r="L782" s="73"/>
      <c r="M782" s="73" t="str">
        <f t="shared" si="26"/>
        <v xml:space="preserve"> - </v>
      </c>
      <c r="N782" s="73" t="str">
        <f>IF(A782&lt;&gt;"",IFERROR(VLOOKUP(I782&amp;M782&amp;K782,Raw!$R:$V,5,0),"Не определено")," - ")</f>
        <v xml:space="preserve"> - </v>
      </c>
      <c r="O782" s="77"/>
      <c r="P782" s="59"/>
      <c r="Q782" s="59"/>
      <c r="R782" s="59"/>
      <c r="S782" s="59"/>
      <c r="T782" s="59"/>
      <c r="U782" s="59"/>
      <c r="V782" s="59"/>
      <c r="W782" s="59"/>
      <c r="X782" s="59"/>
      <c r="Y782" s="59"/>
    </row>
    <row r="783" spans="1:25" customFormat="1" x14ac:dyDescent="0.25">
      <c r="A783" s="57"/>
      <c r="B783" s="59"/>
      <c r="C783" s="59"/>
      <c r="D783" s="59"/>
      <c r="E783" s="59"/>
      <c r="F783" s="59"/>
      <c r="G783" s="59"/>
      <c r="H783" s="52" t="str">
        <f t="shared" si="25"/>
        <v/>
      </c>
      <c r="I783" s="73" t="str">
        <f>IFERROR(VLOOKUP(A783,'Внесение изменений'!$B:$C,2,0),"")</f>
        <v/>
      </c>
      <c r="J783" s="73" t="str">
        <f>IFERROR(VLOOKUP(A783,'Внесение изменений'!B:E,4,0)," - ")</f>
        <v xml:space="preserve"> - </v>
      </c>
      <c r="K783" s="73" t="str">
        <f>IF(J783=" - ",J783,IFERROR(VLOOKUP(J783,Raw!$X$7:$Y$14,2,0),"Незначительные"))</f>
        <v xml:space="preserve"> - </v>
      </c>
      <c r="L783" s="73"/>
      <c r="M783" s="73" t="str">
        <f t="shared" si="26"/>
        <v xml:space="preserve"> - </v>
      </c>
      <c r="N783" s="73" t="str">
        <f>IF(A783&lt;&gt;"",IFERROR(VLOOKUP(I783&amp;M783&amp;K783,Raw!$R:$V,5,0),"Не определено")," - ")</f>
        <v xml:space="preserve"> - </v>
      </c>
      <c r="O783" s="77"/>
      <c r="P783" s="59"/>
      <c r="Q783" s="59"/>
      <c r="R783" s="59"/>
      <c r="S783" s="59"/>
      <c r="T783" s="59"/>
      <c r="U783" s="59"/>
      <c r="V783" s="59"/>
      <c r="W783" s="59"/>
      <c r="X783" s="59"/>
      <c r="Y783" s="59"/>
    </row>
    <row r="784" spans="1:25" customFormat="1" x14ac:dyDescent="0.25">
      <c r="A784" s="57"/>
      <c r="B784" s="59"/>
      <c r="C784" s="59"/>
      <c r="D784" s="59"/>
      <c r="E784" s="59"/>
      <c r="F784" s="59"/>
      <c r="G784" s="59"/>
      <c r="H784" s="52" t="str">
        <f t="shared" si="25"/>
        <v/>
      </c>
      <c r="I784" s="73" t="str">
        <f>IFERROR(VLOOKUP(A784,'Внесение изменений'!$B:$C,2,0),"")</f>
        <v/>
      </c>
      <c r="J784" s="73" t="str">
        <f>IFERROR(VLOOKUP(A784,'Внесение изменений'!B:E,4,0)," - ")</f>
        <v xml:space="preserve"> - </v>
      </c>
      <c r="K784" s="73" t="str">
        <f>IF(J784=" - ",J784,IFERROR(VLOOKUP(J784,Raw!$X$7:$Y$14,2,0),"Незначительные"))</f>
        <v xml:space="preserve"> - </v>
      </c>
      <c r="L784" s="73"/>
      <c r="M784" s="73" t="str">
        <f t="shared" si="26"/>
        <v xml:space="preserve"> - </v>
      </c>
      <c r="N784" s="73" t="str">
        <f>IF(A784&lt;&gt;"",IFERROR(VLOOKUP(I784&amp;M784&amp;K784,Raw!$R:$V,5,0),"Не определено")," - ")</f>
        <v xml:space="preserve"> - </v>
      </c>
      <c r="O784" s="77"/>
      <c r="P784" s="59"/>
      <c r="Q784" s="59"/>
      <c r="R784" s="59"/>
      <c r="S784" s="59"/>
      <c r="T784" s="59"/>
      <c r="U784" s="59"/>
      <c r="V784" s="59"/>
      <c r="W784" s="59"/>
      <c r="X784" s="59"/>
      <c r="Y784" s="59"/>
    </row>
    <row r="785" spans="1:25" customFormat="1" x14ac:dyDescent="0.25">
      <c r="A785" s="57"/>
      <c r="B785" s="59"/>
      <c r="C785" s="59"/>
      <c r="D785" s="59"/>
      <c r="E785" s="59"/>
      <c r="F785" s="59"/>
      <c r="G785" s="59"/>
      <c r="H785" s="52" t="str">
        <f t="shared" si="25"/>
        <v/>
      </c>
      <c r="I785" s="73" t="str">
        <f>IFERROR(VLOOKUP(A785,'Внесение изменений'!$B:$C,2,0),"")</f>
        <v/>
      </c>
      <c r="J785" s="73" t="str">
        <f>IFERROR(VLOOKUP(A785,'Внесение изменений'!B:E,4,0)," - ")</f>
        <v xml:space="preserve"> - </v>
      </c>
      <c r="K785" s="73" t="str">
        <f>IF(J785=" - ",J785,IFERROR(VLOOKUP(J785,Raw!$X$7:$Y$14,2,0),"Незначительные"))</f>
        <v xml:space="preserve"> - </v>
      </c>
      <c r="L785" s="73"/>
      <c r="M785" s="73" t="str">
        <f t="shared" si="26"/>
        <v xml:space="preserve"> - </v>
      </c>
      <c r="N785" s="73" t="str">
        <f>IF(A785&lt;&gt;"",IFERROR(VLOOKUP(I785&amp;M785&amp;K785,Raw!$R:$V,5,0),"Не определено")," - ")</f>
        <v xml:space="preserve"> - </v>
      </c>
      <c r="O785" s="77"/>
      <c r="P785" s="59"/>
      <c r="Q785" s="59"/>
      <c r="R785" s="59"/>
      <c r="S785" s="59"/>
      <c r="T785" s="59"/>
      <c r="U785" s="59"/>
      <c r="V785" s="59"/>
      <c r="W785" s="59"/>
      <c r="X785" s="59"/>
      <c r="Y785" s="59"/>
    </row>
    <row r="786" spans="1:25" customFormat="1" x14ac:dyDescent="0.25">
      <c r="A786" s="57"/>
      <c r="B786" s="59"/>
      <c r="C786" s="59"/>
      <c r="D786" s="59"/>
      <c r="E786" s="59"/>
      <c r="F786" s="59"/>
      <c r="G786" s="59"/>
      <c r="H786" s="52" t="str">
        <f t="shared" si="25"/>
        <v/>
      </c>
      <c r="I786" s="73" t="str">
        <f>IFERROR(VLOOKUP(A786,'Внесение изменений'!$B:$C,2,0),"")</f>
        <v/>
      </c>
      <c r="J786" s="73" t="str">
        <f>IFERROR(VLOOKUP(A786,'Внесение изменений'!B:E,4,0)," - ")</f>
        <v xml:space="preserve"> - </v>
      </c>
      <c r="K786" s="73" t="str">
        <f>IF(J786=" - ",J786,IFERROR(VLOOKUP(J786,Raw!$X$7:$Y$14,2,0),"Незначительные"))</f>
        <v xml:space="preserve"> - </v>
      </c>
      <c r="L786" s="73"/>
      <c r="M786" s="73" t="str">
        <f t="shared" si="26"/>
        <v xml:space="preserve"> - </v>
      </c>
      <c r="N786" s="73" t="str">
        <f>IF(A786&lt;&gt;"",IFERROR(VLOOKUP(I786&amp;M786&amp;K786,Raw!$R:$V,5,0),"Не определено")," - ")</f>
        <v xml:space="preserve"> - </v>
      </c>
      <c r="O786" s="77"/>
      <c r="P786" s="59"/>
      <c r="Q786" s="59"/>
      <c r="R786" s="59"/>
      <c r="S786" s="59"/>
      <c r="T786" s="59"/>
      <c r="U786" s="59"/>
      <c r="V786" s="59"/>
      <c r="W786" s="59"/>
      <c r="X786" s="59"/>
      <c r="Y786" s="59"/>
    </row>
    <row r="787" spans="1:25" customFormat="1" x14ac:dyDescent="0.25">
      <c r="A787" s="57"/>
      <c r="B787" s="59"/>
      <c r="C787" s="59"/>
      <c r="D787" s="59"/>
      <c r="E787" s="59"/>
      <c r="F787" s="59"/>
      <c r="G787" s="59"/>
      <c r="H787" s="52" t="str">
        <f t="shared" si="25"/>
        <v/>
      </c>
      <c r="I787" s="73" t="str">
        <f>IFERROR(VLOOKUP(A787,'Внесение изменений'!$B:$C,2,0),"")</f>
        <v/>
      </c>
      <c r="J787" s="73" t="str">
        <f>IFERROR(VLOOKUP(A787,'Внесение изменений'!B:E,4,0)," - ")</f>
        <v xml:space="preserve"> - </v>
      </c>
      <c r="K787" s="73" t="str">
        <f>IF(J787=" - ",J787,IFERROR(VLOOKUP(J787,Raw!$X$7:$Y$14,2,0),"Незначительные"))</f>
        <v xml:space="preserve"> - </v>
      </c>
      <c r="L787" s="73"/>
      <c r="M787" s="73" t="str">
        <f t="shared" si="26"/>
        <v xml:space="preserve"> - </v>
      </c>
      <c r="N787" s="73" t="str">
        <f>IF(A787&lt;&gt;"",IFERROR(VLOOKUP(I787&amp;M787&amp;K787,Raw!$R:$V,5,0),"Не определено")," - ")</f>
        <v xml:space="preserve"> - </v>
      </c>
      <c r="O787" s="77"/>
      <c r="P787" s="59"/>
      <c r="Q787" s="59"/>
      <c r="R787" s="59"/>
      <c r="S787" s="59"/>
      <c r="T787" s="59"/>
      <c r="U787" s="59"/>
      <c r="V787" s="59"/>
      <c r="W787" s="59"/>
      <c r="X787" s="59"/>
      <c r="Y787" s="59"/>
    </row>
    <row r="788" spans="1:25" customFormat="1" x14ac:dyDescent="0.25">
      <c r="A788" s="57"/>
      <c r="B788" s="59"/>
      <c r="C788" s="59"/>
      <c r="D788" s="59"/>
      <c r="E788" s="59"/>
      <c r="F788" s="59"/>
      <c r="G788" s="59"/>
      <c r="H788" s="52" t="str">
        <f t="shared" si="25"/>
        <v/>
      </c>
      <c r="I788" s="73" t="str">
        <f>IFERROR(VLOOKUP(A788,'Внесение изменений'!$B:$C,2,0),"")</f>
        <v/>
      </c>
      <c r="J788" s="73" t="str">
        <f>IFERROR(VLOOKUP(A788,'Внесение изменений'!B:E,4,0)," - ")</f>
        <v xml:space="preserve"> - </v>
      </c>
      <c r="K788" s="73" t="str">
        <f>IF(J788=" - ",J788,IFERROR(VLOOKUP(J788,Raw!$X$7:$Y$14,2,0),"Незначительные"))</f>
        <v xml:space="preserve"> - </v>
      </c>
      <c r="L788" s="73"/>
      <c r="M788" s="73" t="str">
        <f t="shared" si="26"/>
        <v xml:space="preserve"> - </v>
      </c>
      <c r="N788" s="73" t="str">
        <f>IF(A788&lt;&gt;"",IFERROR(VLOOKUP(I788&amp;M788&amp;K788,Raw!$R:$V,5,0),"Не определено")," - ")</f>
        <v xml:space="preserve"> - </v>
      </c>
      <c r="O788" s="77"/>
      <c r="P788" s="59"/>
      <c r="Q788" s="59"/>
      <c r="R788" s="59"/>
      <c r="S788" s="59"/>
      <c r="T788" s="59"/>
      <c r="U788" s="59"/>
      <c r="V788" s="59"/>
      <c r="W788" s="59"/>
      <c r="X788" s="59"/>
      <c r="Y788" s="59"/>
    </row>
    <row r="789" spans="1:25" customFormat="1" x14ac:dyDescent="0.25">
      <c r="A789" s="57"/>
      <c r="B789" s="59"/>
      <c r="C789" s="59"/>
      <c r="D789" s="59"/>
      <c r="E789" s="59"/>
      <c r="F789" s="59"/>
      <c r="G789" s="59"/>
      <c r="H789" s="52" t="str">
        <f t="shared" si="25"/>
        <v/>
      </c>
      <c r="I789" s="73" t="str">
        <f>IFERROR(VLOOKUP(A789,'Внесение изменений'!$B:$C,2,0),"")</f>
        <v/>
      </c>
      <c r="J789" s="73" t="str">
        <f>IFERROR(VLOOKUP(A789,'Внесение изменений'!B:E,4,0)," - ")</f>
        <v xml:space="preserve"> - </v>
      </c>
      <c r="K789" s="73" t="str">
        <f>IF(J789=" - ",J789,IFERROR(VLOOKUP(J789,Raw!$X$7:$Y$14,2,0),"Незначительные"))</f>
        <v xml:space="preserve"> - </v>
      </c>
      <c r="L789" s="73"/>
      <c r="M789" s="73" t="str">
        <f t="shared" si="26"/>
        <v xml:space="preserve"> - </v>
      </c>
      <c r="N789" s="73" t="str">
        <f>IF(A789&lt;&gt;"",IFERROR(VLOOKUP(I789&amp;M789&amp;K789,Raw!$R:$V,5,0),"Не определено")," - ")</f>
        <v xml:space="preserve"> - </v>
      </c>
      <c r="O789" s="77"/>
      <c r="P789" s="59"/>
      <c r="Q789" s="59"/>
      <c r="R789" s="59"/>
      <c r="S789" s="59"/>
      <c r="T789" s="59"/>
      <c r="U789" s="59"/>
      <c r="V789" s="59"/>
      <c r="W789" s="59"/>
      <c r="X789" s="59"/>
      <c r="Y789" s="59"/>
    </row>
    <row r="790" spans="1:25" customFormat="1" x14ac:dyDescent="0.25">
      <c r="A790" s="57"/>
      <c r="B790" s="59"/>
      <c r="C790" s="59"/>
      <c r="D790" s="59"/>
      <c r="E790" s="59"/>
      <c r="F790" s="59"/>
      <c r="G790" s="59"/>
      <c r="H790" s="52" t="str">
        <f t="shared" si="25"/>
        <v/>
      </c>
      <c r="I790" s="73" t="str">
        <f>IFERROR(VLOOKUP(A790,'Внесение изменений'!$B:$C,2,0),"")</f>
        <v/>
      </c>
      <c r="J790" s="73" t="str">
        <f>IFERROR(VLOOKUP(A790,'Внесение изменений'!B:E,4,0)," - ")</f>
        <v xml:space="preserve"> - </v>
      </c>
      <c r="K790" s="73" t="str">
        <f>IF(J790=" - ",J790,IFERROR(VLOOKUP(J790,Raw!$X$7:$Y$14,2,0),"Незначительные"))</f>
        <v xml:space="preserve"> - </v>
      </c>
      <c r="L790" s="73"/>
      <c r="M790" s="73" t="str">
        <f t="shared" si="26"/>
        <v xml:space="preserve"> - </v>
      </c>
      <c r="N790" s="73" t="str">
        <f>IF(A790&lt;&gt;"",IFERROR(VLOOKUP(I790&amp;M790&amp;K790,Raw!$R:$V,5,0),"Не определено")," - ")</f>
        <v xml:space="preserve"> - </v>
      </c>
      <c r="O790" s="77"/>
      <c r="P790" s="59"/>
      <c r="Q790" s="59"/>
      <c r="R790" s="59"/>
      <c r="S790" s="59"/>
      <c r="T790" s="59"/>
      <c r="U790" s="59"/>
      <c r="V790" s="59"/>
      <c r="W790" s="59"/>
      <c r="X790" s="59"/>
      <c r="Y790" s="59"/>
    </row>
    <row r="791" spans="1:25" customFormat="1" x14ac:dyDescent="0.25">
      <c r="A791" s="57"/>
      <c r="B791" s="59"/>
      <c r="C791" s="59"/>
      <c r="D791" s="59"/>
      <c r="E791" s="59"/>
      <c r="F791" s="59"/>
      <c r="G791" s="59"/>
      <c r="H791" s="52" t="str">
        <f t="shared" si="25"/>
        <v/>
      </c>
      <c r="I791" s="73" t="str">
        <f>IFERROR(VLOOKUP(A791,'Внесение изменений'!$B:$C,2,0),"")</f>
        <v/>
      </c>
      <c r="J791" s="73" t="str">
        <f>IFERROR(VLOOKUP(A791,'Внесение изменений'!B:E,4,0)," - ")</f>
        <v xml:space="preserve"> - </v>
      </c>
      <c r="K791" s="73" t="str">
        <f>IF(J791=" - ",J791,IFERROR(VLOOKUP(J791,Raw!$X$7:$Y$14,2,0),"Незначительные"))</f>
        <v xml:space="preserve"> - </v>
      </c>
      <c r="L791" s="73"/>
      <c r="M791" s="73" t="str">
        <f t="shared" si="26"/>
        <v xml:space="preserve"> - </v>
      </c>
      <c r="N791" s="73" t="str">
        <f>IF(A791&lt;&gt;"",IFERROR(VLOOKUP(I791&amp;M791&amp;K791,Raw!$R:$V,5,0),"Не определено")," - ")</f>
        <v xml:space="preserve"> - </v>
      </c>
      <c r="O791" s="77"/>
      <c r="P791" s="59"/>
      <c r="Q791" s="59"/>
      <c r="R791" s="59"/>
      <c r="S791" s="59"/>
      <c r="T791" s="59"/>
      <c r="U791" s="59"/>
      <c r="V791" s="59"/>
      <c r="W791" s="59"/>
      <c r="X791" s="59"/>
      <c r="Y791" s="59"/>
    </row>
    <row r="792" spans="1:25" customFormat="1" x14ac:dyDescent="0.25">
      <c r="A792" s="57"/>
      <c r="B792" s="59"/>
      <c r="C792" s="59"/>
      <c r="D792" s="59"/>
      <c r="E792" s="59"/>
      <c r="F792" s="59"/>
      <c r="G792" s="59"/>
      <c r="H792" s="52" t="str">
        <f t="shared" si="25"/>
        <v/>
      </c>
      <c r="I792" s="73" t="str">
        <f>IFERROR(VLOOKUP(A792,'Внесение изменений'!$B:$C,2,0),"")</f>
        <v/>
      </c>
      <c r="J792" s="73" t="str">
        <f>IFERROR(VLOOKUP(A792,'Внесение изменений'!B:E,4,0)," - ")</f>
        <v xml:space="preserve"> - </v>
      </c>
      <c r="K792" s="73" t="str">
        <f>IF(J792=" - ",J792,IFERROR(VLOOKUP(J792,Raw!$X$7:$Y$14,2,0),"Незначительные"))</f>
        <v xml:space="preserve"> - </v>
      </c>
      <c r="L792" s="73"/>
      <c r="M792" s="73" t="str">
        <f t="shared" si="26"/>
        <v xml:space="preserve"> - </v>
      </c>
      <c r="N792" s="73" t="str">
        <f>IF(A792&lt;&gt;"",IFERROR(VLOOKUP(I792&amp;M792&amp;K792,Raw!$R:$V,5,0),"Не определено")," - ")</f>
        <v xml:space="preserve"> - </v>
      </c>
      <c r="O792" s="77"/>
      <c r="P792" s="59"/>
      <c r="Q792" s="59"/>
      <c r="R792" s="59"/>
      <c r="S792" s="59"/>
      <c r="T792" s="59"/>
      <c r="U792" s="59"/>
      <c r="V792" s="59"/>
      <c r="W792" s="59"/>
      <c r="X792" s="59"/>
      <c r="Y792" s="59"/>
    </row>
    <row r="793" spans="1:25" customFormat="1" x14ac:dyDescent="0.25">
      <c r="A793" s="57"/>
      <c r="B793" s="59"/>
      <c r="C793" s="59"/>
      <c r="D793" s="59"/>
      <c r="E793" s="59"/>
      <c r="F793" s="59"/>
      <c r="G793" s="59"/>
      <c r="H793" s="52" t="str">
        <f t="shared" si="25"/>
        <v/>
      </c>
      <c r="I793" s="73" t="str">
        <f>IFERROR(VLOOKUP(A793,'Внесение изменений'!$B:$C,2,0),"")</f>
        <v/>
      </c>
      <c r="J793" s="73" t="str">
        <f>IFERROR(VLOOKUP(A793,'Внесение изменений'!B:E,4,0)," - ")</f>
        <v xml:space="preserve"> - </v>
      </c>
      <c r="K793" s="73" t="str">
        <f>IF(J793=" - ",J793,IFERROR(VLOOKUP(J793,Raw!$X$7:$Y$14,2,0),"Незначительные"))</f>
        <v xml:space="preserve"> - </v>
      </c>
      <c r="L793" s="73"/>
      <c r="M793" s="73" t="str">
        <f t="shared" si="26"/>
        <v xml:space="preserve"> - </v>
      </c>
      <c r="N793" s="73" t="str">
        <f>IF(A793&lt;&gt;"",IFERROR(VLOOKUP(I793&amp;M793&amp;K793,Raw!$R:$V,5,0),"Не определено")," - ")</f>
        <v xml:space="preserve"> - </v>
      </c>
      <c r="O793" s="77"/>
      <c r="P793" s="59"/>
      <c r="Q793" s="59"/>
      <c r="R793" s="59"/>
      <c r="S793" s="59"/>
      <c r="T793" s="59"/>
      <c r="U793" s="59"/>
      <c r="V793" s="59"/>
      <c r="W793" s="59"/>
      <c r="X793" s="59"/>
      <c r="Y793" s="59"/>
    </row>
    <row r="794" spans="1:25" customFormat="1" x14ac:dyDescent="0.25">
      <c r="A794" s="57"/>
      <c r="B794" s="59"/>
      <c r="C794" s="59"/>
      <c r="D794" s="59"/>
      <c r="E794" s="59"/>
      <c r="F794" s="59"/>
      <c r="G794" s="59"/>
      <c r="H794" s="52" t="str">
        <f t="shared" si="25"/>
        <v/>
      </c>
      <c r="I794" s="73" t="str">
        <f>IFERROR(VLOOKUP(A794,'Внесение изменений'!$B:$C,2,0),"")</f>
        <v/>
      </c>
      <c r="J794" s="73" t="str">
        <f>IFERROR(VLOOKUP(A794,'Внесение изменений'!B:E,4,0)," - ")</f>
        <v xml:space="preserve"> - </v>
      </c>
      <c r="K794" s="73" t="str">
        <f>IF(J794=" - ",J794,IFERROR(VLOOKUP(J794,Raw!$X$7:$Y$14,2,0),"Незначительные"))</f>
        <v xml:space="preserve"> - </v>
      </c>
      <c r="L794" s="73"/>
      <c r="M794" s="73" t="str">
        <f t="shared" si="26"/>
        <v xml:space="preserve"> - </v>
      </c>
      <c r="N794" s="73" t="str">
        <f>IF(A794&lt;&gt;"",IFERROR(VLOOKUP(I794&amp;M794&amp;K794,Raw!$R:$V,5,0),"Не определено")," - ")</f>
        <v xml:space="preserve"> - </v>
      </c>
      <c r="O794" s="77"/>
      <c r="P794" s="59"/>
      <c r="Q794" s="59"/>
      <c r="R794" s="59"/>
      <c r="S794" s="59"/>
      <c r="T794" s="59"/>
      <c r="U794" s="59"/>
      <c r="V794" s="59"/>
      <c r="W794" s="59"/>
      <c r="X794" s="59"/>
      <c r="Y794" s="59"/>
    </row>
    <row r="795" spans="1:25" customFormat="1" x14ac:dyDescent="0.25">
      <c r="A795" s="57"/>
      <c r="B795" s="59"/>
      <c r="C795" s="59"/>
      <c r="D795" s="59"/>
      <c r="E795" s="59"/>
      <c r="F795" s="59"/>
      <c r="G795" s="59"/>
      <c r="H795" s="52" t="str">
        <f t="shared" si="25"/>
        <v/>
      </c>
      <c r="I795" s="73" t="str">
        <f>IFERROR(VLOOKUP(A795,'Внесение изменений'!$B:$C,2,0),"")</f>
        <v/>
      </c>
      <c r="J795" s="73" t="str">
        <f>IFERROR(VLOOKUP(A795,'Внесение изменений'!B:E,4,0)," - ")</f>
        <v xml:space="preserve"> - </v>
      </c>
      <c r="K795" s="73" t="str">
        <f>IF(J795=" - ",J795,IFERROR(VLOOKUP(J795,Raw!$X$7:$Y$14,2,0),"Незначительные"))</f>
        <v xml:space="preserve"> - </v>
      </c>
      <c r="L795" s="73"/>
      <c r="M795" s="73" t="str">
        <f t="shared" si="26"/>
        <v xml:space="preserve"> - </v>
      </c>
      <c r="N795" s="73" t="str">
        <f>IF(A795&lt;&gt;"",IFERROR(VLOOKUP(I795&amp;M795&amp;K795,Raw!$R:$V,5,0),"Не определено")," - ")</f>
        <v xml:space="preserve"> - </v>
      </c>
      <c r="O795" s="77"/>
      <c r="P795" s="59"/>
      <c r="Q795" s="59"/>
      <c r="R795" s="59"/>
      <c r="S795" s="59"/>
      <c r="T795" s="59"/>
      <c r="U795" s="59"/>
      <c r="V795" s="59"/>
      <c r="W795" s="59"/>
      <c r="X795" s="59"/>
      <c r="Y795" s="59"/>
    </row>
    <row r="796" spans="1:25" customFormat="1" x14ac:dyDescent="0.25">
      <c r="A796" s="57"/>
      <c r="B796" s="59"/>
      <c r="C796" s="59"/>
      <c r="D796" s="59"/>
      <c r="E796" s="59"/>
      <c r="F796" s="59"/>
      <c r="G796" s="59"/>
      <c r="H796" s="52" t="str">
        <f t="shared" si="25"/>
        <v/>
      </c>
      <c r="I796" s="73" t="str">
        <f>IFERROR(VLOOKUP(A796,'Внесение изменений'!$B:$C,2,0),"")</f>
        <v/>
      </c>
      <c r="J796" s="73" t="str">
        <f>IFERROR(VLOOKUP(A796,'Внесение изменений'!B:E,4,0)," - ")</f>
        <v xml:space="preserve"> - </v>
      </c>
      <c r="K796" s="73" t="str">
        <f>IF(J796=" - ",J796,IFERROR(VLOOKUP(J796,Raw!$X$7:$Y$14,2,0),"Незначительные"))</f>
        <v xml:space="preserve"> - </v>
      </c>
      <c r="L796" s="73"/>
      <c r="M796" s="73" t="str">
        <f t="shared" si="26"/>
        <v xml:space="preserve"> - </v>
      </c>
      <c r="N796" s="73" t="str">
        <f>IF(A796&lt;&gt;"",IFERROR(VLOOKUP(I796&amp;M796&amp;K796,Raw!$R:$V,5,0),"Не определено")," - ")</f>
        <v xml:space="preserve"> - </v>
      </c>
      <c r="O796" s="77"/>
      <c r="P796" s="59"/>
      <c r="Q796" s="59"/>
      <c r="R796" s="59"/>
      <c r="S796" s="59"/>
      <c r="T796" s="59"/>
      <c r="U796" s="59"/>
      <c r="V796" s="59"/>
      <c r="W796" s="59"/>
      <c r="X796" s="59"/>
      <c r="Y796" s="59"/>
    </row>
    <row r="797" spans="1:25" customFormat="1" x14ac:dyDescent="0.25">
      <c r="A797" s="57"/>
      <c r="B797" s="59"/>
      <c r="C797" s="59"/>
      <c r="D797" s="59"/>
      <c r="E797" s="59"/>
      <c r="F797" s="59"/>
      <c r="G797" s="59"/>
      <c r="H797" s="52" t="str">
        <f t="shared" si="25"/>
        <v/>
      </c>
      <c r="I797" s="73" t="str">
        <f>IFERROR(VLOOKUP(A797,'Внесение изменений'!$B:$C,2,0),"")</f>
        <v/>
      </c>
      <c r="J797" s="73" t="str">
        <f>IFERROR(VLOOKUP(A797,'Внесение изменений'!B:E,4,0)," - ")</f>
        <v xml:space="preserve"> - </v>
      </c>
      <c r="K797" s="73" t="str">
        <f>IF(J797=" - ",J797,IFERROR(VLOOKUP(J797,Raw!$X$7:$Y$14,2,0),"Незначительные"))</f>
        <v xml:space="preserve"> - </v>
      </c>
      <c r="L797" s="73"/>
      <c r="M797" s="73" t="str">
        <f t="shared" si="26"/>
        <v xml:space="preserve"> - </v>
      </c>
      <c r="N797" s="73" t="str">
        <f>IF(A797&lt;&gt;"",IFERROR(VLOOKUP(I797&amp;M797&amp;K797,Raw!$R:$V,5,0),"Не определено")," - ")</f>
        <v xml:space="preserve"> - </v>
      </c>
      <c r="O797" s="77"/>
      <c r="P797" s="59"/>
      <c r="Q797" s="59"/>
      <c r="R797" s="59"/>
      <c r="S797" s="59"/>
      <c r="T797" s="59"/>
      <c r="U797" s="59"/>
      <c r="V797" s="59"/>
      <c r="W797" s="59"/>
      <c r="X797" s="59"/>
      <c r="Y797" s="59"/>
    </row>
    <row r="798" spans="1:25" customFormat="1" x14ac:dyDescent="0.25">
      <c r="A798" s="57"/>
      <c r="B798" s="59"/>
      <c r="C798" s="59"/>
      <c r="D798" s="59"/>
      <c r="E798" s="59"/>
      <c r="F798" s="59"/>
      <c r="G798" s="59"/>
      <c r="H798" s="52" t="str">
        <f t="shared" si="25"/>
        <v/>
      </c>
      <c r="I798" s="73" t="str">
        <f>IFERROR(VLOOKUP(A798,'Внесение изменений'!$B:$C,2,0),"")</f>
        <v/>
      </c>
      <c r="J798" s="73" t="str">
        <f>IFERROR(VLOOKUP(A798,'Внесение изменений'!B:E,4,0)," - ")</f>
        <v xml:space="preserve"> - </v>
      </c>
      <c r="K798" s="73" t="str">
        <f>IF(J798=" - ",J798,IFERROR(VLOOKUP(J798,Raw!$X$7:$Y$14,2,0),"Незначительные"))</f>
        <v xml:space="preserve"> - </v>
      </c>
      <c r="L798" s="73"/>
      <c r="M798" s="73" t="str">
        <f t="shared" si="26"/>
        <v xml:space="preserve"> - </v>
      </c>
      <c r="N798" s="73" t="str">
        <f>IF(A798&lt;&gt;"",IFERROR(VLOOKUP(I798&amp;M798&amp;K798,Raw!$R:$V,5,0),"Не определено")," - ")</f>
        <v xml:space="preserve"> - </v>
      </c>
      <c r="O798" s="77"/>
      <c r="P798" s="59"/>
      <c r="Q798" s="59"/>
      <c r="R798" s="59"/>
      <c r="S798" s="59"/>
      <c r="T798" s="59"/>
      <c r="U798" s="59"/>
      <c r="V798" s="59"/>
      <c r="W798" s="59"/>
      <c r="X798" s="59"/>
      <c r="Y798" s="59"/>
    </row>
    <row r="799" spans="1:25" customFormat="1" x14ac:dyDescent="0.25">
      <c r="A799" s="57"/>
      <c r="B799" s="59"/>
      <c r="C799" s="59"/>
      <c r="D799" s="59"/>
      <c r="E799" s="59"/>
      <c r="F799" s="59"/>
      <c r="G799" s="59"/>
      <c r="H799" s="52" t="str">
        <f t="shared" si="25"/>
        <v/>
      </c>
      <c r="I799" s="73" t="str">
        <f>IFERROR(VLOOKUP(A799,'Внесение изменений'!$B:$C,2,0),"")</f>
        <v/>
      </c>
      <c r="J799" s="73" t="str">
        <f>IFERROR(VLOOKUP(A799,'Внесение изменений'!B:E,4,0)," - ")</f>
        <v xml:space="preserve"> - </v>
      </c>
      <c r="K799" s="73" t="str">
        <f>IF(J799=" - ",J799,IFERROR(VLOOKUP(J799,Raw!$X$7:$Y$14,2,0),"Незначительные"))</f>
        <v xml:space="preserve"> - </v>
      </c>
      <c r="L799" s="73"/>
      <c r="M799" s="73" t="str">
        <f t="shared" si="26"/>
        <v xml:space="preserve"> - </v>
      </c>
      <c r="N799" s="73" t="str">
        <f>IF(A799&lt;&gt;"",IFERROR(VLOOKUP(I799&amp;M799&amp;K799,Raw!$R:$V,5,0),"Не определено")," - ")</f>
        <v xml:space="preserve"> - </v>
      </c>
      <c r="O799" s="77"/>
      <c r="P799" s="59"/>
      <c r="Q799" s="59"/>
      <c r="R799" s="59"/>
      <c r="S799" s="59"/>
      <c r="T799" s="59"/>
      <c r="U799" s="59"/>
      <c r="V799" s="59"/>
      <c r="W799" s="59"/>
      <c r="X799" s="59"/>
      <c r="Y799" s="59"/>
    </row>
    <row r="800" spans="1:25" customFormat="1" x14ac:dyDescent="0.25">
      <c r="A800" s="57"/>
      <c r="B800" s="59"/>
      <c r="C800" s="59"/>
      <c r="D800" s="59"/>
      <c r="E800" s="59"/>
      <c r="F800" s="59"/>
      <c r="G800" s="59"/>
      <c r="H800" s="52" t="str">
        <f t="shared" si="25"/>
        <v/>
      </c>
      <c r="I800" s="73" t="str">
        <f>IFERROR(VLOOKUP(A800,'Внесение изменений'!$B:$C,2,0),"")</f>
        <v/>
      </c>
      <c r="J800" s="73" t="str">
        <f>IFERROR(VLOOKUP(A800,'Внесение изменений'!B:E,4,0)," - ")</f>
        <v xml:space="preserve"> - </v>
      </c>
      <c r="K800" s="73" t="str">
        <f>IF(J800=" - ",J800,IFERROR(VLOOKUP(J800,Raw!$X$7:$Y$14,2,0),"Незначительные"))</f>
        <v xml:space="preserve"> - </v>
      </c>
      <c r="L800" s="73"/>
      <c r="M800" s="73" t="str">
        <f t="shared" si="26"/>
        <v xml:space="preserve"> - </v>
      </c>
      <c r="N800" s="73" t="str">
        <f>IF(A800&lt;&gt;"",IFERROR(VLOOKUP(I800&amp;M800&amp;K800,Raw!$R:$V,5,0),"Не определено")," - ")</f>
        <v xml:space="preserve"> - </v>
      </c>
      <c r="O800" s="77"/>
      <c r="P800" s="59"/>
      <c r="Q800" s="59"/>
      <c r="R800" s="59"/>
      <c r="S800" s="59"/>
      <c r="T800" s="59"/>
      <c r="U800" s="59"/>
      <c r="V800" s="59"/>
      <c r="W800" s="59"/>
      <c r="X800" s="59"/>
      <c r="Y800" s="59"/>
    </row>
    <row r="801" spans="1:25" customFormat="1" x14ac:dyDescent="0.25">
      <c r="A801" s="57"/>
      <c r="B801" s="59"/>
      <c r="C801" s="59"/>
      <c r="D801" s="59"/>
      <c r="E801" s="59"/>
      <c r="F801" s="59"/>
      <c r="G801" s="59"/>
      <c r="H801" s="52" t="str">
        <f t="shared" si="25"/>
        <v/>
      </c>
      <c r="I801" s="73" t="str">
        <f>IFERROR(VLOOKUP(A801,'Внесение изменений'!$B:$C,2,0),"")</f>
        <v/>
      </c>
      <c r="J801" s="73" t="str">
        <f>IFERROR(VLOOKUP(A801,'Внесение изменений'!B:E,4,0)," - ")</f>
        <v xml:space="preserve"> - </v>
      </c>
      <c r="K801" s="73" t="str">
        <f>IF(J801=" - ",J801,IFERROR(VLOOKUP(J801,Raw!$X$7:$Y$14,2,0),"Незначительные"))</f>
        <v xml:space="preserve"> - </v>
      </c>
      <c r="L801" s="73"/>
      <c r="M801" s="73" t="str">
        <f t="shared" si="26"/>
        <v xml:space="preserve"> - </v>
      </c>
      <c r="N801" s="73" t="str">
        <f>IF(A801&lt;&gt;"",IFERROR(VLOOKUP(I801&amp;M801&amp;K801,Raw!$R:$V,5,0),"Не определено")," - ")</f>
        <v xml:space="preserve"> - </v>
      </c>
      <c r="O801" s="77"/>
      <c r="P801" s="59"/>
      <c r="Q801" s="59"/>
      <c r="R801" s="59"/>
      <c r="S801" s="59"/>
      <c r="T801" s="59"/>
      <c r="U801" s="59"/>
      <c r="V801" s="59"/>
      <c r="W801" s="59"/>
      <c r="X801" s="59"/>
      <c r="Y801" s="59"/>
    </row>
    <row r="802" spans="1:25" customFormat="1" x14ac:dyDescent="0.25">
      <c r="A802" s="57"/>
      <c r="B802" s="59"/>
      <c r="C802" s="59"/>
      <c r="D802" s="59"/>
      <c r="E802" s="59"/>
      <c r="F802" s="59"/>
      <c r="G802" s="59"/>
      <c r="H802" s="52" t="str">
        <f t="shared" si="25"/>
        <v/>
      </c>
      <c r="I802" s="73" t="str">
        <f>IFERROR(VLOOKUP(A802,'Внесение изменений'!$B:$C,2,0),"")</f>
        <v/>
      </c>
      <c r="J802" s="73" t="str">
        <f>IFERROR(VLOOKUP(A802,'Внесение изменений'!B:E,4,0)," - ")</f>
        <v xml:space="preserve"> - </v>
      </c>
      <c r="K802" s="73" t="str">
        <f>IF(J802=" - ",J802,IFERROR(VLOOKUP(J802,Raw!$X$7:$Y$14,2,0),"Незначительные"))</f>
        <v xml:space="preserve"> - </v>
      </c>
      <c r="L802" s="73"/>
      <c r="M802" s="73" t="str">
        <f t="shared" si="26"/>
        <v xml:space="preserve"> - </v>
      </c>
      <c r="N802" s="73" t="str">
        <f>IF(A802&lt;&gt;"",IFERROR(VLOOKUP(I802&amp;M802&amp;K802,Raw!$R:$V,5,0),"Не определено")," - ")</f>
        <v xml:space="preserve"> - </v>
      </c>
      <c r="O802" s="77"/>
      <c r="P802" s="59"/>
      <c r="Q802" s="59"/>
      <c r="R802" s="59"/>
      <c r="S802" s="59"/>
      <c r="T802" s="59"/>
      <c r="U802" s="59"/>
      <c r="V802" s="59"/>
      <c r="W802" s="59"/>
      <c r="X802" s="59"/>
      <c r="Y802" s="59"/>
    </row>
    <row r="803" spans="1:25" customFormat="1" x14ac:dyDescent="0.25">
      <c r="A803" s="57"/>
      <c r="B803" s="59"/>
      <c r="C803" s="59"/>
      <c r="D803" s="59"/>
      <c r="E803" s="59"/>
      <c r="F803" s="59"/>
      <c r="G803" s="59"/>
      <c r="H803" s="52" t="str">
        <f t="shared" si="25"/>
        <v/>
      </c>
      <c r="I803" s="73" t="str">
        <f>IFERROR(VLOOKUP(A803,'Внесение изменений'!$B:$C,2,0),"")</f>
        <v/>
      </c>
      <c r="J803" s="73" t="str">
        <f>IFERROR(VLOOKUP(A803,'Внесение изменений'!B:E,4,0)," - ")</f>
        <v xml:space="preserve"> - </v>
      </c>
      <c r="K803" s="73" t="str">
        <f>IF(J803=" - ",J803,IFERROR(VLOOKUP(J803,Raw!$X$7:$Y$14,2,0),"Незначительные"))</f>
        <v xml:space="preserve"> - </v>
      </c>
      <c r="L803" s="73"/>
      <c r="M803" s="73" t="str">
        <f t="shared" si="26"/>
        <v xml:space="preserve"> - </v>
      </c>
      <c r="N803" s="73" t="str">
        <f>IF(A803&lt;&gt;"",IFERROR(VLOOKUP(I803&amp;M803&amp;K803,Raw!$R:$V,5,0),"Не определено")," - ")</f>
        <v xml:space="preserve"> - </v>
      </c>
      <c r="O803" s="77"/>
      <c r="P803" s="59"/>
      <c r="Q803" s="59"/>
      <c r="R803" s="59"/>
      <c r="S803" s="59"/>
      <c r="T803" s="59"/>
      <c r="U803" s="59"/>
      <c r="V803" s="59"/>
      <c r="W803" s="59"/>
      <c r="X803" s="59"/>
      <c r="Y803" s="59"/>
    </row>
    <row r="804" spans="1:25" customFormat="1" x14ac:dyDescent="0.25">
      <c r="A804" s="57"/>
      <c r="B804" s="59"/>
      <c r="C804" s="59"/>
      <c r="D804" s="59"/>
      <c r="E804" s="59"/>
      <c r="F804" s="59"/>
      <c r="G804" s="59"/>
      <c r="H804" s="52" t="str">
        <f t="shared" si="25"/>
        <v/>
      </c>
      <c r="I804" s="73" t="str">
        <f>IFERROR(VLOOKUP(A804,'Внесение изменений'!$B:$C,2,0),"")</f>
        <v/>
      </c>
      <c r="J804" s="73" t="str">
        <f>IFERROR(VLOOKUP(A804,'Внесение изменений'!B:E,4,0)," - ")</f>
        <v xml:space="preserve"> - </v>
      </c>
      <c r="K804" s="73" t="str">
        <f>IF(J804=" - ",J804,IFERROR(VLOOKUP(J804,Raw!$X$7:$Y$14,2,0),"Незначительные"))</f>
        <v xml:space="preserve"> - </v>
      </c>
      <c r="L804" s="73"/>
      <c r="M804" s="73" t="str">
        <f t="shared" si="26"/>
        <v xml:space="preserve"> - </v>
      </c>
      <c r="N804" s="73" t="str">
        <f>IF(A804&lt;&gt;"",IFERROR(VLOOKUP(I804&amp;M804&amp;K804,Raw!$R:$V,5,0),"Не определено")," - ")</f>
        <v xml:space="preserve"> - </v>
      </c>
      <c r="O804" s="77"/>
      <c r="P804" s="59"/>
      <c r="Q804" s="59"/>
      <c r="R804" s="59"/>
      <c r="S804" s="59"/>
      <c r="T804" s="59"/>
      <c r="U804" s="59"/>
      <c r="V804" s="59"/>
      <c r="W804" s="59"/>
      <c r="X804" s="59"/>
      <c r="Y804" s="59"/>
    </row>
    <row r="805" spans="1:25" customFormat="1" x14ac:dyDescent="0.25">
      <c r="A805" s="57"/>
      <c r="B805" s="59"/>
      <c r="C805" s="59"/>
      <c r="D805" s="59"/>
      <c r="E805" s="59"/>
      <c r="F805" s="59"/>
      <c r="G805" s="59"/>
      <c r="H805" s="52" t="str">
        <f t="shared" si="25"/>
        <v/>
      </c>
      <c r="I805" s="73" t="str">
        <f>IFERROR(VLOOKUP(A805,'Внесение изменений'!$B:$C,2,0),"")</f>
        <v/>
      </c>
      <c r="J805" s="73" t="str">
        <f>IFERROR(VLOOKUP(A805,'Внесение изменений'!B:E,4,0)," - ")</f>
        <v xml:space="preserve"> - </v>
      </c>
      <c r="K805" s="73" t="str">
        <f>IF(J805=" - ",J805,IFERROR(VLOOKUP(J805,Raw!$X$7:$Y$14,2,0),"Незначительные"))</f>
        <v xml:space="preserve"> - </v>
      </c>
      <c r="L805" s="73"/>
      <c r="M805" s="73" t="str">
        <f t="shared" si="26"/>
        <v xml:space="preserve"> - </v>
      </c>
      <c r="N805" s="73" t="str">
        <f>IF(A805&lt;&gt;"",IFERROR(VLOOKUP(I805&amp;M805&amp;K805,Raw!$R:$V,5,0),"Не определено")," - ")</f>
        <v xml:space="preserve"> - </v>
      </c>
      <c r="O805" s="77"/>
      <c r="P805" s="59"/>
      <c r="Q805" s="59"/>
      <c r="R805" s="59"/>
      <c r="S805" s="59"/>
      <c r="T805" s="59"/>
      <c r="U805" s="59"/>
      <c r="V805" s="59"/>
      <c r="W805" s="59"/>
      <c r="X805" s="59"/>
      <c r="Y805" s="59"/>
    </row>
    <row r="806" spans="1:25" customFormat="1" x14ac:dyDescent="0.25">
      <c r="A806" s="57"/>
      <c r="B806" s="59"/>
      <c r="C806" s="59"/>
      <c r="D806" s="59"/>
      <c r="E806" s="59"/>
      <c r="F806" s="59"/>
      <c r="G806" s="59"/>
      <c r="H806" s="52" t="str">
        <f t="shared" si="25"/>
        <v/>
      </c>
      <c r="I806" s="73" t="str">
        <f>IFERROR(VLOOKUP(A806,'Внесение изменений'!$B:$C,2,0),"")</f>
        <v/>
      </c>
      <c r="J806" s="73" t="str">
        <f>IFERROR(VLOOKUP(A806,'Внесение изменений'!B:E,4,0)," - ")</f>
        <v xml:space="preserve"> - </v>
      </c>
      <c r="K806" s="73" t="str">
        <f>IF(J806=" - ",J806,IFERROR(VLOOKUP(J806,Raw!$X$7:$Y$14,2,0),"Незначительные"))</f>
        <v xml:space="preserve"> - </v>
      </c>
      <c r="L806" s="73"/>
      <c r="M806" s="73" t="str">
        <f t="shared" si="26"/>
        <v xml:space="preserve"> - </v>
      </c>
      <c r="N806" s="73" t="str">
        <f>IF(A806&lt;&gt;"",IFERROR(VLOOKUP(I806&amp;M806&amp;K806,Raw!$R:$V,5,0),"Не определено")," - ")</f>
        <v xml:space="preserve"> - </v>
      </c>
      <c r="O806" s="77"/>
      <c r="P806" s="59"/>
      <c r="Q806" s="59"/>
      <c r="R806" s="59"/>
      <c r="S806" s="59"/>
      <c r="T806" s="59"/>
      <c r="U806" s="59"/>
      <c r="V806" s="59"/>
      <c r="W806" s="59"/>
      <c r="X806" s="59"/>
      <c r="Y806" s="59"/>
    </row>
    <row r="807" spans="1:25" customFormat="1" x14ac:dyDescent="0.25">
      <c r="A807" s="57"/>
      <c r="B807" s="59"/>
      <c r="C807" s="59"/>
      <c r="D807" s="59"/>
      <c r="E807" s="59"/>
      <c r="F807" s="59"/>
      <c r="G807" s="59"/>
      <c r="H807" s="52" t="str">
        <f t="shared" si="25"/>
        <v/>
      </c>
      <c r="I807" s="73" t="str">
        <f>IFERROR(VLOOKUP(A807,'Внесение изменений'!$B:$C,2,0),"")</f>
        <v/>
      </c>
      <c r="J807" s="73" t="str">
        <f>IFERROR(VLOOKUP(A807,'Внесение изменений'!B:E,4,0)," - ")</f>
        <v xml:space="preserve"> - </v>
      </c>
      <c r="K807" s="73" t="str">
        <f>IF(J807=" - ",J807,IFERROR(VLOOKUP(J807,Raw!$X$7:$Y$14,2,0),"Незначительные"))</f>
        <v xml:space="preserve"> - </v>
      </c>
      <c r="L807" s="73"/>
      <c r="M807" s="73" t="str">
        <f t="shared" si="26"/>
        <v xml:space="preserve"> - </v>
      </c>
      <c r="N807" s="73" t="str">
        <f>IF(A807&lt;&gt;"",IFERROR(VLOOKUP(I807&amp;M807&amp;K807,Raw!$R:$V,5,0),"Не определено")," - ")</f>
        <v xml:space="preserve"> - </v>
      </c>
      <c r="O807" s="77"/>
      <c r="P807" s="59"/>
      <c r="Q807" s="59"/>
      <c r="R807" s="59"/>
      <c r="S807" s="59"/>
      <c r="T807" s="59"/>
      <c r="U807" s="59"/>
      <c r="V807" s="59"/>
      <c r="W807" s="59"/>
      <c r="X807" s="59"/>
      <c r="Y807" s="59"/>
    </row>
    <row r="808" spans="1:25" customFormat="1" x14ac:dyDescent="0.25">
      <c r="A808" s="57"/>
      <c r="B808" s="59"/>
      <c r="C808" s="59"/>
      <c r="D808" s="59"/>
      <c r="E808" s="59"/>
      <c r="F808" s="59"/>
      <c r="G808" s="59"/>
      <c r="H808" s="52" t="str">
        <f t="shared" si="25"/>
        <v/>
      </c>
      <c r="I808" s="73" t="str">
        <f>IFERROR(VLOOKUP(A808,'Внесение изменений'!$B:$C,2,0),"")</f>
        <v/>
      </c>
      <c r="J808" s="73" t="str">
        <f>IFERROR(VLOOKUP(A808,'Внесение изменений'!B:E,4,0)," - ")</f>
        <v xml:space="preserve"> - </v>
      </c>
      <c r="K808" s="73" t="str">
        <f>IF(J808=" - ",J808,IFERROR(VLOOKUP(J808,Raw!$X$7:$Y$14,2,0),"Незначительные"))</f>
        <v xml:space="preserve"> - </v>
      </c>
      <c r="L808" s="73"/>
      <c r="M808" s="73" t="str">
        <f t="shared" si="26"/>
        <v xml:space="preserve"> - </v>
      </c>
      <c r="N808" s="73" t="str">
        <f>IF(A808&lt;&gt;"",IFERROR(VLOOKUP(I808&amp;M808&amp;K808,Raw!$R:$V,5,0),"Не определено")," - ")</f>
        <v xml:space="preserve"> - </v>
      </c>
      <c r="O808" s="77"/>
      <c r="P808" s="59"/>
      <c r="Q808" s="59"/>
      <c r="R808" s="59"/>
      <c r="S808" s="59"/>
      <c r="T808" s="59"/>
      <c r="U808" s="59"/>
      <c r="V808" s="59"/>
      <c r="W808" s="59"/>
      <c r="X808" s="59"/>
      <c r="Y808" s="59"/>
    </row>
    <row r="809" spans="1:25" customFormat="1" x14ac:dyDescent="0.25">
      <c r="A809" s="57"/>
      <c r="B809" s="59"/>
      <c r="C809" s="59"/>
      <c r="D809" s="59"/>
      <c r="E809" s="59"/>
      <c r="F809" s="59"/>
      <c r="G809" s="59"/>
      <c r="H809" s="52" t="str">
        <f t="shared" si="25"/>
        <v/>
      </c>
      <c r="I809" s="73" t="str">
        <f>IFERROR(VLOOKUP(A809,'Внесение изменений'!$B:$C,2,0),"")</f>
        <v/>
      </c>
      <c r="J809" s="73" t="str">
        <f>IFERROR(VLOOKUP(A809,'Внесение изменений'!B:E,4,0)," - ")</f>
        <v xml:space="preserve"> - </v>
      </c>
      <c r="K809" s="73" t="str">
        <f>IF(J809=" - ",J809,IFERROR(VLOOKUP(J809,Raw!$X$7:$Y$14,2,0),"Незначительные"))</f>
        <v xml:space="preserve"> - </v>
      </c>
      <c r="L809" s="73"/>
      <c r="M809" s="73" t="str">
        <f t="shared" si="26"/>
        <v xml:space="preserve"> - </v>
      </c>
      <c r="N809" s="73" t="str">
        <f>IF(A809&lt;&gt;"",IFERROR(VLOOKUP(I809&amp;M809&amp;K809,Raw!$R:$V,5,0),"Не определено")," - ")</f>
        <v xml:space="preserve"> - </v>
      </c>
      <c r="O809" s="77"/>
      <c r="P809" s="59"/>
      <c r="Q809" s="59"/>
      <c r="R809" s="59"/>
      <c r="S809" s="59"/>
      <c r="T809" s="59"/>
      <c r="U809" s="59"/>
      <c r="V809" s="59"/>
      <c r="W809" s="59"/>
      <c r="X809" s="59"/>
      <c r="Y809" s="59"/>
    </row>
    <row r="810" spans="1:25" customFormat="1" x14ac:dyDescent="0.25">
      <c r="A810" s="57"/>
      <c r="B810" s="59"/>
      <c r="C810" s="59"/>
      <c r="D810" s="59"/>
      <c r="E810" s="59"/>
      <c r="F810" s="59"/>
      <c r="G810" s="59"/>
      <c r="H810" s="52" t="str">
        <f t="shared" si="25"/>
        <v/>
      </c>
      <c r="I810" s="73" t="str">
        <f>IFERROR(VLOOKUP(A810,'Внесение изменений'!$B:$C,2,0),"")</f>
        <v/>
      </c>
      <c r="J810" s="73" t="str">
        <f>IFERROR(VLOOKUP(A810,'Внесение изменений'!B:E,4,0)," - ")</f>
        <v xml:space="preserve"> - </v>
      </c>
      <c r="K810" s="73" t="str">
        <f>IF(J810=" - ",J810,IFERROR(VLOOKUP(J810,Raw!$X$7:$Y$14,2,0),"Незначительные"))</f>
        <v xml:space="preserve"> - </v>
      </c>
      <c r="L810" s="73"/>
      <c r="M810" s="73" t="str">
        <f t="shared" si="26"/>
        <v xml:space="preserve"> - </v>
      </c>
      <c r="N810" s="73" t="str">
        <f>IF(A810&lt;&gt;"",IFERROR(VLOOKUP(I810&amp;M810&amp;K810,Raw!$R:$V,5,0),"Не определено")," - ")</f>
        <v xml:space="preserve"> - </v>
      </c>
      <c r="O810" s="77"/>
      <c r="P810" s="59"/>
      <c r="Q810" s="59"/>
      <c r="R810" s="59"/>
      <c r="S810" s="59"/>
      <c r="T810" s="59"/>
      <c r="U810" s="59"/>
      <c r="V810" s="59"/>
      <c r="W810" s="59"/>
      <c r="X810" s="59"/>
      <c r="Y810" s="59"/>
    </row>
    <row r="811" spans="1:25" customFormat="1" x14ac:dyDescent="0.25">
      <c r="A811" s="57"/>
      <c r="B811" s="59"/>
      <c r="C811" s="59"/>
      <c r="D811" s="59"/>
      <c r="E811" s="59"/>
      <c r="F811" s="59"/>
      <c r="G811" s="59"/>
      <c r="H811" s="52" t="str">
        <f t="shared" si="25"/>
        <v/>
      </c>
      <c r="I811" s="73" t="str">
        <f>IFERROR(VLOOKUP(A811,'Внесение изменений'!$B:$C,2,0),"")</f>
        <v/>
      </c>
      <c r="J811" s="73" t="str">
        <f>IFERROR(VLOOKUP(A811,'Внесение изменений'!B:E,4,0)," - ")</f>
        <v xml:space="preserve"> - </v>
      </c>
      <c r="K811" s="73" t="str">
        <f>IF(J811=" - ",J811,IFERROR(VLOOKUP(J811,Raw!$X$7:$Y$14,2,0),"Незначительные"))</f>
        <v xml:space="preserve"> - </v>
      </c>
      <c r="L811" s="73"/>
      <c r="M811" s="73" t="str">
        <f t="shared" si="26"/>
        <v xml:space="preserve"> - </v>
      </c>
      <c r="N811" s="73" t="str">
        <f>IF(A811&lt;&gt;"",IFERROR(VLOOKUP(I811&amp;M811&amp;K811,Raw!$R:$V,5,0),"Не определено")," - ")</f>
        <v xml:space="preserve"> - </v>
      </c>
      <c r="O811" s="77"/>
      <c r="P811" s="59"/>
      <c r="Q811" s="59"/>
      <c r="R811" s="59"/>
      <c r="S811" s="59"/>
      <c r="T811" s="59"/>
      <c r="U811" s="59"/>
      <c r="V811" s="59"/>
      <c r="W811" s="59"/>
      <c r="X811" s="59"/>
      <c r="Y811" s="59"/>
    </row>
    <row r="812" spans="1:25" customFormat="1" x14ac:dyDescent="0.25">
      <c r="A812" s="57"/>
      <c r="B812" s="59"/>
      <c r="C812" s="59"/>
      <c r="D812" s="59"/>
      <c r="E812" s="59"/>
      <c r="F812" s="59"/>
      <c r="G812" s="59"/>
      <c r="H812" s="52" t="str">
        <f t="shared" si="25"/>
        <v/>
      </c>
      <c r="I812" s="73" t="str">
        <f>IFERROR(VLOOKUP(A812,'Внесение изменений'!$B:$C,2,0),"")</f>
        <v/>
      </c>
      <c r="J812" s="73" t="str">
        <f>IFERROR(VLOOKUP(A812,'Внесение изменений'!B:E,4,0)," - ")</f>
        <v xml:space="preserve"> - </v>
      </c>
      <c r="K812" s="73" t="str">
        <f>IF(J812=" - ",J812,IFERROR(VLOOKUP(J812,Raw!$X$7:$Y$14,2,0),"Незначительные"))</f>
        <v xml:space="preserve"> - </v>
      </c>
      <c r="L812" s="73"/>
      <c r="M812" s="73" t="str">
        <f t="shared" si="26"/>
        <v xml:space="preserve"> - </v>
      </c>
      <c r="N812" s="73" t="str">
        <f>IF(A812&lt;&gt;"",IFERROR(VLOOKUP(I812&amp;M812&amp;K812,Raw!$R:$V,5,0),"Не определено")," - ")</f>
        <v xml:space="preserve"> - </v>
      </c>
      <c r="O812" s="77"/>
      <c r="P812" s="59"/>
      <c r="Q812" s="59"/>
      <c r="R812" s="59"/>
      <c r="S812" s="59"/>
      <c r="T812" s="59"/>
      <c r="U812" s="59"/>
      <c r="V812" s="59"/>
      <c r="W812" s="59"/>
      <c r="X812" s="59"/>
      <c r="Y812" s="59"/>
    </row>
    <row r="813" spans="1:25" customFormat="1" x14ac:dyDescent="0.25">
      <c r="A813" s="57"/>
      <c r="B813" s="59"/>
      <c r="C813" s="59"/>
      <c r="D813" s="59"/>
      <c r="E813" s="59"/>
      <c r="F813" s="59"/>
      <c r="G813" s="59"/>
      <c r="H813" s="52" t="str">
        <f t="shared" si="25"/>
        <v/>
      </c>
      <c r="I813" s="73" t="str">
        <f>IFERROR(VLOOKUP(A813,'Внесение изменений'!$B:$C,2,0),"")</f>
        <v/>
      </c>
      <c r="J813" s="73" t="str">
        <f>IFERROR(VLOOKUP(A813,'Внесение изменений'!B:E,4,0)," - ")</f>
        <v xml:space="preserve"> - </v>
      </c>
      <c r="K813" s="73" t="str">
        <f>IF(J813=" - ",J813,IFERROR(VLOOKUP(J813,Raw!$X$7:$Y$14,2,0),"Незначительные"))</f>
        <v xml:space="preserve"> - </v>
      </c>
      <c r="L813" s="73"/>
      <c r="M813" s="73" t="str">
        <f t="shared" si="26"/>
        <v xml:space="preserve"> - </v>
      </c>
      <c r="N813" s="73" t="str">
        <f>IF(A813&lt;&gt;"",IFERROR(VLOOKUP(I813&amp;M813&amp;K813,Raw!$R:$V,5,0),"Не определено")," - ")</f>
        <v xml:space="preserve"> - </v>
      </c>
      <c r="O813" s="77"/>
      <c r="P813" s="59"/>
      <c r="Q813" s="59"/>
      <c r="R813" s="59"/>
      <c r="S813" s="59"/>
      <c r="T813" s="59"/>
      <c r="U813" s="59"/>
      <c r="V813" s="59"/>
      <c r="W813" s="59"/>
      <c r="X813" s="59"/>
      <c r="Y813" s="59"/>
    </row>
    <row r="814" spans="1:25" customFormat="1" x14ac:dyDescent="0.25">
      <c r="A814" s="57"/>
      <c r="B814" s="59"/>
      <c r="C814" s="59"/>
      <c r="D814" s="59"/>
      <c r="E814" s="59"/>
      <c r="F814" s="59"/>
      <c r="G814" s="59"/>
      <c r="H814" s="52" t="str">
        <f t="shared" si="25"/>
        <v/>
      </c>
      <c r="I814" s="73" t="str">
        <f>IFERROR(VLOOKUP(A814,'Внесение изменений'!$B:$C,2,0),"")</f>
        <v/>
      </c>
      <c r="J814" s="73" t="str">
        <f>IFERROR(VLOOKUP(A814,'Внесение изменений'!B:E,4,0)," - ")</f>
        <v xml:space="preserve"> - </v>
      </c>
      <c r="K814" s="73" t="str">
        <f>IF(J814=" - ",J814,IFERROR(VLOOKUP(J814,Raw!$X$7:$Y$14,2,0),"Незначительные"))</f>
        <v xml:space="preserve"> - </v>
      </c>
      <c r="L814" s="73"/>
      <c r="M814" s="73" t="str">
        <f t="shared" si="26"/>
        <v xml:space="preserve"> - </v>
      </c>
      <c r="N814" s="73" t="str">
        <f>IF(A814&lt;&gt;"",IFERROR(VLOOKUP(I814&amp;M814&amp;K814,Raw!$R:$V,5,0),"Не определено")," - ")</f>
        <v xml:space="preserve"> - </v>
      </c>
      <c r="O814" s="77"/>
      <c r="P814" s="59"/>
      <c r="Q814" s="59"/>
      <c r="R814" s="59"/>
      <c r="S814" s="59"/>
      <c r="T814" s="59"/>
      <c r="U814" s="59"/>
      <c r="V814" s="59"/>
      <c r="W814" s="59"/>
      <c r="X814" s="59"/>
      <c r="Y814" s="59"/>
    </row>
    <row r="815" spans="1:25" customFormat="1" x14ac:dyDescent="0.25">
      <c r="A815" s="57"/>
      <c r="B815" s="59"/>
      <c r="C815" s="59"/>
      <c r="D815" s="59"/>
      <c r="E815" s="59"/>
      <c r="F815" s="59"/>
      <c r="G815" s="59"/>
      <c r="H815" s="52" t="str">
        <f t="shared" si="25"/>
        <v/>
      </c>
      <c r="I815" s="73" t="str">
        <f>IFERROR(VLOOKUP(A815,'Внесение изменений'!$B:$C,2,0),"")</f>
        <v/>
      </c>
      <c r="J815" s="73" t="str">
        <f>IFERROR(VLOOKUP(A815,'Внесение изменений'!B:E,4,0)," - ")</f>
        <v xml:space="preserve"> - </v>
      </c>
      <c r="K815" s="73" t="str">
        <f>IF(J815=" - ",J815,IFERROR(VLOOKUP(J815,Raw!$X$7:$Y$14,2,0),"Незначительные"))</f>
        <v xml:space="preserve"> - </v>
      </c>
      <c r="L815" s="73"/>
      <c r="M815" s="73" t="str">
        <f t="shared" si="26"/>
        <v xml:space="preserve"> - </v>
      </c>
      <c r="N815" s="73" t="str">
        <f>IF(A815&lt;&gt;"",IFERROR(VLOOKUP(I815&amp;M815&amp;K815,Raw!$R:$V,5,0),"Не определено")," - ")</f>
        <v xml:space="preserve"> - </v>
      </c>
      <c r="O815" s="77"/>
      <c r="P815" s="59"/>
      <c r="Q815" s="59"/>
      <c r="R815" s="59"/>
      <c r="S815" s="59"/>
      <c r="T815" s="59"/>
      <c r="U815" s="59"/>
      <c r="V815" s="59"/>
      <c r="W815" s="59"/>
      <c r="X815" s="59"/>
      <c r="Y815" s="59"/>
    </row>
    <row r="816" spans="1:25" customFormat="1" x14ac:dyDescent="0.25">
      <c r="A816" s="57"/>
      <c r="B816" s="59"/>
      <c r="C816" s="59"/>
      <c r="D816" s="59"/>
      <c r="E816" s="59"/>
      <c r="F816" s="59"/>
      <c r="G816" s="59"/>
      <c r="H816" s="52" t="str">
        <f t="shared" si="25"/>
        <v/>
      </c>
      <c r="I816" s="73" t="str">
        <f>IFERROR(VLOOKUP(A816,'Внесение изменений'!$B:$C,2,0),"")</f>
        <v/>
      </c>
      <c r="J816" s="73" t="str">
        <f>IFERROR(VLOOKUP(A816,'Внесение изменений'!B:E,4,0)," - ")</f>
        <v xml:space="preserve"> - </v>
      </c>
      <c r="K816" s="73" t="str">
        <f>IF(J816=" - ",J816,IFERROR(VLOOKUP(J816,Raw!$X$7:$Y$14,2,0),"Незначительные"))</f>
        <v xml:space="preserve"> - </v>
      </c>
      <c r="L816" s="73"/>
      <c r="M816" s="73" t="str">
        <f t="shared" si="26"/>
        <v xml:space="preserve"> - </v>
      </c>
      <c r="N816" s="73" t="str">
        <f>IF(A816&lt;&gt;"",IFERROR(VLOOKUP(I816&amp;M816&amp;K816,Raw!$R:$V,5,0),"Не определено")," - ")</f>
        <v xml:space="preserve"> - </v>
      </c>
      <c r="O816" s="77"/>
      <c r="P816" s="59"/>
      <c r="Q816" s="59"/>
      <c r="R816" s="59"/>
      <c r="S816" s="59"/>
      <c r="T816" s="59"/>
      <c r="U816" s="59"/>
      <c r="V816" s="59"/>
      <c r="W816" s="59"/>
      <c r="X816" s="59"/>
      <c r="Y816" s="59"/>
    </row>
    <row r="817" spans="1:25" customFormat="1" x14ac:dyDescent="0.25">
      <c r="A817" s="57"/>
      <c r="B817" s="59"/>
      <c r="C817" s="59"/>
      <c r="D817" s="59"/>
      <c r="E817" s="59"/>
      <c r="F817" s="59"/>
      <c r="G817" s="59"/>
      <c r="H817" s="52" t="str">
        <f t="shared" si="25"/>
        <v/>
      </c>
      <c r="I817" s="73" t="str">
        <f>IFERROR(VLOOKUP(A817,'Внесение изменений'!$B:$C,2,0),"")</f>
        <v/>
      </c>
      <c r="J817" s="73" t="str">
        <f>IFERROR(VLOOKUP(A817,'Внесение изменений'!B:E,4,0)," - ")</f>
        <v xml:space="preserve"> - </v>
      </c>
      <c r="K817" s="73" t="str">
        <f>IF(J817=" - ",J817,IFERROR(VLOOKUP(J817,Raw!$X$7:$Y$14,2,0),"Незначительные"))</f>
        <v xml:space="preserve"> - </v>
      </c>
      <c r="L817" s="73"/>
      <c r="M817" s="73" t="str">
        <f t="shared" si="26"/>
        <v xml:space="preserve"> - </v>
      </c>
      <c r="N817" s="73" t="str">
        <f>IF(A817&lt;&gt;"",IFERROR(VLOOKUP(I817&amp;M817&amp;K817,Raw!$R:$V,5,0),"Не определено")," - ")</f>
        <v xml:space="preserve"> - </v>
      </c>
      <c r="O817" s="77"/>
      <c r="P817" s="59"/>
      <c r="Q817" s="59"/>
      <c r="R817" s="59"/>
      <c r="S817" s="59"/>
      <c r="T817" s="59"/>
      <c r="U817" s="59"/>
      <c r="V817" s="59"/>
      <c r="W817" s="59"/>
      <c r="X817" s="59"/>
      <c r="Y817" s="59"/>
    </row>
    <row r="818" spans="1:25" customFormat="1" x14ac:dyDescent="0.25">
      <c r="A818" s="57"/>
      <c r="B818" s="59"/>
      <c r="C818" s="59"/>
      <c r="D818" s="59"/>
      <c r="E818" s="59"/>
      <c r="F818" s="59"/>
      <c r="G818" s="59"/>
      <c r="H818" s="52" t="str">
        <f t="shared" si="25"/>
        <v/>
      </c>
      <c r="I818" s="73" t="str">
        <f>IFERROR(VLOOKUP(A818,'Внесение изменений'!$B:$C,2,0),"")</f>
        <v/>
      </c>
      <c r="J818" s="73" t="str">
        <f>IFERROR(VLOOKUP(A818,'Внесение изменений'!B:E,4,0)," - ")</f>
        <v xml:space="preserve"> - </v>
      </c>
      <c r="K818" s="73" t="str">
        <f>IF(J818=" - ",J818,IFERROR(VLOOKUP(J818,Raw!$X$7:$Y$14,2,0),"Незначительные"))</f>
        <v xml:space="preserve"> - </v>
      </c>
      <c r="L818" s="73"/>
      <c r="M818" s="73" t="str">
        <f t="shared" si="26"/>
        <v xml:space="preserve"> - </v>
      </c>
      <c r="N818" s="73" t="str">
        <f>IF(A818&lt;&gt;"",IFERROR(VLOOKUP(I818&amp;M818&amp;K818,Raw!$R:$V,5,0),"Не определено")," - ")</f>
        <v xml:space="preserve"> - </v>
      </c>
      <c r="O818" s="77"/>
      <c r="P818" s="59"/>
      <c r="Q818" s="59"/>
      <c r="R818" s="59"/>
      <c r="S818" s="59"/>
      <c r="T818" s="59"/>
      <c r="U818" s="59"/>
      <c r="V818" s="59"/>
      <c r="W818" s="59"/>
      <c r="X818" s="59"/>
      <c r="Y818" s="59"/>
    </row>
    <row r="819" spans="1:25" customFormat="1" x14ac:dyDescent="0.25">
      <c r="A819" s="57"/>
      <c r="B819" s="59"/>
      <c r="C819" s="59"/>
      <c r="D819" s="59"/>
      <c r="E819" s="59"/>
      <c r="F819" s="59"/>
      <c r="G819" s="59"/>
      <c r="H819" s="52" t="str">
        <f t="shared" si="25"/>
        <v/>
      </c>
      <c r="I819" s="73" t="str">
        <f>IFERROR(VLOOKUP(A819,'Внесение изменений'!$B:$C,2,0),"")</f>
        <v/>
      </c>
      <c r="J819" s="73" t="str">
        <f>IFERROR(VLOOKUP(A819,'Внесение изменений'!B:E,4,0)," - ")</f>
        <v xml:space="preserve"> - </v>
      </c>
      <c r="K819" s="73" t="str">
        <f>IF(J819=" - ",J819,IFERROR(VLOOKUP(J819,Raw!$X$7:$Y$14,2,0),"Незначительные"))</f>
        <v xml:space="preserve"> - </v>
      </c>
      <c r="L819" s="73"/>
      <c r="M819" s="73" t="str">
        <f t="shared" si="26"/>
        <v xml:space="preserve"> - </v>
      </c>
      <c r="N819" s="73" t="str">
        <f>IF(A819&lt;&gt;"",IFERROR(VLOOKUP(I819&amp;M819&amp;K819,Raw!$R:$V,5,0),"Не определено")," - ")</f>
        <v xml:space="preserve"> - </v>
      </c>
      <c r="O819" s="77"/>
      <c r="P819" s="59"/>
      <c r="Q819" s="59"/>
      <c r="R819" s="59"/>
      <c r="S819" s="59"/>
      <c r="T819" s="59"/>
      <c r="U819" s="59"/>
      <c r="V819" s="59"/>
      <c r="W819" s="59"/>
      <c r="X819" s="59"/>
      <c r="Y819" s="59"/>
    </row>
    <row r="820" spans="1:25" customFormat="1" x14ac:dyDescent="0.25">
      <c r="A820" s="57"/>
      <c r="B820" s="59"/>
      <c r="C820" s="59"/>
      <c r="D820" s="59"/>
      <c r="E820" s="59"/>
      <c r="F820" s="59"/>
      <c r="G820" s="59"/>
      <c r="H820" s="52" t="str">
        <f t="shared" si="25"/>
        <v/>
      </c>
      <c r="I820" s="73" t="str">
        <f>IFERROR(VLOOKUP(A820,'Внесение изменений'!$B:$C,2,0),"")</f>
        <v/>
      </c>
      <c r="J820" s="73" t="str">
        <f>IFERROR(VLOOKUP(A820,'Внесение изменений'!B:E,4,0)," - ")</f>
        <v xml:space="preserve"> - </v>
      </c>
      <c r="K820" s="73" t="str">
        <f>IF(J820=" - ",J820,IFERROR(VLOOKUP(J820,Raw!$X$7:$Y$14,2,0),"Незначительные"))</f>
        <v xml:space="preserve"> - </v>
      </c>
      <c r="L820" s="73"/>
      <c r="M820" s="73" t="str">
        <f t="shared" si="26"/>
        <v xml:space="preserve"> - </v>
      </c>
      <c r="N820" s="73" t="str">
        <f>IF(A820&lt;&gt;"",IFERROR(VLOOKUP(I820&amp;M820&amp;K820,Raw!$R:$V,5,0),"Не определено")," - ")</f>
        <v xml:space="preserve"> - </v>
      </c>
      <c r="O820" s="77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spans="1:25" customFormat="1" x14ac:dyDescent="0.25">
      <c r="A821" s="57"/>
      <c r="B821" s="59"/>
      <c r="C821" s="59"/>
      <c r="D821" s="59"/>
      <c r="E821" s="59"/>
      <c r="F821" s="59"/>
      <c r="G821" s="59"/>
      <c r="H821" s="52" t="str">
        <f t="shared" si="25"/>
        <v/>
      </c>
      <c r="I821" s="73" t="str">
        <f>IFERROR(VLOOKUP(A821,'Внесение изменений'!$B:$C,2,0),"")</f>
        <v/>
      </c>
      <c r="J821" s="73" t="str">
        <f>IFERROR(VLOOKUP(A821,'Внесение изменений'!B:E,4,0)," - ")</f>
        <v xml:space="preserve"> - </v>
      </c>
      <c r="K821" s="73" t="str">
        <f>IF(J821=" - ",J821,IFERROR(VLOOKUP(J821,Raw!$X$7:$Y$14,2,0),"Незначительные"))</f>
        <v xml:space="preserve"> - </v>
      </c>
      <c r="L821" s="73"/>
      <c r="M821" s="73" t="str">
        <f t="shared" si="26"/>
        <v xml:space="preserve"> - </v>
      </c>
      <c r="N821" s="73" t="str">
        <f>IF(A821&lt;&gt;"",IFERROR(VLOOKUP(I821&amp;M821&amp;K821,Raw!$R:$V,5,0),"Не определено")," - ")</f>
        <v xml:space="preserve"> - </v>
      </c>
      <c r="O821" s="77"/>
      <c r="P821" s="59"/>
      <c r="Q821" s="59"/>
      <c r="R821" s="59"/>
      <c r="S821" s="59"/>
      <c r="T821" s="59"/>
      <c r="U821" s="59"/>
      <c r="V821" s="59"/>
      <c r="W821" s="59"/>
      <c r="X821" s="59"/>
      <c r="Y821" s="59"/>
    </row>
    <row r="822" spans="1:25" customFormat="1" x14ac:dyDescent="0.25">
      <c r="A822" s="57"/>
      <c r="B822" s="59"/>
      <c r="C822" s="59"/>
      <c r="D822" s="59"/>
      <c r="E822" s="59"/>
      <c r="F822" s="59"/>
      <c r="G822" s="59"/>
      <c r="H822" s="52" t="str">
        <f t="shared" si="25"/>
        <v/>
      </c>
      <c r="I822" s="73" t="str">
        <f>IFERROR(VLOOKUP(A822,'Внесение изменений'!$B:$C,2,0),"")</f>
        <v/>
      </c>
      <c r="J822" s="73" t="str">
        <f>IFERROR(VLOOKUP(A822,'Внесение изменений'!B:E,4,0)," - ")</f>
        <v xml:space="preserve"> - </v>
      </c>
      <c r="K822" s="73" t="str">
        <f>IF(J822=" - ",J822,IFERROR(VLOOKUP(J822,Raw!$X$7:$Y$14,2,0),"Незначительные"))</f>
        <v xml:space="preserve"> - </v>
      </c>
      <c r="L822" s="73"/>
      <c r="M822" s="73" t="str">
        <f t="shared" si="26"/>
        <v xml:space="preserve"> - </v>
      </c>
      <c r="N822" s="73" t="str">
        <f>IF(A822&lt;&gt;"",IFERROR(VLOOKUP(I822&amp;M822&amp;K822,Raw!$R:$V,5,0),"Не определено")," - ")</f>
        <v xml:space="preserve"> - </v>
      </c>
      <c r="O822" s="77"/>
      <c r="P822" s="59"/>
      <c r="Q822" s="59"/>
      <c r="R822" s="59"/>
      <c r="S822" s="59"/>
      <c r="T822" s="59"/>
      <c r="U822" s="59"/>
      <c r="V822" s="59"/>
      <c r="W822" s="59"/>
      <c r="X822" s="59"/>
      <c r="Y822" s="59"/>
    </row>
    <row r="823" spans="1:25" customFormat="1" x14ac:dyDescent="0.25">
      <c r="A823" s="57"/>
      <c r="B823" s="59"/>
      <c r="C823" s="59"/>
      <c r="D823" s="59"/>
      <c r="E823" s="59"/>
      <c r="F823" s="59"/>
      <c r="G823" s="59"/>
      <c r="H823" s="52" t="str">
        <f t="shared" si="25"/>
        <v/>
      </c>
      <c r="I823" s="73" t="str">
        <f>IFERROR(VLOOKUP(A823,'Внесение изменений'!$B:$C,2,0),"")</f>
        <v/>
      </c>
      <c r="J823" s="73" t="str">
        <f>IFERROR(VLOOKUP(A823,'Внесение изменений'!B:E,4,0)," - ")</f>
        <v xml:space="preserve"> - </v>
      </c>
      <c r="K823" s="73" t="str">
        <f>IF(J823=" - ",J823,IFERROR(VLOOKUP(J823,Raw!$X$7:$Y$14,2,0),"Незначительные"))</f>
        <v xml:space="preserve"> - </v>
      </c>
      <c r="L823" s="73"/>
      <c r="M823" s="73" t="str">
        <f t="shared" si="26"/>
        <v xml:space="preserve"> - </v>
      </c>
      <c r="N823" s="73" t="str">
        <f>IF(A823&lt;&gt;"",IFERROR(VLOOKUP(I823&amp;M823&amp;K823,Raw!$R:$V,5,0),"Не определено")," - ")</f>
        <v xml:space="preserve"> - </v>
      </c>
      <c r="O823" s="77"/>
      <c r="P823" s="59"/>
      <c r="Q823" s="59"/>
      <c r="R823" s="59"/>
      <c r="S823" s="59"/>
      <c r="T823" s="59"/>
      <c r="U823" s="59"/>
      <c r="V823" s="59"/>
      <c r="W823" s="59"/>
      <c r="X823" s="59"/>
      <c r="Y823" s="59"/>
    </row>
    <row r="824" spans="1:25" customFormat="1" x14ac:dyDescent="0.25">
      <c r="A824" s="57"/>
      <c r="B824" s="59"/>
      <c r="C824" s="59"/>
      <c r="D824" s="59"/>
      <c r="E824" s="59"/>
      <c r="F824" s="59"/>
      <c r="G824" s="59"/>
      <c r="H824" s="52" t="str">
        <f t="shared" si="25"/>
        <v/>
      </c>
      <c r="I824" s="73" t="str">
        <f>IFERROR(VLOOKUP(A824,'Внесение изменений'!$B:$C,2,0),"")</f>
        <v/>
      </c>
      <c r="J824" s="73" t="str">
        <f>IFERROR(VLOOKUP(A824,'Внесение изменений'!B:E,4,0)," - ")</f>
        <v xml:space="preserve"> - </v>
      </c>
      <c r="K824" s="73" t="str">
        <f>IF(J824=" - ",J824,IFERROR(VLOOKUP(J824,Raw!$X$7:$Y$14,2,0),"Незначительные"))</f>
        <v xml:space="preserve"> - </v>
      </c>
      <c r="L824" s="73"/>
      <c r="M824" s="73" t="str">
        <f t="shared" si="26"/>
        <v xml:space="preserve"> - </v>
      </c>
      <c r="N824" s="73" t="str">
        <f>IF(A824&lt;&gt;"",IFERROR(VLOOKUP(I824&amp;M824&amp;K824,Raw!$R:$V,5,0),"Не определено")," - ")</f>
        <v xml:space="preserve"> - </v>
      </c>
      <c r="O824" s="77"/>
      <c r="P824" s="59"/>
      <c r="Q824" s="59"/>
      <c r="R824" s="59"/>
      <c r="S824" s="59"/>
      <c r="T824" s="59"/>
      <c r="U824" s="59"/>
      <c r="V824" s="59"/>
      <c r="W824" s="59"/>
      <c r="X824" s="59"/>
      <c r="Y824" s="59"/>
    </row>
    <row r="825" spans="1:25" customFormat="1" x14ac:dyDescent="0.25">
      <c r="A825" s="57"/>
      <c r="B825" s="59"/>
      <c r="C825" s="59"/>
      <c r="D825" s="59"/>
      <c r="E825" s="59"/>
      <c r="F825" s="59"/>
      <c r="G825" s="59"/>
      <c r="H825" s="52" t="str">
        <f t="shared" si="25"/>
        <v/>
      </c>
      <c r="I825" s="73" t="str">
        <f>IFERROR(VLOOKUP(A825,'Внесение изменений'!$B:$C,2,0),"")</f>
        <v/>
      </c>
      <c r="J825" s="73" t="str">
        <f>IFERROR(VLOOKUP(A825,'Внесение изменений'!B:E,4,0)," - ")</f>
        <v xml:space="preserve"> - </v>
      </c>
      <c r="K825" s="73" t="str">
        <f>IF(J825=" - ",J825,IFERROR(VLOOKUP(J825,Raw!$X$7:$Y$14,2,0),"Незначительные"))</f>
        <v xml:space="preserve"> - </v>
      </c>
      <c r="L825" s="73"/>
      <c r="M825" s="73" t="str">
        <f t="shared" si="26"/>
        <v xml:space="preserve"> - </v>
      </c>
      <c r="N825" s="73" t="str">
        <f>IF(A825&lt;&gt;"",IFERROR(VLOOKUP(I825&amp;M825&amp;K825,Raw!$R:$V,5,0),"Не определено")," - ")</f>
        <v xml:space="preserve"> - </v>
      </c>
      <c r="O825" s="77"/>
      <c r="P825" s="59"/>
      <c r="Q825" s="59"/>
      <c r="R825" s="59"/>
      <c r="S825" s="59"/>
      <c r="T825" s="59"/>
      <c r="U825" s="59"/>
      <c r="V825" s="59"/>
      <c r="W825" s="59"/>
      <c r="X825" s="59"/>
      <c r="Y825" s="59"/>
    </row>
    <row r="826" spans="1:25" customFormat="1" x14ac:dyDescent="0.25">
      <c r="A826" s="57"/>
      <c r="B826" s="59"/>
      <c r="C826" s="59"/>
      <c r="D826" s="59"/>
      <c r="E826" s="59"/>
      <c r="F826" s="59"/>
      <c r="G826" s="59"/>
      <c r="H826" s="52" t="str">
        <f t="shared" si="25"/>
        <v/>
      </c>
      <c r="I826" s="73" t="str">
        <f>IFERROR(VLOOKUP(A826,'Внесение изменений'!$B:$C,2,0),"")</f>
        <v/>
      </c>
      <c r="J826" s="73" t="str">
        <f>IFERROR(VLOOKUP(A826,'Внесение изменений'!B:E,4,0)," - ")</f>
        <v xml:space="preserve"> - </v>
      </c>
      <c r="K826" s="73" t="str">
        <f>IF(J826=" - ",J826,IFERROR(VLOOKUP(J826,Raw!$X$7:$Y$14,2,0),"Незначительные"))</f>
        <v xml:space="preserve"> - </v>
      </c>
      <c r="L826" s="73"/>
      <c r="M826" s="73" t="str">
        <f t="shared" si="26"/>
        <v xml:space="preserve"> - </v>
      </c>
      <c r="N826" s="73" t="str">
        <f>IF(A826&lt;&gt;"",IFERROR(VLOOKUP(I826&amp;M826&amp;K826,Raw!$R:$V,5,0),"Не определено")," - ")</f>
        <v xml:space="preserve"> - </v>
      </c>
      <c r="O826" s="77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spans="1:25" customFormat="1" x14ac:dyDescent="0.25">
      <c r="A827" s="57"/>
      <c r="B827" s="59"/>
      <c r="C827" s="59"/>
      <c r="D827" s="59"/>
      <c r="E827" s="59"/>
      <c r="F827" s="59"/>
      <c r="G827" s="59"/>
      <c r="H827" s="52" t="str">
        <f t="shared" si="25"/>
        <v/>
      </c>
      <c r="I827" s="73" t="str">
        <f>IFERROR(VLOOKUP(A827,'Внесение изменений'!$B:$C,2,0),"")</f>
        <v/>
      </c>
      <c r="J827" s="73" t="str">
        <f>IFERROR(VLOOKUP(A827,'Внесение изменений'!B:E,4,0)," - ")</f>
        <v xml:space="preserve"> - </v>
      </c>
      <c r="K827" s="73" t="str">
        <f>IF(J827=" - ",J827,IFERROR(VLOOKUP(J827,Raw!$X$7:$Y$14,2,0),"Незначительные"))</f>
        <v xml:space="preserve"> - </v>
      </c>
      <c r="L827" s="73"/>
      <c r="M827" s="73" t="str">
        <f t="shared" si="26"/>
        <v xml:space="preserve"> - </v>
      </c>
      <c r="N827" s="73" t="str">
        <f>IF(A827&lt;&gt;"",IFERROR(VLOOKUP(I827&amp;M827&amp;K827,Raw!$R:$V,5,0),"Не определено")," - ")</f>
        <v xml:space="preserve"> - </v>
      </c>
      <c r="O827" s="77"/>
      <c r="P827" s="59"/>
      <c r="Q827" s="59"/>
      <c r="R827" s="59"/>
      <c r="S827" s="59"/>
      <c r="T827" s="59"/>
      <c r="U827" s="59"/>
      <c r="V827" s="59"/>
      <c r="W827" s="59"/>
      <c r="X827" s="59"/>
      <c r="Y827" s="59"/>
    </row>
    <row r="828" spans="1:25" customFormat="1" x14ac:dyDescent="0.25">
      <c r="A828" s="57"/>
      <c r="B828" s="59"/>
      <c r="C828" s="59"/>
      <c r="D828" s="59"/>
      <c r="E828" s="59"/>
      <c r="F828" s="59"/>
      <c r="G828" s="59"/>
      <c r="H828" s="52" t="str">
        <f t="shared" si="25"/>
        <v/>
      </c>
      <c r="I828" s="73" t="str">
        <f>IFERROR(VLOOKUP(A828,'Внесение изменений'!$B:$C,2,0),"")</f>
        <v/>
      </c>
      <c r="J828" s="73" t="str">
        <f>IFERROR(VLOOKUP(A828,'Внесение изменений'!B:E,4,0)," - ")</f>
        <v xml:space="preserve"> - </v>
      </c>
      <c r="K828" s="73" t="str">
        <f>IF(J828=" - ",J828,IFERROR(VLOOKUP(J828,Raw!$X$7:$Y$14,2,0),"Незначительные"))</f>
        <v xml:space="preserve"> - </v>
      </c>
      <c r="L828" s="73"/>
      <c r="M828" s="73" t="str">
        <f t="shared" si="26"/>
        <v xml:space="preserve"> - </v>
      </c>
      <c r="N828" s="73" t="str">
        <f>IF(A828&lt;&gt;"",IFERROR(VLOOKUP(I828&amp;M828&amp;K828,Raw!$R:$V,5,0),"Не определено")," - ")</f>
        <v xml:space="preserve"> - </v>
      </c>
      <c r="O828" s="77"/>
      <c r="P828" s="59"/>
      <c r="Q828" s="59"/>
      <c r="R828" s="59"/>
      <c r="S828" s="59"/>
      <c r="T828" s="59"/>
      <c r="U828" s="59"/>
      <c r="V828" s="59"/>
      <c r="W828" s="59"/>
      <c r="X828" s="59"/>
      <c r="Y828" s="59"/>
    </row>
    <row r="829" spans="1:25" customFormat="1" x14ac:dyDescent="0.25">
      <c r="A829" s="57"/>
      <c r="B829" s="59"/>
      <c r="C829" s="59"/>
      <c r="D829" s="59"/>
      <c r="E829" s="59"/>
      <c r="F829" s="59"/>
      <c r="G829" s="59"/>
      <c r="H829" s="52" t="str">
        <f t="shared" si="25"/>
        <v/>
      </c>
      <c r="I829" s="73" t="str">
        <f>IFERROR(VLOOKUP(A829,'Внесение изменений'!$B:$C,2,0),"")</f>
        <v/>
      </c>
      <c r="J829" s="73" t="str">
        <f>IFERROR(VLOOKUP(A829,'Внесение изменений'!B:E,4,0)," - ")</f>
        <v xml:space="preserve"> - </v>
      </c>
      <c r="K829" s="73" t="str">
        <f>IF(J829=" - ",J829,IFERROR(VLOOKUP(J829,Raw!$X$7:$Y$14,2,0),"Незначительные"))</f>
        <v xml:space="preserve"> - </v>
      </c>
      <c r="L829" s="73"/>
      <c r="M829" s="73" t="str">
        <f t="shared" si="26"/>
        <v xml:space="preserve"> - </v>
      </c>
      <c r="N829" s="73" t="str">
        <f>IF(A829&lt;&gt;"",IFERROR(VLOOKUP(I829&amp;M829&amp;K829,Raw!$R:$V,5,0),"Не определено")," - ")</f>
        <v xml:space="preserve"> - </v>
      </c>
      <c r="O829" s="77"/>
      <c r="P829" s="59"/>
      <c r="Q829" s="59"/>
      <c r="R829" s="59"/>
      <c r="S829" s="59"/>
      <c r="T829" s="59"/>
      <c r="U829" s="59"/>
      <c r="V829" s="59"/>
      <c r="W829" s="59"/>
      <c r="X829" s="59"/>
      <c r="Y829" s="59"/>
    </row>
    <row r="830" spans="1:25" customFormat="1" x14ac:dyDescent="0.25">
      <c r="A830" s="57"/>
      <c r="B830" s="59"/>
      <c r="C830" s="59"/>
      <c r="D830" s="59"/>
      <c r="E830" s="59"/>
      <c r="F830" s="59"/>
      <c r="G830" s="59"/>
      <c r="H830" s="52" t="str">
        <f t="shared" si="25"/>
        <v/>
      </c>
      <c r="I830" s="73" t="str">
        <f>IFERROR(VLOOKUP(A830,'Внесение изменений'!$B:$C,2,0),"")</f>
        <v/>
      </c>
      <c r="J830" s="73" t="str">
        <f>IFERROR(VLOOKUP(A830,'Внесение изменений'!B:E,4,0)," - ")</f>
        <v xml:space="preserve"> - </v>
      </c>
      <c r="K830" s="73" t="str">
        <f>IF(J830=" - ",J830,IFERROR(VLOOKUP(J830,Raw!$X$7:$Y$14,2,0),"Незначительные"))</f>
        <v xml:space="preserve"> - </v>
      </c>
      <c r="L830" s="73"/>
      <c r="M830" s="73" t="str">
        <f t="shared" si="26"/>
        <v xml:space="preserve"> - </v>
      </c>
      <c r="N830" s="73" t="str">
        <f>IF(A830&lt;&gt;"",IFERROR(VLOOKUP(I830&amp;M830&amp;K830,Raw!$R:$V,5,0),"Не определено")," - ")</f>
        <v xml:space="preserve"> - </v>
      </c>
      <c r="O830" s="77"/>
      <c r="P830" s="59"/>
      <c r="Q830" s="59"/>
      <c r="R830" s="59"/>
      <c r="S830" s="59"/>
      <c r="T830" s="59"/>
      <c r="U830" s="59"/>
      <c r="V830" s="59"/>
      <c r="W830" s="59"/>
      <c r="X830" s="59"/>
      <c r="Y830" s="59"/>
    </row>
    <row r="831" spans="1:25" customFormat="1" x14ac:dyDescent="0.25">
      <c r="A831" s="57"/>
      <c r="B831" s="59"/>
      <c r="C831" s="59"/>
      <c r="D831" s="59"/>
      <c r="E831" s="59"/>
      <c r="F831" s="59"/>
      <c r="G831" s="59"/>
      <c r="H831" s="52" t="str">
        <f t="shared" si="25"/>
        <v/>
      </c>
      <c r="I831" s="73" t="str">
        <f>IFERROR(VLOOKUP(A831,'Внесение изменений'!$B:$C,2,0),"")</f>
        <v/>
      </c>
      <c r="J831" s="73" t="str">
        <f>IFERROR(VLOOKUP(A831,'Внесение изменений'!B:E,4,0)," - ")</f>
        <v xml:space="preserve"> - </v>
      </c>
      <c r="K831" s="73" t="str">
        <f>IF(J831=" - ",J831,IFERROR(VLOOKUP(J831,Raw!$X$7:$Y$14,2,0),"Незначительные"))</f>
        <v xml:space="preserve"> - </v>
      </c>
      <c r="L831" s="73"/>
      <c r="M831" s="73" t="str">
        <f t="shared" si="26"/>
        <v xml:space="preserve"> - </v>
      </c>
      <c r="N831" s="73" t="str">
        <f>IF(A831&lt;&gt;"",IFERROR(VLOOKUP(I831&amp;M831&amp;K831,Raw!$R:$V,5,0),"Не определено")," - ")</f>
        <v xml:space="preserve"> - </v>
      </c>
      <c r="O831" s="77"/>
      <c r="P831" s="59"/>
      <c r="Q831" s="59"/>
      <c r="R831" s="59"/>
      <c r="S831" s="59"/>
      <c r="T831" s="59"/>
      <c r="U831" s="59"/>
      <c r="V831" s="59"/>
      <c r="W831" s="59"/>
      <c r="X831" s="59"/>
      <c r="Y831" s="59"/>
    </row>
    <row r="832" spans="1:25" customFormat="1" x14ac:dyDescent="0.25">
      <c r="A832" s="57"/>
      <c r="B832" s="59"/>
      <c r="C832" s="59"/>
      <c r="D832" s="59"/>
      <c r="E832" s="59"/>
      <c r="F832" s="59"/>
      <c r="G832" s="59"/>
      <c r="H832" s="52" t="str">
        <f t="shared" si="25"/>
        <v/>
      </c>
      <c r="I832" s="73" t="str">
        <f>IFERROR(VLOOKUP(A832,'Внесение изменений'!$B:$C,2,0),"")</f>
        <v/>
      </c>
      <c r="J832" s="73" t="str">
        <f>IFERROR(VLOOKUP(A832,'Внесение изменений'!B:E,4,0)," - ")</f>
        <v xml:space="preserve"> - </v>
      </c>
      <c r="K832" s="73" t="str">
        <f>IF(J832=" - ",J832,IFERROR(VLOOKUP(J832,Raw!$X$7:$Y$14,2,0),"Незначительные"))</f>
        <v xml:space="preserve"> - </v>
      </c>
      <c r="L832" s="73"/>
      <c r="M832" s="73" t="str">
        <f t="shared" si="26"/>
        <v xml:space="preserve"> - </v>
      </c>
      <c r="N832" s="73" t="str">
        <f>IF(A832&lt;&gt;"",IFERROR(VLOOKUP(I832&amp;M832&amp;K832,Raw!$R:$V,5,0),"Не определено")," - ")</f>
        <v xml:space="preserve"> - </v>
      </c>
      <c r="O832" s="77"/>
      <c r="P832" s="59"/>
      <c r="Q832" s="59"/>
      <c r="R832" s="59"/>
      <c r="S832" s="59"/>
      <c r="T832" s="59"/>
      <c r="U832" s="59"/>
      <c r="V832" s="59"/>
      <c r="W832" s="59"/>
      <c r="X832" s="59"/>
      <c r="Y832" s="59"/>
    </row>
    <row r="833" spans="1:25" customFormat="1" x14ac:dyDescent="0.25">
      <c r="A833" s="57"/>
      <c r="B833" s="59"/>
      <c r="C833" s="59"/>
      <c r="D833" s="59"/>
      <c r="E833" s="59"/>
      <c r="F833" s="59"/>
      <c r="G833" s="59"/>
      <c r="H833" s="52" t="str">
        <f t="shared" si="25"/>
        <v/>
      </c>
      <c r="I833" s="73" t="str">
        <f>IFERROR(VLOOKUP(A833,'Внесение изменений'!$B:$C,2,0),"")</f>
        <v/>
      </c>
      <c r="J833" s="73" t="str">
        <f>IFERROR(VLOOKUP(A833,'Внесение изменений'!B:E,4,0)," - ")</f>
        <v xml:space="preserve"> - </v>
      </c>
      <c r="K833" s="73" t="str">
        <f>IF(J833=" - ",J833,IFERROR(VLOOKUP(J833,Raw!$X$7:$Y$14,2,0),"Незначительные"))</f>
        <v xml:space="preserve"> - </v>
      </c>
      <c r="L833" s="73"/>
      <c r="M833" s="73" t="str">
        <f t="shared" si="26"/>
        <v xml:space="preserve"> - </v>
      </c>
      <c r="N833" s="73" t="str">
        <f>IF(A833&lt;&gt;"",IFERROR(VLOOKUP(I833&amp;M833&amp;K833,Raw!$R:$V,5,0),"Не определено")," - ")</f>
        <v xml:space="preserve"> - </v>
      </c>
      <c r="O833" s="77"/>
      <c r="P833" s="59"/>
      <c r="Q833" s="59"/>
      <c r="R833" s="59"/>
      <c r="S833" s="59"/>
      <c r="T833" s="59"/>
      <c r="U833" s="59"/>
      <c r="V833" s="59"/>
      <c r="W833" s="59"/>
      <c r="X833" s="59"/>
      <c r="Y833" s="59"/>
    </row>
    <row r="834" spans="1:25" customFormat="1" x14ac:dyDescent="0.25">
      <c r="A834" s="57"/>
      <c r="B834" s="59"/>
      <c r="C834" s="59"/>
      <c r="D834" s="59"/>
      <c r="E834" s="59"/>
      <c r="F834" s="59"/>
      <c r="G834" s="59"/>
      <c r="H834" s="52" t="str">
        <f t="shared" ref="H834:H897" si="27">IF(B834=" нет КМ "," Нет км ",IF(C834=$Q$2,"Эмитирован, ","")&amp;IF(D834=$Q$2,"В обороте, ","")&amp;IF(E834=$Q$2,"Списан,","")&amp;IF(F834=$Q$2,"Выбыл из оборота",""))</f>
        <v/>
      </c>
      <c r="I834" s="73" t="str">
        <f>IFERROR(VLOOKUP(A834,'Внесение изменений'!$B:$C,2,0),"")</f>
        <v/>
      </c>
      <c r="J834" s="73" t="str">
        <f>IFERROR(VLOOKUP(A834,'Внесение изменений'!B:E,4,0)," - ")</f>
        <v xml:space="preserve"> - </v>
      </c>
      <c r="K834" s="73" t="str">
        <f>IF(J834=" - ",J834,IFERROR(VLOOKUP(J834,Raw!$X$7:$Y$14,2,0),"Незначительные"))</f>
        <v xml:space="preserve"> - </v>
      </c>
      <c r="L834" s="73"/>
      <c r="M834" s="73" t="str">
        <f t="shared" si="26"/>
        <v xml:space="preserve"> - </v>
      </c>
      <c r="N834" s="73" t="str">
        <f>IF(A834&lt;&gt;"",IFERROR(VLOOKUP(I834&amp;M834&amp;K834,Raw!$R:$V,5,0),"Не определено")," - ")</f>
        <v xml:space="preserve"> - </v>
      </c>
      <c r="O834" s="77"/>
      <c r="P834" s="59"/>
      <c r="Q834" s="59"/>
      <c r="R834" s="59"/>
      <c r="S834" s="59"/>
      <c r="T834" s="59"/>
      <c r="U834" s="59"/>
      <c r="V834" s="59"/>
      <c r="W834" s="59"/>
      <c r="X834" s="59"/>
      <c r="Y834" s="59"/>
    </row>
    <row r="835" spans="1:25" customFormat="1" x14ac:dyDescent="0.25">
      <c r="A835" s="57"/>
      <c r="B835" s="59"/>
      <c r="C835" s="59"/>
      <c r="D835" s="59"/>
      <c r="E835" s="59"/>
      <c r="F835" s="59"/>
      <c r="G835" s="59"/>
      <c r="H835" s="52" t="str">
        <f t="shared" si="27"/>
        <v/>
      </c>
      <c r="I835" s="73" t="str">
        <f>IFERROR(VLOOKUP(A835,'Внесение изменений'!$B:$C,2,0),"")</f>
        <v/>
      </c>
      <c r="J835" s="73" t="str">
        <f>IFERROR(VLOOKUP(A835,'Внесение изменений'!B:E,4,0)," - ")</f>
        <v xml:space="preserve"> - </v>
      </c>
      <c r="K835" s="73" t="str">
        <f>IF(J835=" - ",J835,IFERROR(VLOOKUP(J835,Raw!$X$7:$Y$14,2,0),"Незначительные"))</f>
        <v xml:space="preserve"> - </v>
      </c>
      <c r="L835" s="73"/>
      <c r="M835" s="73" t="str">
        <f t="shared" ref="M835:M898" si="28">IF(F835=$Q$2,"Выбыл из оборота",IF(D835=$Q$2,"Ввод в оборот",IF(C835=$Q$2,"Эмитирован",IF(B835=" Нет КМ ","Нет КМ",IF(B835=" Net KM ","Нет КМ"," - ")))))</f>
        <v xml:space="preserve"> - </v>
      </c>
      <c r="N835" s="73" t="str">
        <f>IF(A835&lt;&gt;"",IFERROR(VLOOKUP(I835&amp;M835&amp;K835,Raw!$R:$V,5,0),"Не определено")," - ")</f>
        <v xml:space="preserve"> - </v>
      </c>
      <c r="O835" s="77"/>
      <c r="P835" s="59"/>
      <c r="Q835" s="59"/>
      <c r="R835" s="59"/>
      <c r="S835" s="59"/>
      <c r="T835" s="59"/>
      <c r="U835" s="59"/>
      <c r="V835" s="59"/>
      <c r="W835" s="59"/>
      <c r="X835" s="59"/>
      <c r="Y835" s="59"/>
    </row>
    <row r="836" spans="1:25" customFormat="1" x14ac:dyDescent="0.25">
      <c r="A836" s="57"/>
      <c r="B836" s="59"/>
      <c r="C836" s="59"/>
      <c r="D836" s="59"/>
      <c r="E836" s="59"/>
      <c r="F836" s="59"/>
      <c r="G836" s="59"/>
      <c r="H836" s="52" t="str">
        <f t="shared" si="27"/>
        <v/>
      </c>
      <c r="I836" s="73" t="str">
        <f>IFERROR(VLOOKUP(A836,'Внесение изменений'!$B:$C,2,0),"")</f>
        <v/>
      </c>
      <c r="J836" s="73" t="str">
        <f>IFERROR(VLOOKUP(A836,'Внесение изменений'!B:E,4,0)," - ")</f>
        <v xml:space="preserve"> - </v>
      </c>
      <c r="K836" s="73" t="str">
        <f>IF(J836=" - ",J836,IFERROR(VLOOKUP(J836,Raw!$X$7:$Y$14,2,0),"Незначительные"))</f>
        <v xml:space="preserve"> - </v>
      </c>
      <c r="L836" s="73"/>
      <c r="M836" s="73" t="str">
        <f t="shared" si="28"/>
        <v xml:space="preserve"> - </v>
      </c>
      <c r="N836" s="73" t="str">
        <f>IF(A836&lt;&gt;"",IFERROR(VLOOKUP(I836&amp;M836&amp;K836,Raw!$R:$V,5,0),"Не определено")," - ")</f>
        <v xml:space="preserve"> - </v>
      </c>
      <c r="O836" s="77"/>
      <c r="P836" s="59"/>
      <c r="Q836" s="59"/>
      <c r="R836" s="59"/>
      <c r="S836" s="59"/>
      <c r="T836" s="59"/>
      <c r="U836" s="59"/>
      <c r="V836" s="59"/>
      <c r="W836" s="59"/>
      <c r="X836" s="59"/>
      <c r="Y836" s="59"/>
    </row>
    <row r="837" spans="1:25" customFormat="1" x14ac:dyDescent="0.25">
      <c r="A837" s="57"/>
      <c r="B837" s="59"/>
      <c r="C837" s="59"/>
      <c r="D837" s="59"/>
      <c r="E837" s="59"/>
      <c r="F837" s="59"/>
      <c r="G837" s="59"/>
      <c r="H837" s="52" t="str">
        <f t="shared" si="27"/>
        <v/>
      </c>
      <c r="I837" s="73" t="str">
        <f>IFERROR(VLOOKUP(A837,'Внесение изменений'!$B:$C,2,0),"")</f>
        <v/>
      </c>
      <c r="J837" s="73" t="str">
        <f>IFERROR(VLOOKUP(A837,'Внесение изменений'!B:E,4,0)," - ")</f>
        <v xml:space="preserve"> - </v>
      </c>
      <c r="K837" s="73" t="str">
        <f>IF(J837=" - ",J837,IFERROR(VLOOKUP(J837,Raw!$X$7:$Y$14,2,0),"Незначительные"))</f>
        <v xml:space="preserve"> - </v>
      </c>
      <c r="L837" s="73"/>
      <c r="M837" s="73" t="str">
        <f t="shared" si="28"/>
        <v xml:space="preserve"> - </v>
      </c>
      <c r="N837" s="73" t="str">
        <f>IF(A837&lt;&gt;"",IFERROR(VLOOKUP(I837&amp;M837&amp;K837,Raw!$R:$V,5,0),"Не определено")," - ")</f>
        <v xml:space="preserve"> - </v>
      </c>
      <c r="O837" s="77"/>
      <c r="P837" s="59"/>
      <c r="Q837" s="59"/>
      <c r="R837" s="59"/>
      <c r="S837" s="59"/>
      <c r="T837" s="59"/>
      <c r="U837" s="59"/>
      <c r="V837" s="59"/>
      <c r="W837" s="59"/>
      <c r="X837" s="59"/>
      <c r="Y837" s="59"/>
    </row>
    <row r="838" spans="1:25" customFormat="1" x14ac:dyDescent="0.25">
      <c r="A838" s="57"/>
      <c r="B838" s="59"/>
      <c r="C838" s="59"/>
      <c r="D838" s="59"/>
      <c r="E838" s="59"/>
      <c r="F838" s="59"/>
      <c r="G838" s="59"/>
      <c r="H838" s="52" t="str">
        <f t="shared" si="27"/>
        <v/>
      </c>
      <c r="I838" s="73" t="str">
        <f>IFERROR(VLOOKUP(A838,'Внесение изменений'!$B:$C,2,0),"")</f>
        <v/>
      </c>
      <c r="J838" s="73" t="str">
        <f>IFERROR(VLOOKUP(A838,'Внесение изменений'!B:E,4,0)," - ")</f>
        <v xml:space="preserve"> - </v>
      </c>
      <c r="K838" s="73" t="str">
        <f>IF(J838=" - ",J838,IFERROR(VLOOKUP(J838,Raw!$X$7:$Y$14,2,0),"Незначительные"))</f>
        <v xml:space="preserve"> - </v>
      </c>
      <c r="L838" s="73"/>
      <c r="M838" s="73" t="str">
        <f t="shared" si="28"/>
        <v xml:space="preserve"> - </v>
      </c>
      <c r="N838" s="73" t="str">
        <f>IF(A838&lt;&gt;"",IFERROR(VLOOKUP(I838&amp;M838&amp;K838,Raw!$R:$V,5,0),"Не определено")," - ")</f>
        <v xml:space="preserve"> - </v>
      </c>
      <c r="O838" s="77"/>
      <c r="P838" s="59"/>
      <c r="Q838" s="59"/>
      <c r="R838" s="59"/>
      <c r="S838" s="59"/>
      <c r="T838" s="59"/>
      <c r="U838" s="59"/>
      <c r="V838" s="59"/>
      <c r="W838" s="59"/>
      <c r="X838" s="59"/>
      <c r="Y838" s="59"/>
    </row>
    <row r="839" spans="1:25" customFormat="1" x14ac:dyDescent="0.25">
      <c r="A839" s="57"/>
      <c r="B839" s="59"/>
      <c r="C839" s="59"/>
      <c r="D839" s="59"/>
      <c r="E839" s="59"/>
      <c r="F839" s="59"/>
      <c r="G839" s="59"/>
      <c r="H839" s="52" t="str">
        <f t="shared" si="27"/>
        <v/>
      </c>
      <c r="I839" s="73" t="str">
        <f>IFERROR(VLOOKUP(A839,'Внесение изменений'!$B:$C,2,0),"")</f>
        <v/>
      </c>
      <c r="J839" s="73" t="str">
        <f>IFERROR(VLOOKUP(A839,'Внесение изменений'!B:E,4,0)," - ")</f>
        <v xml:space="preserve"> - </v>
      </c>
      <c r="K839" s="73" t="str">
        <f>IF(J839=" - ",J839,IFERROR(VLOOKUP(J839,Raw!$X$7:$Y$14,2,0),"Незначительные"))</f>
        <v xml:space="preserve"> - </v>
      </c>
      <c r="L839" s="73"/>
      <c r="M839" s="73" t="str">
        <f t="shared" si="28"/>
        <v xml:space="preserve"> - </v>
      </c>
      <c r="N839" s="73" t="str">
        <f>IF(A839&lt;&gt;"",IFERROR(VLOOKUP(I839&amp;M839&amp;K839,Raw!$R:$V,5,0),"Не определено")," - ")</f>
        <v xml:space="preserve"> - </v>
      </c>
      <c r="O839" s="77"/>
      <c r="P839" s="59"/>
      <c r="Q839" s="59"/>
      <c r="R839" s="59"/>
      <c r="S839" s="59"/>
      <c r="T839" s="59"/>
      <c r="U839" s="59"/>
      <c r="V839" s="59"/>
      <c r="W839" s="59"/>
      <c r="X839" s="59"/>
      <c r="Y839" s="59"/>
    </row>
    <row r="840" spans="1:25" customFormat="1" x14ac:dyDescent="0.25">
      <c r="A840" s="57"/>
      <c r="B840" s="59"/>
      <c r="C840" s="59"/>
      <c r="D840" s="59"/>
      <c r="E840" s="59"/>
      <c r="F840" s="59"/>
      <c r="G840" s="59"/>
      <c r="H840" s="52" t="str">
        <f t="shared" si="27"/>
        <v/>
      </c>
      <c r="I840" s="73" t="str">
        <f>IFERROR(VLOOKUP(A840,'Внесение изменений'!$B:$C,2,0),"")</f>
        <v/>
      </c>
      <c r="J840" s="73" t="str">
        <f>IFERROR(VLOOKUP(A840,'Внесение изменений'!B:E,4,0)," - ")</f>
        <v xml:space="preserve"> - </v>
      </c>
      <c r="K840" s="73" t="str">
        <f>IF(J840=" - ",J840,IFERROR(VLOOKUP(J840,Raw!$X$7:$Y$14,2,0),"Незначительные"))</f>
        <v xml:space="preserve"> - </v>
      </c>
      <c r="L840" s="73"/>
      <c r="M840" s="73" t="str">
        <f t="shared" si="28"/>
        <v xml:space="preserve"> - </v>
      </c>
      <c r="N840" s="73" t="str">
        <f>IF(A840&lt;&gt;"",IFERROR(VLOOKUP(I840&amp;M840&amp;K840,Raw!$R:$V,5,0),"Не определено")," - ")</f>
        <v xml:space="preserve"> - </v>
      </c>
      <c r="O840" s="77"/>
      <c r="P840" s="59"/>
      <c r="Q840" s="59"/>
      <c r="R840" s="59"/>
      <c r="S840" s="59"/>
      <c r="T840" s="59"/>
      <c r="U840" s="59"/>
      <c r="V840" s="59"/>
      <c r="W840" s="59"/>
      <c r="X840" s="59"/>
      <c r="Y840" s="59"/>
    </row>
    <row r="841" spans="1:25" customFormat="1" x14ac:dyDescent="0.25">
      <c r="A841" s="57"/>
      <c r="B841" s="59"/>
      <c r="C841" s="59"/>
      <c r="D841" s="59"/>
      <c r="E841" s="59"/>
      <c r="F841" s="59"/>
      <c r="G841" s="59"/>
      <c r="H841" s="52" t="str">
        <f t="shared" si="27"/>
        <v/>
      </c>
      <c r="I841" s="73" t="str">
        <f>IFERROR(VLOOKUP(A841,'Внесение изменений'!$B:$C,2,0),"")</f>
        <v/>
      </c>
      <c r="J841" s="73" t="str">
        <f>IFERROR(VLOOKUP(A841,'Внесение изменений'!B:E,4,0)," - ")</f>
        <v xml:space="preserve"> - </v>
      </c>
      <c r="K841" s="73" t="str">
        <f>IF(J841=" - ",J841,IFERROR(VLOOKUP(J841,Raw!$X$7:$Y$14,2,0),"Незначительные"))</f>
        <v xml:space="preserve"> - </v>
      </c>
      <c r="L841" s="73"/>
      <c r="M841" s="73" t="str">
        <f t="shared" si="28"/>
        <v xml:space="preserve"> - </v>
      </c>
      <c r="N841" s="73" t="str">
        <f>IF(A841&lt;&gt;"",IFERROR(VLOOKUP(I841&amp;M841&amp;K841,Raw!$R:$V,5,0),"Не определено")," - ")</f>
        <v xml:space="preserve"> - </v>
      </c>
      <c r="O841" s="77"/>
      <c r="P841" s="59"/>
      <c r="Q841" s="59"/>
      <c r="R841" s="59"/>
      <c r="S841" s="59"/>
      <c r="T841" s="59"/>
      <c r="U841" s="59"/>
      <c r="V841" s="59"/>
      <c r="W841" s="59"/>
      <c r="X841" s="59"/>
      <c r="Y841" s="59"/>
    </row>
    <row r="842" spans="1:25" customFormat="1" x14ac:dyDescent="0.25">
      <c r="A842" s="57"/>
      <c r="B842" s="59"/>
      <c r="C842" s="59"/>
      <c r="D842" s="59"/>
      <c r="E842" s="59"/>
      <c r="F842" s="59"/>
      <c r="G842" s="59"/>
      <c r="H842" s="52" t="str">
        <f t="shared" si="27"/>
        <v/>
      </c>
      <c r="I842" s="73" t="str">
        <f>IFERROR(VLOOKUP(A842,'Внесение изменений'!$B:$C,2,0),"")</f>
        <v/>
      </c>
      <c r="J842" s="73" t="str">
        <f>IFERROR(VLOOKUP(A842,'Внесение изменений'!B:E,4,0)," - ")</f>
        <v xml:space="preserve"> - </v>
      </c>
      <c r="K842" s="73" t="str">
        <f>IF(J842=" - ",J842,IFERROR(VLOOKUP(J842,Raw!$X$7:$Y$14,2,0),"Незначительные"))</f>
        <v xml:space="preserve"> - </v>
      </c>
      <c r="L842" s="73"/>
      <c r="M842" s="73" t="str">
        <f t="shared" si="28"/>
        <v xml:space="preserve"> - </v>
      </c>
      <c r="N842" s="73" t="str">
        <f>IF(A842&lt;&gt;"",IFERROR(VLOOKUP(I842&amp;M842&amp;K842,Raw!$R:$V,5,0),"Не определено")," - ")</f>
        <v xml:space="preserve"> - </v>
      </c>
      <c r="O842" s="77"/>
      <c r="P842" s="59"/>
      <c r="Q842" s="59"/>
      <c r="R842" s="59"/>
      <c r="S842" s="59"/>
      <c r="T842" s="59"/>
      <c r="U842" s="59"/>
      <c r="V842" s="59"/>
      <c r="W842" s="59"/>
      <c r="X842" s="59"/>
      <c r="Y842" s="59"/>
    </row>
    <row r="843" spans="1:25" customFormat="1" x14ac:dyDescent="0.25">
      <c r="A843" s="57"/>
      <c r="B843" s="59"/>
      <c r="C843" s="59"/>
      <c r="D843" s="59"/>
      <c r="E843" s="59"/>
      <c r="F843" s="59"/>
      <c r="G843" s="59"/>
      <c r="H843" s="52" t="str">
        <f t="shared" si="27"/>
        <v/>
      </c>
      <c r="I843" s="73" t="str">
        <f>IFERROR(VLOOKUP(A843,'Внесение изменений'!$B:$C,2,0),"")</f>
        <v/>
      </c>
      <c r="J843" s="73" t="str">
        <f>IFERROR(VLOOKUP(A843,'Внесение изменений'!B:E,4,0)," - ")</f>
        <v xml:space="preserve"> - </v>
      </c>
      <c r="K843" s="73" t="str">
        <f>IF(J843=" - ",J843,IFERROR(VLOOKUP(J843,Raw!$X$7:$Y$14,2,0),"Незначительные"))</f>
        <v xml:space="preserve"> - </v>
      </c>
      <c r="L843" s="73"/>
      <c r="M843" s="73" t="str">
        <f t="shared" si="28"/>
        <v xml:space="preserve"> - </v>
      </c>
      <c r="N843" s="73" t="str">
        <f>IF(A843&lt;&gt;"",IFERROR(VLOOKUP(I843&amp;M843&amp;K843,Raw!$R:$V,5,0),"Не определено")," - ")</f>
        <v xml:space="preserve"> - </v>
      </c>
      <c r="O843" s="77"/>
      <c r="P843" s="59"/>
      <c r="Q843" s="59"/>
      <c r="R843" s="59"/>
      <c r="S843" s="59"/>
      <c r="T843" s="59"/>
      <c r="U843" s="59"/>
      <c r="V843" s="59"/>
      <c r="W843" s="59"/>
      <c r="X843" s="59"/>
      <c r="Y843" s="59"/>
    </row>
    <row r="844" spans="1:25" customFormat="1" x14ac:dyDescent="0.25">
      <c r="A844" s="57"/>
      <c r="B844" s="59"/>
      <c r="C844" s="59"/>
      <c r="D844" s="59"/>
      <c r="E844" s="59"/>
      <c r="F844" s="59"/>
      <c r="G844" s="59"/>
      <c r="H844" s="52" t="str">
        <f t="shared" si="27"/>
        <v/>
      </c>
      <c r="I844" s="73" t="str">
        <f>IFERROR(VLOOKUP(A844,'Внесение изменений'!$B:$C,2,0),"")</f>
        <v/>
      </c>
      <c r="J844" s="73" t="str">
        <f>IFERROR(VLOOKUP(A844,'Внесение изменений'!B:E,4,0)," - ")</f>
        <v xml:space="preserve"> - </v>
      </c>
      <c r="K844" s="73" t="str">
        <f>IF(J844=" - ",J844,IFERROR(VLOOKUP(J844,Raw!$X$7:$Y$14,2,0),"Незначительные"))</f>
        <v xml:space="preserve"> - </v>
      </c>
      <c r="L844" s="73"/>
      <c r="M844" s="73" t="str">
        <f t="shared" si="28"/>
        <v xml:space="preserve"> - </v>
      </c>
      <c r="N844" s="73" t="str">
        <f>IF(A844&lt;&gt;"",IFERROR(VLOOKUP(I844&amp;M844&amp;K844,Raw!$R:$V,5,0),"Не определено")," - ")</f>
        <v xml:space="preserve"> - </v>
      </c>
      <c r="O844" s="77"/>
      <c r="P844" s="59"/>
      <c r="Q844" s="59"/>
      <c r="R844" s="59"/>
      <c r="S844" s="59"/>
      <c r="T844" s="59"/>
      <c r="U844" s="59"/>
      <c r="V844" s="59"/>
      <c r="W844" s="59"/>
      <c r="X844" s="59"/>
      <c r="Y844" s="59"/>
    </row>
    <row r="845" spans="1:25" customFormat="1" x14ac:dyDescent="0.25">
      <c r="A845" s="57"/>
      <c r="B845" s="59"/>
      <c r="C845" s="59"/>
      <c r="D845" s="59"/>
      <c r="E845" s="59"/>
      <c r="F845" s="59"/>
      <c r="G845" s="59"/>
      <c r="H845" s="52" t="str">
        <f t="shared" si="27"/>
        <v/>
      </c>
      <c r="I845" s="73" t="str">
        <f>IFERROR(VLOOKUP(A845,'Внесение изменений'!$B:$C,2,0),"")</f>
        <v/>
      </c>
      <c r="J845" s="73" t="str">
        <f>IFERROR(VLOOKUP(A845,'Внесение изменений'!B:E,4,0)," - ")</f>
        <v xml:space="preserve"> - </v>
      </c>
      <c r="K845" s="73" t="str">
        <f>IF(J845=" - ",J845,IFERROR(VLOOKUP(J845,Raw!$X$7:$Y$14,2,0),"Незначительные"))</f>
        <v xml:space="preserve"> - </v>
      </c>
      <c r="L845" s="73"/>
      <c r="M845" s="73" t="str">
        <f t="shared" si="28"/>
        <v xml:space="preserve"> - </v>
      </c>
      <c r="N845" s="73" t="str">
        <f>IF(A845&lt;&gt;"",IFERROR(VLOOKUP(I845&amp;M845&amp;K845,Raw!$R:$V,5,0),"Не определено")," - ")</f>
        <v xml:space="preserve"> - </v>
      </c>
      <c r="O845" s="77"/>
      <c r="P845" s="59"/>
      <c r="Q845" s="59"/>
      <c r="R845" s="59"/>
      <c r="S845" s="59"/>
      <c r="T845" s="59"/>
      <c r="U845" s="59"/>
      <c r="V845" s="59"/>
      <c r="W845" s="59"/>
      <c r="X845" s="59"/>
      <c r="Y845" s="59"/>
    </row>
    <row r="846" spans="1:25" customFormat="1" x14ac:dyDescent="0.25">
      <c r="A846" s="57"/>
      <c r="B846" s="59"/>
      <c r="C846" s="59"/>
      <c r="D846" s="59"/>
      <c r="E846" s="59"/>
      <c r="F846" s="59"/>
      <c r="G846" s="59"/>
      <c r="H846" s="52" t="str">
        <f t="shared" si="27"/>
        <v/>
      </c>
      <c r="I846" s="73" t="str">
        <f>IFERROR(VLOOKUP(A846,'Внесение изменений'!$B:$C,2,0),"")</f>
        <v/>
      </c>
      <c r="J846" s="73" t="str">
        <f>IFERROR(VLOOKUP(A846,'Внесение изменений'!B:E,4,0)," - ")</f>
        <v xml:space="preserve"> - </v>
      </c>
      <c r="K846" s="73" t="str">
        <f>IF(J846=" - ",J846,IFERROR(VLOOKUP(J846,Raw!$X$7:$Y$14,2,0),"Незначительные"))</f>
        <v xml:space="preserve"> - </v>
      </c>
      <c r="L846" s="73"/>
      <c r="M846" s="73" t="str">
        <f t="shared" si="28"/>
        <v xml:space="preserve"> - </v>
      </c>
      <c r="N846" s="73" t="str">
        <f>IF(A846&lt;&gt;"",IFERROR(VLOOKUP(I846&amp;M846&amp;K846,Raw!$R:$V,5,0),"Не определено")," - ")</f>
        <v xml:space="preserve"> - </v>
      </c>
      <c r="O846" s="77"/>
      <c r="P846" s="59"/>
      <c r="Q846" s="59"/>
      <c r="R846" s="59"/>
      <c r="S846" s="59"/>
      <c r="T846" s="59"/>
      <c r="U846" s="59"/>
      <c r="V846" s="59"/>
      <c r="W846" s="59"/>
      <c r="X846" s="59"/>
      <c r="Y846" s="59"/>
    </row>
    <row r="847" spans="1:25" customFormat="1" x14ac:dyDescent="0.25">
      <c r="A847" s="57"/>
      <c r="B847" s="59"/>
      <c r="C847" s="59"/>
      <c r="D847" s="59"/>
      <c r="E847" s="59"/>
      <c r="F847" s="59"/>
      <c r="G847" s="59"/>
      <c r="H847" s="52" t="str">
        <f t="shared" si="27"/>
        <v/>
      </c>
      <c r="I847" s="73" t="str">
        <f>IFERROR(VLOOKUP(A847,'Внесение изменений'!$B:$C,2,0),"")</f>
        <v/>
      </c>
      <c r="J847" s="73" t="str">
        <f>IFERROR(VLOOKUP(A847,'Внесение изменений'!B:E,4,0)," - ")</f>
        <v xml:space="preserve"> - </v>
      </c>
      <c r="K847" s="73" t="str">
        <f>IF(J847=" - ",J847,IFERROR(VLOOKUP(J847,Raw!$X$7:$Y$14,2,0),"Незначительные"))</f>
        <v xml:space="preserve"> - </v>
      </c>
      <c r="L847" s="73"/>
      <c r="M847" s="73" t="str">
        <f t="shared" si="28"/>
        <v xml:space="preserve"> - </v>
      </c>
      <c r="N847" s="73" t="str">
        <f>IF(A847&lt;&gt;"",IFERROR(VLOOKUP(I847&amp;M847&amp;K847,Raw!$R:$V,5,0),"Не определено")," - ")</f>
        <v xml:space="preserve"> - </v>
      </c>
      <c r="O847" s="77"/>
      <c r="P847" s="59"/>
      <c r="Q847" s="59"/>
      <c r="R847" s="59"/>
      <c r="S847" s="59"/>
      <c r="T847" s="59"/>
      <c r="U847" s="59"/>
      <c r="V847" s="59"/>
      <c r="W847" s="59"/>
      <c r="X847" s="59"/>
      <c r="Y847" s="59"/>
    </row>
    <row r="848" spans="1:25" customFormat="1" x14ac:dyDescent="0.25">
      <c r="A848" s="57"/>
      <c r="B848" s="59"/>
      <c r="C848" s="59"/>
      <c r="D848" s="59"/>
      <c r="E848" s="59"/>
      <c r="F848" s="59"/>
      <c r="G848" s="59"/>
      <c r="H848" s="52" t="str">
        <f t="shared" si="27"/>
        <v/>
      </c>
      <c r="I848" s="73" t="str">
        <f>IFERROR(VLOOKUP(A848,'Внесение изменений'!$B:$C,2,0),"")</f>
        <v/>
      </c>
      <c r="J848" s="73" t="str">
        <f>IFERROR(VLOOKUP(A848,'Внесение изменений'!B:E,4,0)," - ")</f>
        <v xml:space="preserve"> - </v>
      </c>
      <c r="K848" s="73" t="str">
        <f>IF(J848=" - ",J848,IFERROR(VLOOKUP(J848,Raw!$X$7:$Y$14,2,0),"Незначительные"))</f>
        <v xml:space="preserve"> - </v>
      </c>
      <c r="L848" s="73"/>
      <c r="M848" s="73" t="str">
        <f t="shared" si="28"/>
        <v xml:space="preserve"> - </v>
      </c>
      <c r="N848" s="73" t="str">
        <f>IF(A848&lt;&gt;"",IFERROR(VLOOKUP(I848&amp;M848&amp;K848,Raw!$R:$V,5,0),"Не определено")," - ")</f>
        <v xml:space="preserve"> - </v>
      </c>
      <c r="O848" s="77"/>
      <c r="P848" s="59"/>
      <c r="Q848" s="59"/>
      <c r="R848" s="59"/>
      <c r="S848" s="59"/>
      <c r="T848" s="59"/>
      <c r="U848" s="59"/>
      <c r="V848" s="59"/>
      <c r="W848" s="59"/>
      <c r="X848" s="59"/>
      <c r="Y848" s="59"/>
    </row>
    <row r="849" spans="1:25" customFormat="1" x14ac:dyDescent="0.25">
      <c r="A849" s="57"/>
      <c r="B849" s="59"/>
      <c r="C849" s="59"/>
      <c r="D849" s="59"/>
      <c r="E849" s="59"/>
      <c r="F849" s="59"/>
      <c r="G849" s="59"/>
      <c r="H849" s="52" t="str">
        <f t="shared" si="27"/>
        <v/>
      </c>
      <c r="I849" s="73" t="str">
        <f>IFERROR(VLOOKUP(A849,'Внесение изменений'!$B:$C,2,0),"")</f>
        <v/>
      </c>
      <c r="J849" s="73" t="str">
        <f>IFERROR(VLOOKUP(A849,'Внесение изменений'!B:E,4,0)," - ")</f>
        <v xml:space="preserve"> - </v>
      </c>
      <c r="K849" s="73" t="str">
        <f>IF(J849=" - ",J849,IFERROR(VLOOKUP(J849,Raw!$X$7:$Y$14,2,0),"Незначительные"))</f>
        <v xml:space="preserve"> - </v>
      </c>
      <c r="L849" s="73"/>
      <c r="M849" s="73" t="str">
        <f t="shared" si="28"/>
        <v xml:space="preserve"> - </v>
      </c>
      <c r="N849" s="73" t="str">
        <f>IF(A849&lt;&gt;"",IFERROR(VLOOKUP(I849&amp;M849&amp;K849,Raw!$R:$V,5,0),"Не определено")," - ")</f>
        <v xml:space="preserve"> - </v>
      </c>
      <c r="O849" s="77"/>
      <c r="P849" s="59"/>
      <c r="Q849" s="59"/>
      <c r="R849" s="59"/>
      <c r="S849" s="59"/>
      <c r="T849" s="59"/>
      <c r="U849" s="59"/>
      <c r="V849" s="59"/>
      <c r="W849" s="59"/>
      <c r="X849" s="59"/>
      <c r="Y849" s="59"/>
    </row>
    <row r="850" spans="1:25" customFormat="1" x14ac:dyDescent="0.25">
      <c r="A850" s="57"/>
      <c r="B850" s="59"/>
      <c r="C850" s="59"/>
      <c r="D850" s="59"/>
      <c r="E850" s="59"/>
      <c r="F850" s="59"/>
      <c r="G850" s="59"/>
      <c r="H850" s="52" t="str">
        <f t="shared" si="27"/>
        <v/>
      </c>
      <c r="I850" s="73" t="str">
        <f>IFERROR(VLOOKUP(A850,'Внесение изменений'!$B:$C,2,0),"")</f>
        <v/>
      </c>
      <c r="J850" s="73" t="str">
        <f>IFERROR(VLOOKUP(A850,'Внесение изменений'!B:E,4,0)," - ")</f>
        <v xml:space="preserve"> - </v>
      </c>
      <c r="K850" s="73" t="str">
        <f>IF(J850=" - ",J850,IFERROR(VLOOKUP(J850,Raw!$X$7:$Y$14,2,0),"Незначительные"))</f>
        <v xml:space="preserve"> - </v>
      </c>
      <c r="L850" s="73"/>
      <c r="M850" s="73" t="str">
        <f t="shared" si="28"/>
        <v xml:space="preserve"> - </v>
      </c>
      <c r="N850" s="73" t="str">
        <f>IF(A850&lt;&gt;"",IFERROR(VLOOKUP(I850&amp;M850&amp;K850,Raw!$R:$V,5,0),"Не определено")," - ")</f>
        <v xml:space="preserve"> - </v>
      </c>
      <c r="O850" s="77"/>
      <c r="P850" s="59"/>
      <c r="Q850" s="59"/>
      <c r="R850" s="59"/>
      <c r="S850" s="59"/>
      <c r="T850" s="59"/>
      <c r="U850" s="59"/>
      <c r="V850" s="59"/>
      <c r="W850" s="59"/>
      <c r="X850" s="59"/>
      <c r="Y850" s="59"/>
    </row>
    <row r="851" spans="1:25" customFormat="1" x14ac:dyDescent="0.25">
      <c r="A851" s="57"/>
      <c r="B851" s="59"/>
      <c r="C851" s="59"/>
      <c r="D851" s="59"/>
      <c r="E851" s="59"/>
      <c r="F851" s="59"/>
      <c r="G851" s="59"/>
      <c r="H851" s="52" t="str">
        <f t="shared" si="27"/>
        <v/>
      </c>
      <c r="I851" s="73" t="str">
        <f>IFERROR(VLOOKUP(A851,'Внесение изменений'!$B:$C,2,0),"")</f>
        <v/>
      </c>
      <c r="J851" s="73" t="str">
        <f>IFERROR(VLOOKUP(A851,'Внесение изменений'!B:E,4,0)," - ")</f>
        <v xml:space="preserve"> - </v>
      </c>
      <c r="K851" s="73" t="str">
        <f>IF(J851=" - ",J851,IFERROR(VLOOKUP(J851,Raw!$X$7:$Y$14,2,0),"Незначительные"))</f>
        <v xml:space="preserve"> - </v>
      </c>
      <c r="L851" s="73"/>
      <c r="M851" s="73" t="str">
        <f t="shared" si="28"/>
        <v xml:space="preserve"> - </v>
      </c>
      <c r="N851" s="73" t="str">
        <f>IF(A851&lt;&gt;"",IFERROR(VLOOKUP(I851&amp;M851&amp;K851,Raw!$R:$V,5,0),"Не определено")," - ")</f>
        <v xml:space="preserve"> - </v>
      </c>
      <c r="O851" s="77"/>
      <c r="P851" s="59"/>
      <c r="Q851" s="59"/>
      <c r="R851" s="59"/>
      <c r="S851" s="59"/>
      <c r="T851" s="59"/>
      <c r="U851" s="59"/>
      <c r="V851" s="59"/>
      <c r="W851" s="59"/>
      <c r="X851" s="59"/>
      <c r="Y851" s="59"/>
    </row>
    <row r="852" spans="1:25" customFormat="1" x14ac:dyDescent="0.25">
      <c r="A852" s="57"/>
      <c r="B852" s="59"/>
      <c r="C852" s="59"/>
      <c r="D852" s="59"/>
      <c r="E852" s="59"/>
      <c r="F852" s="59"/>
      <c r="G852" s="59"/>
      <c r="H852" s="52" t="str">
        <f t="shared" si="27"/>
        <v/>
      </c>
      <c r="I852" s="73" t="str">
        <f>IFERROR(VLOOKUP(A852,'Внесение изменений'!$B:$C,2,0),"")</f>
        <v/>
      </c>
      <c r="J852" s="73" t="str">
        <f>IFERROR(VLOOKUP(A852,'Внесение изменений'!B:E,4,0)," - ")</f>
        <v xml:space="preserve"> - </v>
      </c>
      <c r="K852" s="73" t="str">
        <f>IF(J852=" - ",J852,IFERROR(VLOOKUP(J852,Raw!$X$7:$Y$14,2,0),"Незначительные"))</f>
        <v xml:space="preserve"> - </v>
      </c>
      <c r="L852" s="73"/>
      <c r="M852" s="73" t="str">
        <f t="shared" si="28"/>
        <v xml:space="preserve"> - </v>
      </c>
      <c r="N852" s="73" t="str">
        <f>IF(A852&lt;&gt;"",IFERROR(VLOOKUP(I852&amp;M852&amp;K852,Raw!$R:$V,5,0),"Не определено")," - ")</f>
        <v xml:space="preserve"> - </v>
      </c>
      <c r="O852" s="77"/>
      <c r="P852" s="59"/>
      <c r="Q852" s="59"/>
      <c r="R852" s="59"/>
      <c r="S852" s="59"/>
      <c r="T852" s="59"/>
      <c r="U852" s="59"/>
      <c r="V852" s="59"/>
      <c r="W852" s="59"/>
      <c r="X852" s="59"/>
      <c r="Y852" s="59"/>
    </row>
    <row r="853" spans="1:25" customFormat="1" x14ac:dyDescent="0.25">
      <c r="A853" s="57"/>
      <c r="B853" s="59"/>
      <c r="C853" s="59"/>
      <c r="D853" s="59"/>
      <c r="E853" s="59"/>
      <c r="F853" s="59"/>
      <c r="G853" s="59"/>
      <c r="H853" s="52" t="str">
        <f t="shared" si="27"/>
        <v/>
      </c>
      <c r="I853" s="73" t="str">
        <f>IFERROR(VLOOKUP(A853,'Внесение изменений'!$B:$C,2,0),"")</f>
        <v/>
      </c>
      <c r="J853" s="73" t="str">
        <f>IFERROR(VLOOKUP(A853,'Внесение изменений'!B:E,4,0)," - ")</f>
        <v xml:space="preserve"> - </v>
      </c>
      <c r="K853" s="73" t="str">
        <f>IF(J853=" - ",J853,IFERROR(VLOOKUP(J853,Raw!$X$7:$Y$14,2,0),"Незначительные"))</f>
        <v xml:space="preserve"> - </v>
      </c>
      <c r="L853" s="73"/>
      <c r="M853" s="73" t="str">
        <f t="shared" si="28"/>
        <v xml:space="preserve"> - </v>
      </c>
      <c r="N853" s="73" t="str">
        <f>IF(A853&lt;&gt;"",IFERROR(VLOOKUP(I853&amp;M853&amp;K853,Raw!$R:$V,5,0),"Не определено")," - ")</f>
        <v xml:space="preserve"> - </v>
      </c>
      <c r="O853" s="77"/>
      <c r="P853" s="59"/>
      <c r="Q853" s="59"/>
      <c r="R853" s="59"/>
      <c r="S853" s="59"/>
      <c r="T853" s="59"/>
      <c r="U853" s="59"/>
      <c r="V853" s="59"/>
      <c r="W853" s="59"/>
      <c r="X853" s="59"/>
      <c r="Y853" s="59"/>
    </row>
    <row r="854" spans="1:25" customFormat="1" x14ac:dyDescent="0.25">
      <c r="A854" s="57"/>
      <c r="B854" s="59"/>
      <c r="C854" s="59"/>
      <c r="D854" s="59"/>
      <c r="E854" s="59"/>
      <c r="F854" s="59"/>
      <c r="G854" s="59"/>
      <c r="H854" s="52" t="str">
        <f t="shared" si="27"/>
        <v/>
      </c>
      <c r="I854" s="73" t="str">
        <f>IFERROR(VLOOKUP(A854,'Внесение изменений'!$B:$C,2,0),"")</f>
        <v/>
      </c>
      <c r="J854" s="73" t="str">
        <f>IFERROR(VLOOKUP(A854,'Внесение изменений'!B:E,4,0)," - ")</f>
        <v xml:space="preserve"> - </v>
      </c>
      <c r="K854" s="73" t="str">
        <f>IF(J854=" - ",J854,IFERROR(VLOOKUP(J854,Raw!$X$7:$Y$14,2,0),"Незначительные"))</f>
        <v xml:space="preserve"> - </v>
      </c>
      <c r="L854" s="73"/>
      <c r="M854" s="73" t="str">
        <f t="shared" si="28"/>
        <v xml:space="preserve"> - </v>
      </c>
      <c r="N854" s="73" t="str">
        <f>IF(A854&lt;&gt;"",IFERROR(VLOOKUP(I854&amp;M854&amp;K854,Raw!$R:$V,5,0),"Не определено")," - ")</f>
        <v xml:space="preserve"> - </v>
      </c>
      <c r="O854" s="77"/>
      <c r="P854" s="59"/>
      <c r="Q854" s="59"/>
      <c r="R854" s="59"/>
      <c r="S854" s="59"/>
      <c r="T854" s="59"/>
      <c r="U854" s="59"/>
      <c r="V854" s="59"/>
      <c r="W854" s="59"/>
      <c r="X854" s="59"/>
      <c r="Y854" s="59"/>
    </row>
    <row r="855" spans="1:25" customFormat="1" x14ac:dyDescent="0.25">
      <c r="A855" s="57"/>
      <c r="B855" s="59"/>
      <c r="C855" s="59"/>
      <c r="D855" s="59"/>
      <c r="E855" s="59"/>
      <c r="F855" s="59"/>
      <c r="G855" s="59"/>
      <c r="H855" s="52" t="str">
        <f t="shared" si="27"/>
        <v/>
      </c>
      <c r="I855" s="73" t="str">
        <f>IFERROR(VLOOKUP(A855,'Внесение изменений'!$B:$C,2,0),"")</f>
        <v/>
      </c>
      <c r="J855" s="73" t="str">
        <f>IFERROR(VLOOKUP(A855,'Внесение изменений'!B:E,4,0)," - ")</f>
        <v xml:space="preserve"> - </v>
      </c>
      <c r="K855" s="73" t="str">
        <f>IF(J855=" - ",J855,IFERROR(VLOOKUP(J855,Raw!$X$7:$Y$14,2,0),"Незначительные"))</f>
        <v xml:space="preserve"> - </v>
      </c>
      <c r="L855" s="73"/>
      <c r="M855" s="73" t="str">
        <f t="shared" si="28"/>
        <v xml:space="preserve"> - </v>
      </c>
      <c r="N855" s="73" t="str">
        <f>IF(A855&lt;&gt;"",IFERROR(VLOOKUP(I855&amp;M855&amp;K855,Raw!$R:$V,5,0),"Не определено")," - ")</f>
        <v xml:space="preserve"> - </v>
      </c>
      <c r="O855" s="77"/>
      <c r="P855" s="59"/>
      <c r="Q855" s="59"/>
      <c r="R855" s="59"/>
      <c r="S855" s="59"/>
      <c r="T855" s="59"/>
      <c r="U855" s="59"/>
      <c r="V855" s="59"/>
      <c r="W855" s="59"/>
      <c r="X855" s="59"/>
      <c r="Y855" s="59"/>
    </row>
    <row r="856" spans="1:25" customFormat="1" x14ac:dyDescent="0.25">
      <c r="A856" s="57"/>
      <c r="B856" s="59"/>
      <c r="C856" s="59"/>
      <c r="D856" s="59"/>
      <c r="E856" s="59"/>
      <c r="F856" s="59"/>
      <c r="G856" s="59"/>
      <c r="H856" s="52" t="str">
        <f t="shared" si="27"/>
        <v/>
      </c>
      <c r="I856" s="73" t="str">
        <f>IFERROR(VLOOKUP(A856,'Внесение изменений'!$B:$C,2,0),"")</f>
        <v/>
      </c>
      <c r="J856" s="73" t="str">
        <f>IFERROR(VLOOKUP(A856,'Внесение изменений'!B:E,4,0)," - ")</f>
        <v xml:space="preserve"> - </v>
      </c>
      <c r="K856" s="73" t="str">
        <f>IF(J856=" - ",J856,IFERROR(VLOOKUP(J856,Raw!$X$7:$Y$14,2,0),"Незначительные"))</f>
        <v xml:space="preserve"> - </v>
      </c>
      <c r="L856" s="73"/>
      <c r="M856" s="73" t="str">
        <f t="shared" si="28"/>
        <v xml:space="preserve"> - </v>
      </c>
      <c r="N856" s="73" t="str">
        <f>IF(A856&lt;&gt;"",IFERROR(VLOOKUP(I856&amp;M856&amp;K856,Raw!$R:$V,5,0),"Не определено")," - ")</f>
        <v xml:space="preserve"> - </v>
      </c>
      <c r="O856" s="77"/>
      <c r="P856" s="59"/>
      <c r="Q856" s="59"/>
      <c r="R856" s="59"/>
      <c r="S856" s="59"/>
      <c r="T856" s="59"/>
      <c r="U856" s="59"/>
      <c r="V856" s="59"/>
      <c r="W856" s="59"/>
      <c r="X856" s="59"/>
      <c r="Y856" s="59"/>
    </row>
    <row r="857" spans="1:25" customFormat="1" x14ac:dyDescent="0.25">
      <c r="A857" s="57"/>
      <c r="B857" s="59"/>
      <c r="C857" s="59"/>
      <c r="D857" s="59"/>
      <c r="E857" s="59"/>
      <c r="F857" s="59"/>
      <c r="G857" s="59"/>
      <c r="H857" s="52" t="str">
        <f t="shared" si="27"/>
        <v/>
      </c>
      <c r="I857" s="73" t="str">
        <f>IFERROR(VLOOKUP(A857,'Внесение изменений'!$B:$C,2,0),"")</f>
        <v/>
      </c>
      <c r="J857" s="73" t="str">
        <f>IFERROR(VLOOKUP(A857,'Внесение изменений'!B:E,4,0)," - ")</f>
        <v xml:space="preserve"> - </v>
      </c>
      <c r="K857" s="73" t="str">
        <f>IF(J857=" - ",J857,IFERROR(VLOOKUP(J857,Raw!$X$7:$Y$14,2,0),"Незначительные"))</f>
        <v xml:space="preserve"> - </v>
      </c>
      <c r="L857" s="73"/>
      <c r="M857" s="73" t="str">
        <f t="shared" si="28"/>
        <v xml:space="preserve"> - </v>
      </c>
      <c r="N857" s="73" t="str">
        <f>IF(A857&lt;&gt;"",IFERROR(VLOOKUP(I857&amp;M857&amp;K857,Raw!$R:$V,5,0),"Не определено")," - ")</f>
        <v xml:space="preserve"> - </v>
      </c>
      <c r="O857" s="77"/>
      <c r="P857" s="59"/>
      <c r="Q857" s="59"/>
      <c r="R857" s="59"/>
      <c r="S857" s="59"/>
      <c r="T857" s="59"/>
      <c r="U857" s="59"/>
      <c r="V857" s="59"/>
      <c r="W857" s="59"/>
      <c r="X857" s="59"/>
      <c r="Y857" s="59"/>
    </row>
    <row r="858" spans="1:25" customFormat="1" x14ac:dyDescent="0.25">
      <c r="A858" s="57"/>
      <c r="B858" s="59"/>
      <c r="C858" s="59"/>
      <c r="D858" s="59"/>
      <c r="E858" s="59"/>
      <c r="F858" s="59"/>
      <c r="G858" s="59"/>
      <c r="H858" s="52" t="str">
        <f t="shared" si="27"/>
        <v/>
      </c>
      <c r="I858" s="73" t="str">
        <f>IFERROR(VLOOKUP(A858,'Внесение изменений'!$B:$C,2,0),"")</f>
        <v/>
      </c>
      <c r="J858" s="73" t="str">
        <f>IFERROR(VLOOKUP(A858,'Внесение изменений'!B:E,4,0)," - ")</f>
        <v xml:space="preserve"> - </v>
      </c>
      <c r="K858" s="73" t="str">
        <f>IF(J858=" - ",J858,IFERROR(VLOOKUP(J858,Raw!$X$7:$Y$14,2,0),"Незначительные"))</f>
        <v xml:space="preserve"> - </v>
      </c>
      <c r="L858" s="73"/>
      <c r="M858" s="73" t="str">
        <f t="shared" si="28"/>
        <v xml:space="preserve"> - </v>
      </c>
      <c r="N858" s="73" t="str">
        <f>IF(A858&lt;&gt;"",IFERROR(VLOOKUP(I858&amp;M858&amp;K858,Raw!$R:$V,5,0),"Не определено")," - ")</f>
        <v xml:space="preserve"> - </v>
      </c>
      <c r="O858" s="77"/>
      <c r="P858" s="59"/>
      <c r="Q858" s="59"/>
      <c r="R858" s="59"/>
      <c r="S858" s="59"/>
      <c r="T858" s="59"/>
      <c r="U858" s="59"/>
      <c r="V858" s="59"/>
      <c r="W858" s="59"/>
      <c r="X858" s="59"/>
      <c r="Y858" s="59"/>
    </row>
    <row r="859" spans="1:25" customFormat="1" x14ac:dyDescent="0.25">
      <c r="A859" s="57"/>
      <c r="B859" s="59"/>
      <c r="C859" s="59"/>
      <c r="D859" s="59"/>
      <c r="E859" s="59"/>
      <c r="F859" s="59"/>
      <c r="G859" s="59"/>
      <c r="H859" s="52" t="str">
        <f t="shared" si="27"/>
        <v/>
      </c>
      <c r="I859" s="73" t="str">
        <f>IFERROR(VLOOKUP(A859,'Внесение изменений'!$B:$C,2,0),"")</f>
        <v/>
      </c>
      <c r="J859" s="73" t="str">
        <f>IFERROR(VLOOKUP(A859,'Внесение изменений'!B:E,4,0)," - ")</f>
        <v xml:space="preserve"> - </v>
      </c>
      <c r="K859" s="73" t="str">
        <f>IF(J859=" - ",J859,IFERROR(VLOOKUP(J859,Raw!$X$7:$Y$14,2,0),"Незначительные"))</f>
        <v xml:space="preserve"> - </v>
      </c>
      <c r="L859" s="73"/>
      <c r="M859" s="73" t="str">
        <f t="shared" si="28"/>
        <v xml:space="preserve"> - </v>
      </c>
      <c r="N859" s="73" t="str">
        <f>IF(A859&lt;&gt;"",IFERROR(VLOOKUP(I859&amp;M859&amp;K859,Raw!$R:$V,5,0),"Не определено")," - ")</f>
        <v xml:space="preserve"> - </v>
      </c>
      <c r="O859" s="77"/>
      <c r="P859" s="59"/>
      <c r="Q859" s="59"/>
      <c r="R859" s="59"/>
      <c r="S859" s="59"/>
      <c r="T859" s="59"/>
      <c r="U859" s="59"/>
      <c r="V859" s="59"/>
      <c r="W859" s="59"/>
      <c r="X859" s="59"/>
      <c r="Y859" s="59"/>
    </row>
    <row r="860" spans="1:25" customFormat="1" x14ac:dyDescent="0.25">
      <c r="A860" s="57"/>
      <c r="B860" s="59"/>
      <c r="C860" s="59"/>
      <c r="D860" s="59"/>
      <c r="E860" s="59"/>
      <c r="F860" s="59"/>
      <c r="G860" s="59"/>
      <c r="H860" s="52" t="str">
        <f t="shared" si="27"/>
        <v/>
      </c>
      <c r="I860" s="73" t="str">
        <f>IFERROR(VLOOKUP(A860,'Внесение изменений'!$B:$C,2,0),"")</f>
        <v/>
      </c>
      <c r="J860" s="73" t="str">
        <f>IFERROR(VLOOKUP(A860,'Внесение изменений'!B:E,4,0)," - ")</f>
        <v xml:space="preserve"> - </v>
      </c>
      <c r="K860" s="73" t="str">
        <f>IF(J860=" - ",J860,IFERROR(VLOOKUP(J860,Raw!$X$7:$Y$14,2,0),"Незначительные"))</f>
        <v xml:space="preserve"> - </v>
      </c>
      <c r="L860" s="73"/>
      <c r="M860" s="73" t="str">
        <f t="shared" si="28"/>
        <v xml:space="preserve"> - </v>
      </c>
      <c r="N860" s="73" t="str">
        <f>IF(A860&lt;&gt;"",IFERROR(VLOOKUP(I860&amp;M860&amp;K860,Raw!$R:$V,5,0),"Не определено")," - ")</f>
        <v xml:space="preserve"> - </v>
      </c>
      <c r="O860" s="77"/>
      <c r="P860" s="59"/>
      <c r="Q860" s="59"/>
      <c r="R860" s="59"/>
      <c r="S860" s="59"/>
      <c r="T860" s="59"/>
      <c r="U860" s="59"/>
      <c r="V860" s="59"/>
      <c r="W860" s="59"/>
      <c r="X860" s="59"/>
      <c r="Y860" s="59"/>
    </row>
    <row r="861" spans="1:25" customFormat="1" x14ac:dyDescent="0.25">
      <c r="A861" s="57"/>
      <c r="B861" s="59"/>
      <c r="C861" s="59"/>
      <c r="D861" s="59"/>
      <c r="E861" s="59"/>
      <c r="F861" s="59"/>
      <c r="G861" s="59"/>
      <c r="H861" s="52" t="str">
        <f t="shared" si="27"/>
        <v/>
      </c>
      <c r="I861" s="73" t="str">
        <f>IFERROR(VLOOKUP(A861,'Внесение изменений'!$B:$C,2,0),"")</f>
        <v/>
      </c>
      <c r="J861" s="73" t="str">
        <f>IFERROR(VLOOKUP(A861,'Внесение изменений'!B:E,4,0)," - ")</f>
        <v xml:space="preserve"> - </v>
      </c>
      <c r="K861" s="73" t="str">
        <f>IF(J861=" - ",J861,IFERROR(VLOOKUP(J861,Raw!$X$7:$Y$14,2,0),"Незначительные"))</f>
        <v xml:space="preserve"> - </v>
      </c>
      <c r="L861" s="73"/>
      <c r="M861" s="73" t="str">
        <f t="shared" si="28"/>
        <v xml:space="preserve"> - </v>
      </c>
      <c r="N861" s="73" t="str">
        <f>IF(A861&lt;&gt;"",IFERROR(VLOOKUP(I861&amp;M861&amp;K861,Raw!$R:$V,5,0),"Не определено")," - ")</f>
        <v xml:space="preserve"> - </v>
      </c>
      <c r="O861" s="77"/>
      <c r="P861" s="59"/>
      <c r="Q861" s="59"/>
      <c r="R861" s="59"/>
      <c r="S861" s="59"/>
      <c r="T861" s="59"/>
      <c r="U861" s="59"/>
      <c r="V861" s="59"/>
      <c r="W861" s="59"/>
      <c r="X861" s="59"/>
      <c r="Y861" s="59"/>
    </row>
    <row r="862" spans="1:25" customFormat="1" x14ac:dyDescent="0.25">
      <c r="A862" s="57"/>
      <c r="B862" s="59"/>
      <c r="C862" s="59"/>
      <c r="D862" s="59"/>
      <c r="E862" s="59"/>
      <c r="F862" s="59"/>
      <c r="G862" s="59"/>
      <c r="H862" s="52" t="str">
        <f t="shared" si="27"/>
        <v/>
      </c>
      <c r="I862" s="73" t="str">
        <f>IFERROR(VLOOKUP(A862,'Внесение изменений'!$B:$C,2,0),"")</f>
        <v/>
      </c>
      <c r="J862" s="73" t="str">
        <f>IFERROR(VLOOKUP(A862,'Внесение изменений'!B:E,4,0)," - ")</f>
        <v xml:space="preserve"> - </v>
      </c>
      <c r="K862" s="73" t="str">
        <f>IF(J862=" - ",J862,IFERROR(VLOOKUP(J862,Raw!$X$7:$Y$14,2,0),"Незначительные"))</f>
        <v xml:space="preserve"> - </v>
      </c>
      <c r="L862" s="73"/>
      <c r="M862" s="73" t="str">
        <f t="shared" si="28"/>
        <v xml:space="preserve"> - </v>
      </c>
      <c r="N862" s="73" t="str">
        <f>IF(A862&lt;&gt;"",IFERROR(VLOOKUP(I862&amp;M862&amp;K862,Raw!$R:$V,5,0),"Не определено")," - ")</f>
        <v xml:space="preserve"> - </v>
      </c>
      <c r="O862" s="77"/>
      <c r="P862" s="59"/>
      <c r="Q862" s="59"/>
      <c r="R862" s="59"/>
      <c r="S862" s="59"/>
      <c r="T862" s="59"/>
      <c r="U862" s="59"/>
      <c r="V862" s="59"/>
      <c r="W862" s="59"/>
      <c r="X862" s="59"/>
      <c r="Y862" s="59"/>
    </row>
    <row r="863" spans="1:25" customFormat="1" x14ac:dyDescent="0.25">
      <c r="A863" s="57"/>
      <c r="B863" s="59"/>
      <c r="C863" s="59"/>
      <c r="D863" s="59"/>
      <c r="E863" s="59"/>
      <c r="F863" s="59"/>
      <c r="G863" s="59"/>
      <c r="H863" s="52" t="str">
        <f t="shared" si="27"/>
        <v/>
      </c>
      <c r="I863" s="73" t="str">
        <f>IFERROR(VLOOKUP(A863,'Внесение изменений'!$B:$C,2,0),"")</f>
        <v/>
      </c>
      <c r="J863" s="73" t="str">
        <f>IFERROR(VLOOKUP(A863,'Внесение изменений'!B:E,4,0)," - ")</f>
        <v xml:space="preserve"> - </v>
      </c>
      <c r="K863" s="73" t="str">
        <f>IF(J863=" - ",J863,IFERROR(VLOOKUP(J863,Raw!$X$7:$Y$14,2,0),"Незначительные"))</f>
        <v xml:space="preserve"> - </v>
      </c>
      <c r="L863" s="73"/>
      <c r="M863" s="73" t="str">
        <f t="shared" si="28"/>
        <v xml:space="preserve"> - </v>
      </c>
      <c r="N863" s="73" t="str">
        <f>IF(A863&lt;&gt;"",IFERROR(VLOOKUP(I863&amp;M863&amp;K863,Raw!$R:$V,5,0),"Не определено")," - ")</f>
        <v xml:space="preserve"> - </v>
      </c>
      <c r="O863" s="77"/>
      <c r="P863" s="59"/>
      <c r="Q863" s="59"/>
      <c r="R863" s="59"/>
      <c r="S863" s="59"/>
      <c r="T863" s="59"/>
      <c r="U863" s="59"/>
      <c r="V863" s="59"/>
      <c r="W863" s="59"/>
      <c r="X863" s="59"/>
      <c r="Y863" s="59"/>
    </row>
    <row r="864" spans="1:25" customFormat="1" x14ac:dyDescent="0.25">
      <c r="A864" s="57"/>
      <c r="B864" s="59"/>
      <c r="C864" s="59"/>
      <c r="D864" s="59"/>
      <c r="E864" s="59"/>
      <c r="F864" s="59"/>
      <c r="G864" s="59"/>
      <c r="H864" s="52" t="str">
        <f t="shared" si="27"/>
        <v/>
      </c>
      <c r="I864" s="73" t="str">
        <f>IFERROR(VLOOKUP(A864,'Внесение изменений'!$B:$C,2,0),"")</f>
        <v/>
      </c>
      <c r="J864" s="73" t="str">
        <f>IFERROR(VLOOKUP(A864,'Внесение изменений'!B:E,4,0)," - ")</f>
        <v xml:space="preserve"> - </v>
      </c>
      <c r="K864" s="73" t="str">
        <f>IF(J864=" - ",J864,IFERROR(VLOOKUP(J864,Raw!$X$7:$Y$14,2,0),"Незначительные"))</f>
        <v xml:space="preserve"> - </v>
      </c>
      <c r="L864" s="73"/>
      <c r="M864" s="73" t="str">
        <f t="shared" si="28"/>
        <v xml:space="preserve"> - </v>
      </c>
      <c r="N864" s="73" t="str">
        <f>IF(A864&lt;&gt;"",IFERROR(VLOOKUP(I864&amp;M864&amp;K864,Raw!$R:$V,5,0),"Не определено")," - ")</f>
        <v xml:space="preserve"> - </v>
      </c>
      <c r="O864" s="77"/>
      <c r="P864" s="59"/>
      <c r="Q864" s="59"/>
      <c r="R864" s="59"/>
      <c r="S864" s="59"/>
      <c r="T864" s="59"/>
      <c r="U864" s="59"/>
      <c r="V864" s="59"/>
      <c r="W864" s="59"/>
      <c r="X864" s="59"/>
      <c r="Y864" s="59"/>
    </row>
    <row r="865" spans="1:25" customFormat="1" x14ac:dyDescent="0.25">
      <c r="A865" s="57"/>
      <c r="B865" s="59"/>
      <c r="C865" s="59"/>
      <c r="D865" s="59"/>
      <c r="E865" s="59"/>
      <c r="F865" s="59"/>
      <c r="G865" s="59"/>
      <c r="H865" s="52" t="str">
        <f t="shared" si="27"/>
        <v/>
      </c>
      <c r="I865" s="73" t="str">
        <f>IFERROR(VLOOKUP(A865,'Внесение изменений'!$B:$C,2,0),"")</f>
        <v/>
      </c>
      <c r="J865" s="73" t="str">
        <f>IFERROR(VLOOKUP(A865,'Внесение изменений'!B:E,4,0)," - ")</f>
        <v xml:space="preserve"> - </v>
      </c>
      <c r="K865" s="73" t="str">
        <f>IF(J865=" - ",J865,IFERROR(VLOOKUP(J865,Raw!$X$7:$Y$14,2,0),"Незначительные"))</f>
        <v xml:space="preserve"> - </v>
      </c>
      <c r="L865" s="73"/>
      <c r="M865" s="73" t="str">
        <f t="shared" si="28"/>
        <v xml:space="preserve"> - </v>
      </c>
      <c r="N865" s="73" t="str">
        <f>IF(A865&lt;&gt;"",IFERROR(VLOOKUP(I865&amp;M865&amp;K865,Raw!$R:$V,5,0),"Не определено")," - ")</f>
        <v xml:space="preserve"> - </v>
      </c>
      <c r="O865" s="77"/>
      <c r="P865" s="59"/>
      <c r="Q865" s="59"/>
      <c r="R865" s="59"/>
      <c r="S865" s="59"/>
      <c r="T865" s="59"/>
      <c r="U865" s="59"/>
      <c r="V865" s="59"/>
      <c r="W865" s="59"/>
      <c r="X865" s="59"/>
      <c r="Y865" s="59"/>
    </row>
    <row r="866" spans="1:25" customFormat="1" x14ac:dyDescent="0.25">
      <c r="A866" s="57"/>
      <c r="B866" s="59"/>
      <c r="C866" s="59"/>
      <c r="D866" s="59"/>
      <c r="E866" s="59"/>
      <c r="F866" s="59"/>
      <c r="G866" s="59"/>
      <c r="H866" s="52" t="str">
        <f t="shared" si="27"/>
        <v/>
      </c>
      <c r="I866" s="73" t="str">
        <f>IFERROR(VLOOKUP(A866,'Внесение изменений'!$B:$C,2,0),"")</f>
        <v/>
      </c>
      <c r="J866" s="73" t="str">
        <f>IFERROR(VLOOKUP(A866,'Внесение изменений'!B:E,4,0)," - ")</f>
        <v xml:space="preserve"> - </v>
      </c>
      <c r="K866" s="73" t="str">
        <f>IF(J866=" - ",J866,IFERROR(VLOOKUP(J866,Raw!$X$7:$Y$14,2,0),"Незначительные"))</f>
        <v xml:space="preserve"> - </v>
      </c>
      <c r="L866" s="73"/>
      <c r="M866" s="73" t="str">
        <f t="shared" si="28"/>
        <v xml:space="preserve"> - </v>
      </c>
      <c r="N866" s="73" t="str">
        <f>IF(A866&lt;&gt;"",IFERROR(VLOOKUP(I866&amp;M866&amp;K866,Raw!$R:$V,5,0),"Не определено")," - ")</f>
        <v xml:space="preserve"> - </v>
      </c>
      <c r="O866" s="77"/>
      <c r="P866" s="59"/>
      <c r="Q866" s="59"/>
      <c r="R866" s="59"/>
      <c r="S866" s="59"/>
      <c r="T866" s="59"/>
      <c r="U866" s="59"/>
      <c r="V866" s="59"/>
      <c r="W866" s="59"/>
      <c r="X866" s="59"/>
      <c r="Y866" s="59"/>
    </row>
    <row r="867" spans="1:25" customFormat="1" x14ac:dyDescent="0.25">
      <c r="A867" s="57"/>
      <c r="B867" s="59"/>
      <c r="C867" s="59"/>
      <c r="D867" s="59"/>
      <c r="E867" s="59"/>
      <c r="F867" s="59"/>
      <c r="G867" s="59"/>
      <c r="H867" s="52" t="str">
        <f t="shared" si="27"/>
        <v/>
      </c>
      <c r="I867" s="73" t="str">
        <f>IFERROR(VLOOKUP(A867,'Внесение изменений'!$B:$C,2,0),"")</f>
        <v/>
      </c>
      <c r="J867" s="73" t="str">
        <f>IFERROR(VLOOKUP(A867,'Внесение изменений'!B:E,4,0)," - ")</f>
        <v xml:space="preserve"> - </v>
      </c>
      <c r="K867" s="73" t="str">
        <f>IF(J867=" - ",J867,IFERROR(VLOOKUP(J867,Raw!$X$7:$Y$14,2,0),"Незначительные"))</f>
        <v xml:space="preserve"> - </v>
      </c>
      <c r="L867" s="73"/>
      <c r="M867" s="73" t="str">
        <f t="shared" si="28"/>
        <v xml:space="preserve"> - </v>
      </c>
      <c r="N867" s="73" t="str">
        <f>IF(A867&lt;&gt;"",IFERROR(VLOOKUP(I867&amp;M867&amp;K867,Raw!$R:$V,5,0),"Не определено")," - ")</f>
        <v xml:space="preserve"> - </v>
      </c>
      <c r="O867" s="77"/>
      <c r="P867" s="59"/>
      <c r="Q867" s="59"/>
      <c r="R867" s="59"/>
      <c r="S867" s="59"/>
      <c r="T867" s="59"/>
      <c r="U867" s="59"/>
      <c r="V867" s="59"/>
      <c r="W867" s="59"/>
      <c r="X867" s="59"/>
      <c r="Y867" s="59"/>
    </row>
    <row r="868" spans="1:25" customFormat="1" x14ac:dyDescent="0.25">
      <c r="A868" s="57"/>
      <c r="B868" s="59"/>
      <c r="C868" s="59"/>
      <c r="D868" s="59"/>
      <c r="E868" s="59"/>
      <c r="F868" s="59"/>
      <c r="G868" s="59"/>
      <c r="H868" s="52" t="str">
        <f t="shared" si="27"/>
        <v/>
      </c>
      <c r="I868" s="73" t="str">
        <f>IFERROR(VLOOKUP(A868,'Внесение изменений'!$B:$C,2,0),"")</f>
        <v/>
      </c>
      <c r="J868" s="73" t="str">
        <f>IFERROR(VLOOKUP(A868,'Внесение изменений'!B:E,4,0)," - ")</f>
        <v xml:space="preserve"> - </v>
      </c>
      <c r="K868" s="73" t="str">
        <f>IF(J868=" - ",J868,IFERROR(VLOOKUP(J868,Raw!$X$7:$Y$14,2,0),"Незначительные"))</f>
        <v xml:space="preserve"> - </v>
      </c>
      <c r="L868" s="73"/>
      <c r="M868" s="73" t="str">
        <f t="shared" si="28"/>
        <v xml:space="preserve"> - </v>
      </c>
      <c r="N868" s="73" t="str">
        <f>IF(A868&lt;&gt;"",IFERROR(VLOOKUP(I868&amp;M868&amp;K868,Raw!$R:$V,5,0),"Не определено")," - ")</f>
        <v xml:space="preserve"> - </v>
      </c>
      <c r="O868" s="77"/>
      <c r="P868" s="59"/>
      <c r="Q868" s="59"/>
      <c r="R868" s="59"/>
      <c r="S868" s="59"/>
      <c r="T868" s="59"/>
      <c r="U868" s="59"/>
      <c r="V868" s="59"/>
      <c r="W868" s="59"/>
      <c r="X868" s="59"/>
      <c r="Y868" s="59"/>
    </row>
    <row r="869" spans="1:25" customFormat="1" x14ac:dyDescent="0.25">
      <c r="A869" s="57"/>
      <c r="B869" s="59"/>
      <c r="C869" s="59"/>
      <c r="D869" s="59"/>
      <c r="E869" s="59"/>
      <c r="F869" s="59"/>
      <c r="G869" s="59"/>
      <c r="H869" s="52" t="str">
        <f t="shared" si="27"/>
        <v/>
      </c>
      <c r="I869" s="73" t="str">
        <f>IFERROR(VLOOKUP(A869,'Внесение изменений'!$B:$C,2,0),"")</f>
        <v/>
      </c>
      <c r="J869" s="73" t="str">
        <f>IFERROR(VLOOKUP(A869,'Внесение изменений'!B:E,4,0)," - ")</f>
        <v xml:space="preserve"> - </v>
      </c>
      <c r="K869" s="73" t="str">
        <f>IF(J869=" - ",J869,IFERROR(VLOOKUP(J869,Raw!$X$7:$Y$14,2,0),"Незначительные"))</f>
        <v xml:space="preserve"> - </v>
      </c>
      <c r="L869" s="73"/>
      <c r="M869" s="73" t="str">
        <f t="shared" si="28"/>
        <v xml:space="preserve"> - </v>
      </c>
      <c r="N869" s="73" t="str">
        <f>IF(A869&lt;&gt;"",IFERROR(VLOOKUP(I869&amp;M869&amp;K869,Raw!$R:$V,5,0),"Не определено")," - ")</f>
        <v xml:space="preserve"> - </v>
      </c>
      <c r="O869" s="77"/>
      <c r="P869" s="59"/>
      <c r="Q869" s="59"/>
      <c r="R869" s="59"/>
      <c r="S869" s="59"/>
      <c r="T869" s="59"/>
      <c r="U869" s="59"/>
      <c r="V869" s="59"/>
      <c r="W869" s="59"/>
      <c r="X869" s="59"/>
      <c r="Y869" s="59"/>
    </row>
    <row r="870" spans="1:25" customFormat="1" x14ac:dyDescent="0.25">
      <c r="A870" s="57"/>
      <c r="B870" s="59"/>
      <c r="C870" s="59"/>
      <c r="D870" s="59"/>
      <c r="E870" s="59"/>
      <c r="F870" s="59"/>
      <c r="G870" s="59"/>
      <c r="H870" s="52" t="str">
        <f t="shared" si="27"/>
        <v/>
      </c>
      <c r="I870" s="73" t="str">
        <f>IFERROR(VLOOKUP(A870,'Внесение изменений'!$B:$C,2,0),"")</f>
        <v/>
      </c>
      <c r="J870" s="73" t="str">
        <f>IFERROR(VLOOKUP(A870,'Внесение изменений'!B:E,4,0)," - ")</f>
        <v xml:space="preserve"> - </v>
      </c>
      <c r="K870" s="73" t="str">
        <f>IF(J870=" - ",J870,IFERROR(VLOOKUP(J870,Raw!$X$7:$Y$14,2,0),"Незначительные"))</f>
        <v xml:space="preserve"> - </v>
      </c>
      <c r="L870" s="73"/>
      <c r="M870" s="73" t="str">
        <f t="shared" si="28"/>
        <v xml:space="preserve"> - </v>
      </c>
      <c r="N870" s="73" t="str">
        <f>IF(A870&lt;&gt;"",IFERROR(VLOOKUP(I870&amp;M870&amp;K870,Raw!$R:$V,5,0),"Не определено")," - ")</f>
        <v xml:space="preserve"> - </v>
      </c>
      <c r="O870" s="77"/>
      <c r="P870" s="59"/>
      <c r="Q870" s="59"/>
      <c r="R870" s="59"/>
      <c r="S870" s="59"/>
      <c r="T870" s="59"/>
      <c r="U870" s="59"/>
      <c r="V870" s="59"/>
      <c r="W870" s="59"/>
      <c r="X870" s="59"/>
      <c r="Y870" s="59"/>
    </row>
    <row r="871" spans="1:25" customFormat="1" x14ac:dyDescent="0.25">
      <c r="A871" s="57"/>
      <c r="B871" s="59"/>
      <c r="C871" s="59"/>
      <c r="D871" s="59"/>
      <c r="E871" s="59"/>
      <c r="F871" s="59"/>
      <c r="G871" s="59"/>
      <c r="H871" s="52" t="str">
        <f t="shared" si="27"/>
        <v/>
      </c>
      <c r="I871" s="73" t="str">
        <f>IFERROR(VLOOKUP(A871,'Внесение изменений'!$B:$C,2,0),"")</f>
        <v/>
      </c>
      <c r="J871" s="73" t="str">
        <f>IFERROR(VLOOKUP(A871,'Внесение изменений'!B:E,4,0)," - ")</f>
        <v xml:space="preserve"> - </v>
      </c>
      <c r="K871" s="73" t="str">
        <f>IF(J871=" - ",J871,IFERROR(VLOOKUP(J871,Raw!$X$7:$Y$14,2,0),"Незначительные"))</f>
        <v xml:space="preserve"> - </v>
      </c>
      <c r="L871" s="73"/>
      <c r="M871" s="73" t="str">
        <f t="shared" si="28"/>
        <v xml:space="preserve"> - </v>
      </c>
      <c r="N871" s="73" t="str">
        <f>IF(A871&lt;&gt;"",IFERROR(VLOOKUP(I871&amp;M871&amp;K871,Raw!$R:$V,5,0),"Не определено")," - ")</f>
        <v xml:space="preserve"> - </v>
      </c>
      <c r="O871" s="77"/>
      <c r="P871" s="59"/>
      <c r="Q871" s="59"/>
      <c r="R871" s="59"/>
      <c r="S871" s="59"/>
      <c r="T871" s="59"/>
      <c r="U871" s="59"/>
      <c r="V871" s="59"/>
      <c r="W871" s="59"/>
      <c r="X871" s="59"/>
      <c r="Y871" s="59"/>
    </row>
    <row r="872" spans="1:25" customFormat="1" x14ac:dyDescent="0.25">
      <c r="A872" s="57"/>
      <c r="B872" s="59"/>
      <c r="C872" s="59"/>
      <c r="D872" s="59"/>
      <c r="E872" s="59"/>
      <c r="F872" s="59"/>
      <c r="G872" s="59"/>
      <c r="H872" s="52" t="str">
        <f t="shared" si="27"/>
        <v/>
      </c>
      <c r="I872" s="73" t="str">
        <f>IFERROR(VLOOKUP(A872,'Внесение изменений'!$B:$C,2,0),"")</f>
        <v/>
      </c>
      <c r="J872" s="73" t="str">
        <f>IFERROR(VLOOKUP(A872,'Внесение изменений'!B:E,4,0)," - ")</f>
        <v xml:space="preserve"> - </v>
      </c>
      <c r="K872" s="73" t="str">
        <f>IF(J872=" - ",J872,IFERROR(VLOOKUP(J872,Raw!$X$7:$Y$14,2,0),"Незначительные"))</f>
        <v xml:space="preserve"> - </v>
      </c>
      <c r="L872" s="73"/>
      <c r="M872" s="73" t="str">
        <f t="shared" si="28"/>
        <v xml:space="preserve"> - </v>
      </c>
      <c r="N872" s="73" t="str">
        <f>IF(A872&lt;&gt;"",IFERROR(VLOOKUP(I872&amp;M872&amp;K872,Raw!$R:$V,5,0),"Не определено")," - ")</f>
        <v xml:space="preserve"> - </v>
      </c>
      <c r="O872" s="77"/>
      <c r="P872" s="59"/>
      <c r="Q872" s="59"/>
      <c r="R872" s="59"/>
      <c r="S872" s="59"/>
      <c r="T872" s="59"/>
      <c r="U872" s="59"/>
      <c r="V872" s="59"/>
      <c r="W872" s="59"/>
      <c r="X872" s="59"/>
      <c r="Y872" s="59"/>
    </row>
    <row r="873" spans="1:25" customFormat="1" x14ac:dyDescent="0.25">
      <c r="A873" s="57"/>
      <c r="B873" s="59"/>
      <c r="C873" s="59"/>
      <c r="D873" s="59"/>
      <c r="E873" s="59"/>
      <c r="F873" s="59"/>
      <c r="G873" s="59"/>
      <c r="H873" s="52" t="str">
        <f t="shared" si="27"/>
        <v/>
      </c>
      <c r="I873" s="73" t="str">
        <f>IFERROR(VLOOKUP(A873,'Внесение изменений'!$B:$C,2,0),"")</f>
        <v/>
      </c>
      <c r="J873" s="73" t="str">
        <f>IFERROR(VLOOKUP(A873,'Внесение изменений'!B:E,4,0)," - ")</f>
        <v xml:space="preserve"> - </v>
      </c>
      <c r="K873" s="73" t="str">
        <f>IF(J873=" - ",J873,IFERROR(VLOOKUP(J873,Raw!$X$7:$Y$14,2,0),"Незначительные"))</f>
        <v xml:space="preserve"> - </v>
      </c>
      <c r="L873" s="73"/>
      <c r="M873" s="73" t="str">
        <f t="shared" si="28"/>
        <v xml:space="preserve"> - </v>
      </c>
      <c r="N873" s="73" t="str">
        <f>IF(A873&lt;&gt;"",IFERROR(VLOOKUP(I873&amp;M873&amp;K873,Raw!$R:$V,5,0),"Не определено")," - ")</f>
        <v xml:space="preserve"> - </v>
      </c>
      <c r="O873" s="77"/>
      <c r="P873" s="59"/>
      <c r="Q873" s="59"/>
      <c r="R873" s="59"/>
      <c r="S873" s="59"/>
      <c r="T873" s="59"/>
      <c r="U873" s="59"/>
      <c r="V873" s="59"/>
      <c r="W873" s="59"/>
      <c r="X873" s="59"/>
      <c r="Y873" s="59"/>
    </row>
    <row r="874" spans="1:25" customFormat="1" x14ac:dyDescent="0.25">
      <c r="A874" s="57"/>
      <c r="B874" s="59"/>
      <c r="C874" s="59"/>
      <c r="D874" s="59"/>
      <c r="E874" s="59"/>
      <c r="F874" s="59"/>
      <c r="G874" s="59"/>
      <c r="H874" s="52" t="str">
        <f t="shared" si="27"/>
        <v/>
      </c>
      <c r="I874" s="73" t="str">
        <f>IFERROR(VLOOKUP(A874,'Внесение изменений'!$B:$C,2,0),"")</f>
        <v/>
      </c>
      <c r="J874" s="73" t="str">
        <f>IFERROR(VLOOKUP(A874,'Внесение изменений'!B:E,4,0)," - ")</f>
        <v xml:space="preserve"> - </v>
      </c>
      <c r="K874" s="73" t="str">
        <f>IF(J874=" - ",J874,IFERROR(VLOOKUP(J874,Raw!$X$7:$Y$14,2,0),"Незначительные"))</f>
        <v xml:space="preserve"> - </v>
      </c>
      <c r="L874" s="73"/>
      <c r="M874" s="73" t="str">
        <f t="shared" si="28"/>
        <v xml:space="preserve"> - </v>
      </c>
      <c r="N874" s="73" t="str">
        <f>IF(A874&lt;&gt;"",IFERROR(VLOOKUP(I874&amp;M874&amp;K874,Raw!$R:$V,5,0),"Не определено")," - ")</f>
        <v xml:space="preserve"> - </v>
      </c>
      <c r="O874" s="77"/>
      <c r="P874" s="59"/>
      <c r="Q874" s="59"/>
      <c r="R874" s="59"/>
      <c r="S874" s="59"/>
      <c r="T874" s="59"/>
      <c r="U874" s="59"/>
      <c r="V874" s="59"/>
      <c r="W874" s="59"/>
      <c r="X874" s="59"/>
      <c r="Y874" s="59"/>
    </row>
    <row r="875" spans="1:25" customFormat="1" x14ac:dyDescent="0.25">
      <c r="A875" s="57"/>
      <c r="B875" s="59"/>
      <c r="C875" s="59"/>
      <c r="D875" s="59"/>
      <c r="E875" s="59"/>
      <c r="F875" s="59"/>
      <c r="G875" s="59"/>
      <c r="H875" s="52" t="str">
        <f t="shared" si="27"/>
        <v/>
      </c>
      <c r="I875" s="73" t="str">
        <f>IFERROR(VLOOKUP(A875,'Внесение изменений'!$B:$C,2,0),"")</f>
        <v/>
      </c>
      <c r="J875" s="73" t="str">
        <f>IFERROR(VLOOKUP(A875,'Внесение изменений'!B:E,4,0)," - ")</f>
        <v xml:space="preserve"> - </v>
      </c>
      <c r="K875" s="73" t="str">
        <f>IF(J875=" - ",J875,IFERROR(VLOOKUP(J875,Raw!$X$7:$Y$14,2,0),"Незначительные"))</f>
        <v xml:space="preserve"> - </v>
      </c>
      <c r="L875" s="73"/>
      <c r="M875" s="73" t="str">
        <f t="shared" si="28"/>
        <v xml:space="preserve"> - </v>
      </c>
      <c r="N875" s="73" t="str">
        <f>IF(A875&lt;&gt;"",IFERROR(VLOOKUP(I875&amp;M875&amp;K875,Raw!$R:$V,5,0),"Не определено")," - ")</f>
        <v xml:space="preserve"> - </v>
      </c>
      <c r="O875" s="77"/>
      <c r="P875" s="59"/>
      <c r="Q875" s="59"/>
      <c r="R875" s="59"/>
      <c r="S875" s="59"/>
      <c r="T875" s="59"/>
      <c r="U875" s="59"/>
      <c r="V875" s="59"/>
      <c r="W875" s="59"/>
      <c r="X875" s="59"/>
      <c r="Y875" s="59"/>
    </row>
    <row r="876" spans="1:25" customFormat="1" x14ac:dyDescent="0.25">
      <c r="A876" s="57"/>
      <c r="B876" s="59"/>
      <c r="C876" s="59"/>
      <c r="D876" s="59"/>
      <c r="E876" s="59"/>
      <c r="F876" s="59"/>
      <c r="G876" s="59"/>
      <c r="H876" s="52" t="str">
        <f t="shared" si="27"/>
        <v/>
      </c>
      <c r="I876" s="73" t="str">
        <f>IFERROR(VLOOKUP(A876,'Внесение изменений'!$B:$C,2,0),"")</f>
        <v/>
      </c>
      <c r="J876" s="73" t="str">
        <f>IFERROR(VLOOKUP(A876,'Внесение изменений'!B:E,4,0)," - ")</f>
        <v xml:space="preserve"> - </v>
      </c>
      <c r="K876" s="73" t="str">
        <f>IF(J876=" - ",J876,IFERROR(VLOOKUP(J876,Raw!$X$7:$Y$14,2,0),"Незначительные"))</f>
        <v xml:space="preserve"> - </v>
      </c>
      <c r="L876" s="73"/>
      <c r="M876" s="73" t="str">
        <f t="shared" si="28"/>
        <v xml:space="preserve"> - </v>
      </c>
      <c r="N876" s="73" t="str">
        <f>IF(A876&lt;&gt;"",IFERROR(VLOOKUP(I876&amp;M876&amp;K876,Raw!$R:$V,5,0),"Не определено")," - ")</f>
        <v xml:space="preserve"> - </v>
      </c>
      <c r="O876" s="77"/>
      <c r="P876" s="59"/>
      <c r="Q876" s="59"/>
      <c r="R876" s="59"/>
      <c r="S876" s="59"/>
      <c r="T876" s="59"/>
      <c r="U876" s="59"/>
      <c r="V876" s="59"/>
      <c r="W876" s="59"/>
      <c r="X876" s="59"/>
      <c r="Y876" s="59"/>
    </row>
    <row r="877" spans="1:25" customFormat="1" x14ac:dyDescent="0.25">
      <c r="A877" s="57"/>
      <c r="B877" s="59"/>
      <c r="C877" s="59"/>
      <c r="D877" s="59"/>
      <c r="E877" s="59"/>
      <c r="F877" s="59"/>
      <c r="G877" s="59"/>
      <c r="H877" s="52" t="str">
        <f t="shared" si="27"/>
        <v/>
      </c>
      <c r="I877" s="73" t="str">
        <f>IFERROR(VLOOKUP(A877,'Внесение изменений'!$B:$C,2,0),"")</f>
        <v/>
      </c>
      <c r="J877" s="73" t="str">
        <f>IFERROR(VLOOKUP(A877,'Внесение изменений'!B:E,4,0)," - ")</f>
        <v xml:space="preserve"> - </v>
      </c>
      <c r="K877" s="73" t="str">
        <f>IF(J877=" - ",J877,IFERROR(VLOOKUP(J877,Raw!$X$7:$Y$14,2,0),"Незначительные"))</f>
        <v xml:space="preserve"> - </v>
      </c>
      <c r="L877" s="73"/>
      <c r="M877" s="73" t="str">
        <f t="shared" si="28"/>
        <v xml:space="preserve"> - </v>
      </c>
      <c r="N877" s="73" t="str">
        <f>IF(A877&lt;&gt;"",IFERROR(VLOOKUP(I877&amp;M877&amp;K877,Raw!$R:$V,5,0),"Не определено")," - ")</f>
        <v xml:space="preserve"> - </v>
      </c>
      <c r="O877" s="77"/>
      <c r="P877" s="59"/>
      <c r="Q877" s="59"/>
      <c r="R877" s="59"/>
      <c r="S877" s="59"/>
      <c r="T877" s="59"/>
      <c r="U877" s="59"/>
      <c r="V877" s="59"/>
      <c r="W877" s="59"/>
      <c r="X877" s="59"/>
      <c r="Y877" s="59"/>
    </row>
    <row r="878" spans="1:25" customFormat="1" x14ac:dyDescent="0.25">
      <c r="A878" s="57"/>
      <c r="B878" s="59"/>
      <c r="C878" s="59"/>
      <c r="D878" s="59"/>
      <c r="E878" s="59"/>
      <c r="F878" s="59"/>
      <c r="G878" s="59"/>
      <c r="H878" s="52" t="str">
        <f t="shared" si="27"/>
        <v/>
      </c>
      <c r="I878" s="73" t="str">
        <f>IFERROR(VLOOKUP(A878,'Внесение изменений'!$B:$C,2,0),"")</f>
        <v/>
      </c>
      <c r="J878" s="73" t="str">
        <f>IFERROR(VLOOKUP(A878,'Внесение изменений'!B:E,4,0)," - ")</f>
        <v xml:space="preserve"> - </v>
      </c>
      <c r="K878" s="73" t="str">
        <f>IF(J878=" - ",J878,IFERROR(VLOOKUP(J878,Raw!$X$7:$Y$14,2,0),"Незначительные"))</f>
        <v xml:space="preserve"> - </v>
      </c>
      <c r="L878" s="73"/>
      <c r="M878" s="73" t="str">
        <f t="shared" si="28"/>
        <v xml:space="preserve"> - </v>
      </c>
      <c r="N878" s="73" t="str">
        <f>IF(A878&lt;&gt;"",IFERROR(VLOOKUP(I878&amp;M878&amp;K878,Raw!$R:$V,5,0),"Не определено")," - ")</f>
        <v xml:space="preserve"> - </v>
      </c>
      <c r="O878" s="77"/>
      <c r="P878" s="59"/>
      <c r="Q878" s="59"/>
      <c r="R878" s="59"/>
      <c r="S878" s="59"/>
      <c r="T878" s="59"/>
      <c r="U878" s="59"/>
      <c r="V878" s="59"/>
      <c r="W878" s="59"/>
      <c r="X878" s="59"/>
      <c r="Y878" s="59"/>
    </row>
    <row r="879" spans="1:25" customFormat="1" x14ac:dyDescent="0.25">
      <c r="A879" s="57"/>
      <c r="B879" s="59"/>
      <c r="C879" s="59"/>
      <c r="D879" s="59"/>
      <c r="E879" s="59"/>
      <c r="F879" s="59"/>
      <c r="G879" s="59"/>
      <c r="H879" s="52" t="str">
        <f t="shared" si="27"/>
        <v/>
      </c>
      <c r="I879" s="73" t="str">
        <f>IFERROR(VLOOKUP(A879,'Внесение изменений'!$B:$C,2,0),"")</f>
        <v/>
      </c>
      <c r="J879" s="73" t="str">
        <f>IFERROR(VLOOKUP(A879,'Внесение изменений'!B:E,4,0)," - ")</f>
        <v xml:space="preserve"> - </v>
      </c>
      <c r="K879" s="73" t="str">
        <f>IF(J879=" - ",J879,IFERROR(VLOOKUP(J879,Raw!$X$7:$Y$14,2,0),"Незначительные"))</f>
        <v xml:space="preserve"> - </v>
      </c>
      <c r="L879" s="73"/>
      <c r="M879" s="73" t="str">
        <f t="shared" si="28"/>
        <v xml:space="preserve"> - </v>
      </c>
      <c r="N879" s="73" t="str">
        <f>IF(A879&lt;&gt;"",IFERROR(VLOOKUP(I879&amp;M879&amp;K879,Raw!$R:$V,5,0),"Не определено")," - ")</f>
        <v xml:space="preserve"> - </v>
      </c>
      <c r="O879" s="77"/>
      <c r="P879" s="59"/>
      <c r="Q879" s="59"/>
      <c r="R879" s="59"/>
      <c r="S879" s="59"/>
      <c r="T879" s="59"/>
      <c r="U879" s="59"/>
      <c r="V879" s="59"/>
      <c r="W879" s="59"/>
      <c r="X879" s="59"/>
      <c r="Y879" s="59"/>
    </row>
    <row r="880" spans="1:25" customFormat="1" x14ac:dyDescent="0.25">
      <c r="A880" s="57"/>
      <c r="B880" s="59"/>
      <c r="C880" s="59"/>
      <c r="D880" s="59"/>
      <c r="E880" s="59"/>
      <c r="F880" s="59"/>
      <c r="G880" s="59"/>
      <c r="H880" s="52" t="str">
        <f t="shared" si="27"/>
        <v/>
      </c>
      <c r="I880" s="73" t="str">
        <f>IFERROR(VLOOKUP(A880,'Внесение изменений'!$B:$C,2,0),"")</f>
        <v/>
      </c>
      <c r="J880" s="73" t="str">
        <f>IFERROR(VLOOKUP(A880,'Внесение изменений'!B:E,4,0)," - ")</f>
        <v xml:space="preserve"> - </v>
      </c>
      <c r="K880" s="73" t="str">
        <f>IF(J880=" - ",J880,IFERROR(VLOOKUP(J880,Raw!$X$7:$Y$14,2,0),"Незначительные"))</f>
        <v xml:space="preserve"> - </v>
      </c>
      <c r="L880" s="73"/>
      <c r="M880" s="73" t="str">
        <f t="shared" si="28"/>
        <v xml:space="preserve"> - </v>
      </c>
      <c r="N880" s="73" t="str">
        <f>IF(A880&lt;&gt;"",IFERROR(VLOOKUP(I880&amp;M880&amp;K880,Raw!$R:$V,5,0),"Не определено")," - ")</f>
        <v xml:space="preserve"> - </v>
      </c>
      <c r="O880" s="77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spans="1:25" customFormat="1" x14ac:dyDescent="0.25">
      <c r="A881" s="57"/>
      <c r="B881" s="59"/>
      <c r="C881" s="59"/>
      <c r="D881" s="59"/>
      <c r="E881" s="59"/>
      <c r="F881" s="59"/>
      <c r="G881" s="59"/>
      <c r="H881" s="52" t="str">
        <f t="shared" si="27"/>
        <v/>
      </c>
      <c r="I881" s="73" t="str">
        <f>IFERROR(VLOOKUP(A881,'Внесение изменений'!$B:$C,2,0),"")</f>
        <v/>
      </c>
      <c r="J881" s="73" t="str">
        <f>IFERROR(VLOOKUP(A881,'Внесение изменений'!B:E,4,0)," - ")</f>
        <v xml:space="preserve"> - </v>
      </c>
      <c r="K881" s="73" t="str">
        <f>IF(J881=" - ",J881,IFERROR(VLOOKUP(J881,Raw!$X$7:$Y$14,2,0),"Незначительные"))</f>
        <v xml:space="preserve"> - </v>
      </c>
      <c r="L881" s="73"/>
      <c r="M881" s="73" t="str">
        <f t="shared" si="28"/>
        <v xml:space="preserve"> - </v>
      </c>
      <c r="N881" s="73" t="str">
        <f>IF(A881&lt;&gt;"",IFERROR(VLOOKUP(I881&amp;M881&amp;K881,Raw!$R:$V,5,0),"Не определено")," - ")</f>
        <v xml:space="preserve"> - </v>
      </c>
      <c r="O881" s="77"/>
      <c r="P881" s="59"/>
      <c r="Q881" s="59"/>
      <c r="R881" s="59"/>
      <c r="S881" s="59"/>
      <c r="T881" s="59"/>
      <c r="U881" s="59"/>
      <c r="V881" s="59"/>
      <c r="W881" s="59"/>
      <c r="X881" s="59"/>
      <c r="Y881" s="59"/>
    </row>
    <row r="882" spans="1:25" customFormat="1" x14ac:dyDescent="0.25">
      <c r="A882" s="57"/>
      <c r="B882" s="59"/>
      <c r="C882" s="59"/>
      <c r="D882" s="59"/>
      <c r="E882" s="59"/>
      <c r="F882" s="59"/>
      <c r="G882" s="59"/>
      <c r="H882" s="52" t="str">
        <f t="shared" si="27"/>
        <v/>
      </c>
      <c r="I882" s="73" t="str">
        <f>IFERROR(VLOOKUP(A882,'Внесение изменений'!$B:$C,2,0),"")</f>
        <v/>
      </c>
      <c r="J882" s="73" t="str">
        <f>IFERROR(VLOOKUP(A882,'Внесение изменений'!B:E,4,0)," - ")</f>
        <v xml:space="preserve"> - </v>
      </c>
      <c r="K882" s="73" t="str">
        <f>IF(J882=" - ",J882,IFERROR(VLOOKUP(J882,Raw!$X$7:$Y$14,2,0),"Незначительные"))</f>
        <v xml:space="preserve"> - </v>
      </c>
      <c r="L882" s="73"/>
      <c r="M882" s="73" t="str">
        <f t="shared" si="28"/>
        <v xml:space="preserve"> - </v>
      </c>
      <c r="N882" s="73" t="str">
        <f>IF(A882&lt;&gt;"",IFERROR(VLOOKUP(I882&amp;M882&amp;K882,Raw!$R:$V,5,0),"Не определено")," - ")</f>
        <v xml:space="preserve"> - </v>
      </c>
      <c r="O882" s="77"/>
      <c r="P882" s="59"/>
      <c r="Q882" s="59"/>
      <c r="R882" s="59"/>
      <c r="S882" s="59"/>
      <c r="T882" s="59"/>
      <c r="U882" s="59"/>
      <c r="V882" s="59"/>
      <c r="W882" s="59"/>
      <c r="X882" s="59"/>
      <c r="Y882" s="59"/>
    </row>
    <row r="883" spans="1:25" customFormat="1" x14ac:dyDescent="0.25">
      <c r="A883" s="57"/>
      <c r="B883" s="59"/>
      <c r="C883" s="59"/>
      <c r="D883" s="59"/>
      <c r="E883" s="59"/>
      <c r="F883" s="59"/>
      <c r="G883" s="59"/>
      <c r="H883" s="52" t="str">
        <f t="shared" si="27"/>
        <v/>
      </c>
      <c r="I883" s="73" t="str">
        <f>IFERROR(VLOOKUP(A883,'Внесение изменений'!$B:$C,2,0),"")</f>
        <v/>
      </c>
      <c r="J883" s="73" t="str">
        <f>IFERROR(VLOOKUP(A883,'Внесение изменений'!B:E,4,0)," - ")</f>
        <v xml:space="preserve"> - </v>
      </c>
      <c r="K883" s="73" t="str">
        <f>IF(J883=" - ",J883,IFERROR(VLOOKUP(J883,Raw!$X$7:$Y$14,2,0),"Незначительные"))</f>
        <v xml:space="preserve"> - </v>
      </c>
      <c r="L883" s="73"/>
      <c r="M883" s="73" t="str">
        <f t="shared" si="28"/>
        <v xml:space="preserve"> - </v>
      </c>
      <c r="N883" s="73" t="str">
        <f>IF(A883&lt;&gt;"",IFERROR(VLOOKUP(I883&amp;M883&amp;K883,Raw!$R:$V,5,0),"Не определено")," - ")</f>
        <v xml:space="preserve"> - </v>
      </c>
      <c r="O883" s="77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spans="1:25" customFormat="1" x14ac:dyDescent="0.25">
      <c r="A884" s="57"/>
      <c r="B884" s="59"/>
      <c r="C884" s="59"/>
      <c r="D884" s="59"/>
      <c r="E884" s="59"/>
      <c r="F884" s="59"/>
      <c r="G884" s="59"/>
      <c r="H884" s="52" t="str">
        <f t="shared" si="27"/>
        <v/>
      </c>
      <c r="I884" s="73" t="str">
        <f>IFERROR(VLOOKUP(A884,'Внесение изменений'!$B:$C,2,0),"")</f>
        <v/>
      </c>
      <c r="J884" s="73" t="str">
        <f>IFERROR(VLOOKUP(A884,'Внесение изменений'!B:E,4,0)," - ")</f>
        <v xml:space="preserve"> - </v>
      </c>
      <c r="K884" s="73" t="str">
        <f>IF(J884=" - ",J884,IFERROR(VLOOKUP(J884,Raw!$X$7:$Y$14,2,0),"Незначительные"))</f>
        <v xml:space="preserve"> - </v>
      </c>
      <c r="L884" s="73"/>
      <c r="M884" s="73" t="str">
        <f t="shared" si="28"/>
        <v xml:space="preserve"> - </v>
      </c>
      <c r="N884" s="73" t="str">
        <f>IF(A884&lt;&gt;"",IFERROR(VLOOKUP(I884&amp;M884&amp;K884,Raw!$R:$V,5,0),"Не определено")," - ")</f>
        <v xml:space="preserve"> - </v>
      </c>
      <c r="O884" s="77"/>
      <c r="P884" s="59"/>
      <c r="Q884" s="59"/>
      <c r="R884" s="59"/>
      <c r="S884" s="59"/>
      <c r="T884" s="59"/>
      <c r="U884" s="59"/>
      <c r="V884" s="59"/>
      <c r="W884" s="59"/>
      <c r="X884" s="59"/>
      <c r="Y884" s="59"/>
    </row>
    <row r="885" spans="1:25" customFormat="1" x14ac:dyDescent="0.25">
      <c r="A885" s="57"/>
      <c r="B885" s="59"/>
      <c r="C885" s="59"/>
      <c r="D885" s="59"/>
      <c r="E885" s="59"/>
      <c r="F885" s="59"/>
      <c r="G885" s="59"/>
      <c r="H885" s="52" t="str">
        <f t="shared" si="27"/>
        <v/>
      </c>
      <c r="I885" s="73" t="str">
        <f>IFERROR(VLOOKUP(A885,'Внесение изменений'!$B:$C,2,0),"")</f>
        <v/>
      </c>
      <c r="J885" s="73" t="str">
        <f>IFERROR(VLOOKUP(A885,'Внесение изменений'!B:E,4,0)," - ")</f>
        <v xml:space="preserve"> - </v>
      </c>
      <c r="K885" s="73" t="str">
        <f>IF(J885=" - ",J885,IFERROR(VLOOKUP(J885,Raw!$X$7:$Y$14,2,0),"Незначительные"))</f>
        <v xml:space="preserve"> - </v>
      </c>
      <c r="L885" s="73"/>
      <c r="M885" s="73" t="str">
        <f t="shared" si="28"/>
        <v xml:space="preserve"> - </v>
      </c>
      <c r="N885" s="73" t="str">
        <f>IF(A885&lt;&gt;"",IFERROR(VLOOKUP(I885&amp;M885&amp;K885,Raw!$R:$V,5,0),"Не определено")," - ")</f>
        <v xml:space="preserve"> - </v>
      </c>
      <c r="O885" s="77"/>
      <c r="P885" s="59"/>
      <c r="Q885" s="59"/>
      <c r="R885" s="59"/>
      <c r="S885" s="59"/>
      <c r="T885" s="59"/>
      <c r="U885" s="59"/>
      <c r="V885" s="59"/>
      <c r="W885" s="59"/>
      <c r="X885" s="59"/>
      <c r="Y885" s="59"/>
    </row>
    <row r="886" spans="1:25" customFormat="1" x14ac:dyDescent="0.25">
      <c r="A886" s="57"/>
      <c r="B886" s="59"/>
      <c r="C886" s="59"/>
      <c r="D886" s="59"/>
      <c r="E886" s="59"/>
      <c r="F886" s="59"/>
      <c r="G886" s="59"/>
      <c r="H886" s="52" t="str">
        <f t="shared" si="27"/>
        <v/>
      </c>
      <c r="I886" s="73" t="str">
        <f>IFERROR(VLOOKUP(A886,'Внесение изменений'!$B:$C,2,0),"")</f>
        <v/>
      </c>
      <c r="J886" s="73" t="str">
        <f>IFERROR(VLOOKUP(A886,'Внесение изменений'!B:E,4,0)," - ")</f>
        <v xml:space="preserve"> - </v>
      </c>
      <c r="K886" s="73" t="str">
        <f>IF(J886=" - ",J886,IFERROR(VLOOKUP(J886,Raw!$X$7:$Y$14,2,0),"Незначительные"))</f>
        <v xml:space="preserve"> - </v>
      </c>
      <c r="L886" s="73"/>
      <c r="M886" s="73" t="str">
        <f t="shared" si="28"/>
        <v xml:space="preserve"> - </v>
      </c>
      <c r="N886" s="73" t="str">
        <f>IF(A886&lt;&gt;"",IFERROR(VLOOKUP(I886&amp;M886&amp;K886,Raw!$R:$V,5,0),"Не определено")," - ")</f>
        <v xml:space="preserve"> - </v>
      </c>
      <c r="O886" s="77"/>
      <c r="P886" s="59"/>
      <c r="Q886" s="59"/>
      <c r="R886" s="59"/>
      <c r="S886" s="59"/>
      <c r="T886" s="59"/>
      <c r="U886" s="59"/>
      <c r="V886" s="59"/>
      <c r="W886" s="59"/>
      <c r="X886" s="59"/>
      <c r="Y886" s="59"/>
    </row>
    <row r="887" spans="1:25" customFormat="1" x14ac:dyDescent="0.25">
      <c r="A887" s="57"/>
      <c r="B887" s="59"/>
      <c r="C887" s="59"/>
      <c r="D887" s="59"/>
      <c r="E887" s="59"/>
      <c r="F887" s="59"/>
      <c r="G887" s="59"/>
      <c r="H887" s="52" t="str">
        <f t="shared" si="27"/>
        <v/>
      </c>
      <c r="I887" s="73" t="str">
        <f>IFERROR(VLOOKUP(A887,'Внесение изменений'!$B:$C,2,0),"")</f>
        <v/>
      </c>
      <c r="J887" s="73" t="str">
        <f>IFERROR(VLOOKUP(A887,'Внесение изменений'!B:E,4,0)," - ")</f>
        <v xml:space="preserve"> - </v>
      </c>
      <c r="K887" s="73" t="str">
        <f>IF(J887=" - ",J887,IFERROR(VLOOKUP(J887,Raw!$X$7:$Y$14,2,0),"Незначительные"))</f>
        <v xml:space="preserve"> - </v>
      </c>
      <c r="L887" s="73"/>
      <c r="M887" s="73" t="str">
        <f t="shared" si="28"/>
        <v xml:space="preserve"> - </v>
      </c>
      <c r="N887" s="73" t="str">
        <f>IF(A887&lt;&gt;"",IFERROR(VLOOKUP(I887&amp;M887&amp;K887,Raw!$R:$V,5,0),"Не определено")," - ")</f>
        <v xml:space="preserve"> - </v>
      </c>
      <c r="O887" s="77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spans="1:25" customFormat="1" x14ac:dyDescent="0.25">
      <c r="A888" s="57"/>
      <c r="B888" s="59"/>
      <c r="C888" s="59"/>
      <c r="D888" s="59"/>
      <c r="E888" s="59"/>
      <c r="F888" s="59"/>
      <c r="G888" s="59"/>
      <c r="H888" s="52" t="str">
        <f t="shared" si="27"/>
        <v/>
      </c>
      <c r="I888" s="73" t="str">
        <f>IFERROR(VLOOKUP(A888,'Внесение изменений'!$B:$C,2,0),"")</f>
        <v/>
      </c>
      <c r="J888" s="73" t="str">
        <f>IFERROR(VLOOKUP(A888,'Внесение изменений'!B:E,4,0)," - ")</f>
        <v xml:space="preserve"> - </v>
      </c>
      <c r="K888" s="73" t="str">
        <f>IF(J888=" - ",J888,IFERROR(VLOOKUP(J888,Raw!$X$7:$Y$14,2,0),"Незначительные"))</f>
        <v xml:space="preserve"> - </v>
      </c>
      <c r="L888" s="73"/>
      <c r="M888" s="73" t="str">
        <f t="shared" si="28"/>
        <v xml:space="preserve"> - </v>
      </c>
      <c r="N888" s="73" t="str">
        <f>IF(A888&lt;&gt;"",IFERROR(VLOOKUP(I888&amp;M888&amp;K888,Raw!$R:$V,5,0),"Не определено")," - ")</f>
        <v xml:space="preserve"> - </v>
      </c>
      <c r="O888" s="77"/>
      <c r="P888" s="59"/>
      <c r="Q888" s="59"/>
      <c r="R888" s="59"/>
      <c r="S888" s="59"/>
      <c r="T888" s="59"/>
      <c r="U888" s="59"/>
      <c r="V888" s="59"/>
      <c r="W888" s="59"/>
      <c r="X888" s="59"/>
      <c r="Y888" s="59"/>
    </row>
    <row r="889" spans="1:25" customFormat="1" x14ac:dyDescent="0.25">
      <c r="A889" s="57"/>
      <c r="B889" s="59"/>
      <c r="C889" s="59"/>
      <c r="D889" s="59"/>
      <c r="E889" s="59"/>
      <c r="F889" s="59"/>
      <c r="G889" s="59"/>
      <c r="H889" s="52" t="str">
        <f t="shared" si="27"/>
        <v/>
      </c>
      <c r="I889" s="73" t="str">
        <f>IFERROR(VLOOKUP(A889,'Внесение изменений'!$B:$C,2,0),"")</f>
        <v/>
      </c>
      <c r="J889" s="73" t="str">
        <f>IFERROR(VLOOKUP(A889,'Внесение изменений'!B:E,4,0)," - ")</f>
        <v xml:space="preserve"> - </v>
      </c>
      <c r="K889" s="73" t="str">
        <f>IF(J889=" - ",J889,IFERROR(VLOOKUP(J889,Raw!$X$7:$Y$14,2,0),"Незначительные"))</f>
        <v xml:space="preserve"> - </v>
      </c>
      <c r="L889" s="73"/>
      <c r="M889" s="73" t="str">
        <f t="shared" si="28"/>
        <v xml:space="preserve"> - </v>
      </c>
      <c r="N889" s="73" t="str">
        <f>IF(A889&lt;&gt;"",IFERROR(VLOOKUP(I889&amp;M889&amp;K889,Raw!$R:$V,5,0),"Не определено")," - ")</f>
        <v xml:space="preserve"> - </v>
      </c>
      <c r="O889" s="77"/>
      <c r="P889" s="59"/>
      <c r="Q889" s="59"/>
      <c r="R889" s="59"/>
      <c r="S889" s="59"/>
      <c r="T889" s="59"/>
      <c r="U889" s="59"/>
      <c r="V889" s="59"/>
      <c r="W889" s="59"/>
      <c r="X889" s="59"/>
      <c r="Y889" s="59"/>
    </row>
    <row r="890" spans="1:25" customFormat="1" x14ac:dyDescent="0.25">
      <c r="A890" s="57"/>
      <c r="B890" s="59"/>
      <c r="C890" s="59"/>
      <c r="D890" s="59"/>
      <c r="E890" s="59"/>
      <c r="F890" s="59"/>
      <c r="G890" s="59"/>
      <c r="H890" s="52" t="str">
        <f t="shared" si="27"/>
        <v/>
      </c>
      <c r="I890" s="73" t="str">
        <f>IFERROR(VLOOKUP(A890,'Внесение изменений'!$B:$C,2,0),"")</f>
        <v/>
      </c>
      <c r="J890" s="73" t="str">
        <f>IFERROR(VLOOKUP(A890,'Внесение изменений'!B:E,4,0)," - ")</f>
        <v xml:space="preserve"> - </v>
      </c>
      <c r="K890" s="73" t="str">
        <f>IF(J890=" - ",J890,IFERROR(VLOOKUP(J890,Raw!$X$7:$Y$14,2,0),"Незначительные"))</f>
        <v xml:space="preserve"> - </v>
      </c>
      <c r="L890" s="73"/>
      <c r="M890" s="73" t="str">
        <f t="shared" si="28"/>
        <v xml:space="preserve"> - </v>
      </c>
      <c r="N890" s="73" t="str">
        <f>IF(A890&lt;&gt;"",IFERROR(VLOOKUP(I890&amp;M890&amp;K890,Raw!$R:$V,5,0),"Не определено")," - ")</f>
        <v xml:space="preserve"> - </v>
      </c>
      <c r="O890" s="77"/>
      <c r="P890" s="59"/>
      <c r="Q890" s="59"/>
      <c r="R890" s="59"/>
      <c r="S890" s="59"/>
      <c r="T890" s="59"/>
      <c r="U890" s="59"/>
      <c r="V890" s="59"/>
      <c r="W890" s="59"/>
      <c r="X890" s="59"/>
      <c r="Y890" s="59"/>
    </row>
    <row r="891" spans="1:25" customFormat="1" x14ac:dyDescent="0.25">
      <c r="A891" s="57"/>
      <c r="B891" s="59"/>
      <c r="C891" s="59"/>
      <c r="D891" s="59"/>
      <c r="E891" s="59"/>
      <c r="F891" s="59"/>
      <c r="G891" s="59"/>
      <c r="H891" s="52" t="str">
        <f t="shared" si="27"/>
        <v/>
      </c>
      <c r="I891" s="73" t="str">
        <f>IFERROR(VLOOKUP(A891,'Внесение изменений'!$B:$C,2,0),"")</f>
        <v/>
      </c>
      <c r="J891" s="73" t="str">
        <f>IFERROR(VLOOKUP(A891,'Внесение изменений'!B:E,4,0)," - ")</f>
        <v xml:space="preserve"> - </v>
      </c>
      <c r="K891" s="73" t="str">
        <f>IF(J891=" - ",J891,IFERROR(VLOOKUP(J891,Raw!$X$7:$Y$14,2,0),"Незначительные"))</f>
        <v xml:space="preserve"> - </v>
      </c>
      <c r="L891" s="73"/>
      <c r="M891" s="73" t="str">
        <f t="shared" si="28"/>
        <v xml:space="preserve"> - </v>
      </c>
      <c r="N891" s="73" t="str">
        <f>IF(A891&lt;&gt;"",IFERROR(VLOOKUP(I891&amp;M891&amp;K891,Raw!$R:$V,5,0),"Не определено")," - ")</f>
        <v xml:space="preserve"> - </v>
      </c>
      <c r="O891" s="77"/>
      <c r="P891" s="59"/>
      <c r="Q891" s="59"/>
      <c r="R891" s="59"/>
      <c r="S891" s="59"/>
      <c r="T891" s="59"/>
      <c r="U891" s="59"/>
      <c r="V891" s="59"/>
      <c r="W891" s="59"/>
      <c r="X891" s="59"/>
      <c r="Y891" s="59"/>
    </row>
    <row r="892" spans="1:25" customFormat="1" x14ac:dyDescent="0.25">
      <c r="A892" s="57"/>
      <c r="B892" s="59"/>
      <c r="C892" s="59"/>
      <c r="D892" s="59"/>
      <c r="E892" s="59"/>
      <c r="F892" s="59"/>
      <c r="G892" s="59"/>
      <c r="H892" s="52" t="str">
        <f t="shared" si="27"/>
        <v/>
      </c>
      <c r="I892" s="73" t="str">
        <f>IFERROR(VLOOKUP(A892,'Внесение изменений'!$B:$C,2,0),"")</f>
        <v/>
      </c>
      <c r="J892" s="73" t="str">
        <f>IFERROR(VLOOKUP(A892,'Внесение изменений'!B:E,4,0)," - ")</f>
        <v xml:space="preserve"> - </v>
      </c>
      <c r="K892" s="73" t="str">
        <f>IF(J892=" - ",J892,IFERROR(VLOOKUP(J892,Raw!$X$7:$Y$14,2,0),"Незначительные"))</f>
        <v xml:space="preserve"> - </v>
      </c>
      <c r="L892" s="73"/>
      <c r="M892" s="73" t="str">
        <f t="shared" si="28"/>
        <v xml:space="preserve"> - </v>
      </c>
      <c r="N892" s="73" t="str">
        <f>IF(A892&lt;&gt;"",IFERROR(VLOOKUP(I892&amp;M892&amp;K892,Raw!$R:$V,5,0),"Не определено")," - ")</f>
        <v xml:space="preserve"> - </v>
      </c>
      <c r="O892" s="77"/>
      <c r="P892" s="59"/>
      <c r="Q892" s="59"/>
      <c r="R892" s="59"/>
      <c r="S892" s="59"/>
      <c r="T892" s="59"/>
      <c r="U892" s="59"/>
      <c r="V892" s="59"/>
      <c r="W892" s="59"/>
      <c r="X892" s="59"/>
      <c r="Y892" s="59"/>
    </row>
    <row r="893" spans="1:25" customFormat="1" x14ac:dyDescent="0.25">
      <c r="A893" s="57"/>
      <c r="B893" s="59"/>
      <c r="C893" s="59"/>
      <c r="D893" s="59"/>
      <c r="E893" s="59"/>
      <c r="F893" s="59"/>
      <c r="G893" s="59"/>
      <c r="H893" s="52" t="str">
        <f t="shared" si="27"/>
        <v/>
      </c>
      <c r="I893" s="73" t="str">
        <f>IFERROR(VLOOKUP(A893,'Внесение изменений'!$B:$C,2,0),"")</f>
        <v/>
      </c>
      <c r="J893" s="73" t="str">
        <f>IFERROR(VLOOKUP(A893,'Внесение изменений'!B:E,4,0)," - ")</f>
        <v xml:space="preserve"> - </v>
      </c>
      <c r="K893" s="73" t="str">
        <f>IF(J893=" - ",J893,IFERROR(VLOOKUP(J893,Raw!$X$7:$Y$14,2,0),"Незначительные"))</f>
        <v xml:space="preserve"> - </v>
      </c>
      <c r="L893" s="73"/>
      <c r="M893" s="73" t="str">
        <f t="shared" si="28"/>
        <v xml:space="preserve"> - </v>
      </c>
      <c r="N893" s="73" t="str">
        <f>IF(A893&lt;&gt;"",IFERROR(VLOOKUP(I893&amp;M893&amp;K893,Raw!$R:$V,5,0),"Не определено")," - ")</f>
        <v xml:space="preserve"> - </v>
      </c>
      <c r="O893" s="77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spans="1:25" customFormat="1" x14ac:dyDescent="0.25">
      <c r="A894" s="57"/>
      <c r="B894" s="59"/>
      <c r="C894" s="59"/>
      <c r="D894" s="59"/>
      <c r="E894" s="59"/>
      <c r="F894" s="59"/>
      <c r="G894" s="59"/>
      <c r="H894" s="52" t="str">
        <f t="shared" si="27"/>
        <v/>
      </c>
      <c r="I894" s="73" t="str">
        <f>IFERROR(VLOOKUP(A894,'Внесение изменений'!$B:$C,2,0),"")</f>
        <v/>
      </c>
      <c r="J894" s="73" t="str">
        <f>IFERROR(VLOOKUP(A894,'Внесение изменений'!B:E,4,0)," - ")</f>
        <v xml:space="preserve"> - </v>
      </c>
      <c r="K894" s="73" t="str">
        <f>IF(J894=" - ",J894,IFERROR(VLOOKUP(J894,Raw!$X$7:$Y$14,2,0),"Незначительные"))</f>
        <v xml:space="preserve"> - </v>
      </c>
      <c r="L894" s="73"/>
      <c r="M894" s="73" t="str">
        <f t="shared" si="28"/>
        <v xml:space="preserve"> - </v>
      </c>
      <c r="N894" s="73" t="str">
        <f>IF(A894&lt;&gt;"",IFERROR(VLOOKUP(I894&amp;M894&amp;K894,Raw!$R:$V,5,0),"Не определено")," - ")</f>
        <v xml:space="preserve"> - </v>
      </c>
      <c r="O894" s="77"/>
      <c r="P894" s="59"/>
      <c r="Q894" s="59"/>
      <c r="R894" s="59"/>
      <c r="S894" s="59"/>
      <c r="T894" s="59"/>
      <c r="U894" s="59"/>
      <c r="V894" s="59"/>
      <c r="W894" s="59"/>
      <c r="X894" s="59"/>
      <c r="Y894" s="59"/>
    </row>
    <row r="895" spans="1:25" customFormat="1" x14ac:dyDescent="0.25">
      <c r="A895" s="57"/>
      <c r="B895" s="59"/>
      <c r="C895" s="59"/>
      <c r="D895" s="59"/>
      <c r="E895" s="59"/>
      <c r="F895" s="59"/>
      <c r="G895" s="59"/>
      <c r="H895" s="52" t="str">
        <f t="shared" si="27"/>
        <v/>
      </c>
      <c r="I895" s="73" t="str">
        <f>IFERROR(VLOOKUP(A895,'Внесение изменений'!$B:$C,2,0),"")</f>
        <v/>
      </c>
      <c r="J895" s="73" t="str">
        <f>IFERROR(VLOOKUP(A895,'Внесение изменений'!B:E,4,0)," - ")</f>
        <v xml:space="preserve"> - </v>
      </c>
      <c r="K895" s="73" t="str">
        <f>IF(J895=" - ",J895,IFERROR(VLOOKUP(J895,Raw!$X$7:$Y$14,2,0),"Незначительные"))</f>
        <v xml:space="preserve"> - </v>
      </c>
      <c r="L895" s="73"/>
      <c r="M895" s="73" t="str">
        <f t="shared" si="28"/>
        <v xml:space="preserve"> - </v>
      </c>
      <c r="N895" s="73" t="str">
        <f>IF(A895&lt;&gt;"",IFERROR(VLOOKUP(I895&amp;M895&amp;K895,Raw!$R:$V,5,0),"Не определено")," - ")</f>
        <v xml:space="preserve"> - </v>
      </c>
      <c r="O895" s="77"/>
      <c r="P895" s="59"/>
      <c r="Q895" s="59"/>
      <c r="R895" s="59"/>
      <c r="S895" s="59"/>
      <c r="T895" s="59"/>
      <c r="U895" s="59"/>
      <c r="V895" s="59"/>
      <c r="W895" s="59"/>
      <c r="X895" s="59"/>
      <c r="Y895" s="59"/>
    </row>
    <row r="896" spans="1:25" customFormat="1" x14ac:dyDescent="0.25">
      <c r="A896" s="57"/>
      <c r="B896" s="59"/>
      <c r="C896" s="59"/>
      <c r="D896" s="59"/>
      <c r="E896" s="59"/>
      <c r="F896" s="59"/>
      <c r="G896" s="59"/>
      <c r="H896" s="52" t="str">
        <f t="shared" si="27"/>
        <v/>
      </c>
      <c r="I896" s="73" t="str">
        <f>IFERROR(VLOOKUP(A896,'Внесение изменений'!$B:$C,2,0),"")</f>
        <v/>
      </c>
      <c r="J896" s="73" t="str">
        <f>IFERROR(VLOOKUP(A896,'Внесение изменений'!B:E,4,0)," - ")</f>
        <v xml:space="preserve"> - </v>
      </c>
      <c r="K896" s="73" t="str">
        <f>IF(J896=" - ",J896,IFERROR(VLOOKUP(J896,Raw!$X$7:$Y$14,2,0),"Незначительные"))</f>
        <v xml:space="preserve"> - </v>
      </c>
      <c r="L896" s="73"/>
      <c r="M896" s="73" t="str">
        <f t="shared" si="28"/>
        <v xml:space="preserve"> - </v>
      </c>
      <c r="N896" s="73" t="str">
        <f>IF(A896&lt;&gt;"",IFERROR(VLOOKUP(I896&amp;M896&amp;K896,Raw!$R:$V,5,0),"Не определено")," - ")</f>
        <v xml:space="preserve"> - </v>
      </c>
      <c r="O896" s="77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spans="1:25" customFormat="1" x14ac:dyDescent="0.25">
      <c r="A897" s="57"/>
      <c r="B897" s="59"/>
      <c r="C897" s="59"/>
      <c r="D897" s="59"/>
      <c r="E897" s="59"/>
      <c r="F897" s="59"/>
      <c r="G897" s="59"/>
      <c r="H897" s="52" t="str">
        <f t="shared" si="27"/>
        <v/>
      </c>
      <c r="I897" s="73" t="str">
        <f>IFERROR(VLOOKUP(A897,'Внесение изменений'!$B:$C,2,0),"")</f>
        <v/>
      </c>
      <c r="J897" s="73" t="str">
        <f>IFERROR(VLOOKUP(A897,'Внесение изменений'!B:E,4,0)," - ")</f>
        <v xml:space="preserve"> - </v>
      </c>
      <c r="K897" s="73" t="str">
        <f>IF(J897=" - ",J897,IFERROR(VLOOKUP(J897,Raw!$X$7:$Y$14,2,0),"Незначительные"))</f>
        <v xml:space="preserve"> - </v>
      </c>
      <c r="L897" s="73"/>
      <c r="M897" s="73" t="str">
        <f t="shared" si="28"/>
        <v xml:space="preserve"> - </v>
      </c>
      <c r="N897" s="73" t="str">
        <f>IF(A897&lt;&gt;"",IFERROR(VLOOKUP(I897&amp;M897&amp;K897,Raw!$R:$V,5,0),"Не определено")," - ")</f>
        <v xml:space="preserve"> - </v>
      </c>
      <c r="O897" s="77"/>
      <c r="P897" s="59"/>
      <c r="Q897" s="59"/>
      <c r="R897" s="59"/>
      <c r="S897" s="59"/>
      <c r="T897" s="59"/>
      <c r="U897" s="59"/>
      <c r="V897" s="59"/>
      <c r="W897" s="59"/>
      <c r="X897" s="59"/>
      <c r="Y897" s="59"/>
    </row>
    <row r="898" spans="1:25" customFormat="1" x14ac:dyDescent="0.25">
      <c r="A898" s="57"/>
      <c r="B898" s="59"/>
      <c r="C898" s="59"/>
      <c r="D898" s="59"/>
      <c r="E898" s="59"/>
      <c r="F898" s="59"/>
      <c r="G898" s="59"/>
      <c r="H898" s="52" t="str">
        <f t="shared" ref="H898:H961" si="29">IF(B898=" нет КМ "," Нет км ",IF(C898=$Q$2,"Эмитирован, ","")&amp;IF(D898=$Q$2,"В обороте, ","")&amp;IF(E898=$Q$2,"Списан,","")&amp;IF(F898=$Q$2,"Выбыл из оборота",""))</f>
        <v/>
      </c>
      <c r="I898" s="73" t="str">
        <f>IFERROR(VLOOKUP(A898,'Внесение изменений'!$B:$C,2,0),"")</f>
        <v/>
      </c>
      <c r="J898" s="73" t="str">
        <f>IFERROR(VLOOKUP(A898,'Внесение изменений'!B:E,4,0)," - ")</f>
        <v xml:space="preserve"> - </v>
      </c>
      <c r="K898" s="73" t="str">
        <f>IF(J898=" - ",J898,IFERROR(VLOOKUP(J898,Raw!$X$7:$Y$14,2,0),"Незначительные"))</f>
        <v xml:space="preserve"> - </v>
      </c>
      <c r="L898" s="73"/>
      <c r="M898" s="73" t="str">
        <f t="shared" si="28"/>
        <v xml:space="preserve"> - </v>
      </c>
      <c r="N898" s="73" t="str">
        <f>IF(A898&lt;&gt;"",IFERROR(VLOOKUP(I898&amp;M898&amp;K898,Raw!$R:$V,5,0),"Не определено")," - ")</f>
        <v xml:space="preserve"> - </v>
      </c>
      <c r="O898" s="77"/>
      <c r="P898" s="59"/>
      <c r="Q898" s="59"/>
      <c r="R898" s="59"/>
      <c r="S898" s="59"/>
      <c r="T898" s="59"/>
      <c r="U898" s="59"/>
      <c r="V898" s="59"/>
      <c r="W898" s="59"/>
      <c r="X898" s="59"/>
      <c r="Y898" s="59"/>
    </row>
    <row r="899" spans="1:25" customFormat="1" x14ac:dyDescent="0.25">
      <c r="A899" s="57"/>
      <c r="B899" s="59"/>
      <c r="C899" s="59"/>
      <c r="D899" s="59"/>
      <c r="E899" s="59"/>
      <c r="F899" s="59"/>
      <c r="G899" s="59"/>
      <c r="H899" s="52" t="str">
        <f t="shared" si="29"/>
        <v/>
      </c>
      <c r="I899" s="73" t="str">
        <f>IFERROR(VLOOKUP(A899,'Внесение изменений'!$B:$C,2,0),"")</f>
        <v/>
      </c>
      <c r="J899" s="73" t="str">
        <f>IFERROR(VLOOKUP(A899,'Внесение изменений'!B:E,4,0)," - ")</f>
        <v xml:space="preserve"> - </v>
      </c>
      <c r="K899" s="73" t="str">
        <f>IF(J899=" - ",J899,IFERROR(VLOOKUP(J899,Raw!$X$7:$Y$14,2,0),"Незначительные"))</f>
        <v xml:space="preserve"> - </v>
      </c>
      <c r="L899" s="73"/>
      <c r="M899" s="73" t="str">
        <f t="shared" ref="M899:M962" si="30">IF(F899=$Q$2,"Выбыл из оборота",IF(D899=$Q$2,"Ввод в оборот",IF(C899=$Q$2,"Эмитирован",IF(B899=" Нет КМ ","Нет КМ",IF(B899=" Net KM ","Нет КМ"," - ")))))</f>
        <v xml:space="preserve"> - </v>
      </c>
      <c r="N899" s="73" t="str">
        <f>IF(A899&lt;&gt;"",IFERROR(VLOOKUP(I899&amp;M899&amp;K899,Raw!$R:$V,5,0),"Не определено")," - ")</f>
        <v xml:space="preserve"> - </v>
      </c>
      <c r="O899" s="77"/>
      <c r="P899" s="59"/>
      <c r="Q899" s="59"/>
      <c r="R899" s="59"/>
      <c r="S899" s="59"/>
      <c r="T899" s="59"/>
      <c r="U899" s="59"/>
      <c r="V899" s="59"/>
      <c r="W899" s="59"/>
      <c r="X899" s="59"/>
      <c r="Y899" s="59"/>
    </row>
    <row r="900" spans="1:25" customFormat="1" x14ac:dyDescent="0.25">
      <c r="A900" s="57"/>
      <c r="B900" s="59"/>
      <c r="C900" s="59"/>
      <c r="D900" s="59"/>
      <c r="E900" s="59"/>
      <c r="F900" s="59"/>
      <c r="G900" s="59"/>
      <c r="H900" s="52" t="str">
        <f t="shared" si="29"/>
        <v/>
      </c>
      <c r="I900" s="73" t="str">
        <f>IFERROR(VLOOKUP(A900,'Внесение изменений'!$B:$C,2,0),"")</f>
        <v/>
      </c>
      <c r="J900" s="73" t="str">
        <f>IFERROR(VLOOKUP(A900,'Внесение изменений'!B:E,4,0)," - ")</f>
        <v xml:space="preserve"> - </v>
      </c>
      <c r="K900" s="73" t="str">
        <f>IF(J900=" - ",J900,IFERROR(VLOOKUP(J900,Raw!$X$7:$Y$14,2,0),"Незначительные"))</f>
        <v xml:space="preserve"> - </v>
      </c>
      <c r="L900" s="73"/>
      <c r="M900" s="73" t="str">
        <f t="shared" si="30"/>
        <v xml:space="preserve"> - </v>
      </c>
      <c r="N900" s="73" t="str">
        <f>IF(A900&lt;&gt;"",IFERROR(VLOOKUP(I900&amp;M900&amp;K900,Raw!$R:$V,5,0),"Не определено")," - ")</f>
        <v xml:space="preserve"> - </v>
      </c>
      <c r="O900" s="77"/>
      <c r="P900" s="59"/>
      <c r="Q900" s="59"/>
      <c r="R900" s="59"/>
      <c r="S900" s="59"/>
      <c r="T900" s="59"/>
      <c r="U900" s="59"/>
      <c r="V900" s="59"/>
      <c r="W900" s="59"/>
      <c r="X900" s="59"/>
      <c r="Y900" s="59"/>
    </row>
    <row r="901" spans="1:25" customFormat="1" x14ac:dyDescent="0.25">
      <c r="A901" s="57"/>
      <c r="B901" s="59"/>
      <c r="C901" s="59"/>
      <c r="D901" s="59"/>
      <c r="E901" s="59"/>
      <c r="F901" s="59"/>
      <c r="G901" s="59"/>
      <c r="H901" s="52" t="str">
        <f t="shared" si="29"/>
        <v/>
      </c>
      <c r="I901" s="73" t="str">
        <f>IFERROR(VLOOKUP(A901,'Внесение изменений'!$B:$C,2,0),"")</f>
        <v/>
      </c>
      <c r="J901" s="73" t="str">
        <f>IFERROR(VLOOKUP(A901,'Внесение изменений'!B:E,4,0)," - ")</f>
        <v xml:space="preserve"> - </v>
      </c>
      <c r="K901" s="73" t="str">
        <f>IF(J901=" - ",J901,IFERROR(VLOOKUP(J901,Raw!$X$7:$Y$14,2,0),"Незначительные"))</f>
        <v xml:space="preserve"> - </v>
      </c>
      <c r="L901" s="73"/>
      <c r="M901" s="73" t="str">
        <f t="shared" si="30"/>
        <v xml:space="preserve"> - </v>
      </c>
      <c r="N901" s="73" t="str">
        <f>IF(A901&lt;&gt;"",IFERROR(VLOOKUP(I901&amp;M901&amp;K901,Raw!$R:$V,5,0),"Не определено")," - ")</f>
        <v xml:space="preserve"> - </v>
      </c>
      <c r="O901" s="77"/>
      <c r="P901" s="59"/>
      <c r="Q901" s="59"/>
      <c r="R901" s="59"/>
      <c r="S901" s="59"/>
      <c r="T901" s="59"/>
      <c r="U901" s="59"/>
      <c r="V901" s="59"/>
      <c r="W901" s="59"/>
      <c r="X901" s="59"/>
      <c r="Y901" s="59"/>
    </row>
    <row r="902" spans="1:25" customFormat="1" x14ac:dyDescent="0.25">
      <c r="A902" s="57"/>
      <c r="B902" s="59"/>
      <c r="C902" s="59"/>
      <c r="D902" s="59"/>
      <c r="E902" s="59"/>
      <c r="F902" s="59"/>
      <c r="G902" s="59"/>
      <c r="H902" s="52" t="str">
        <f t="shared" si="29"/>
        <v/>
      </c>
      <c r="I902" s="73" t="str">
        <f>IFERROR(VLOOKUP(A902,'Внесение изменений'!$B:$C,2,0),"")</f>
        <v/>
      </c>
      <c r="J902" s="73" t="str">
        <f>IFERROR(VLOOKUP(A902,'Внесение изменений'!B:E,4,0)," - ")</f>
        <v xml:space="preserve"> - </v>
      </c>
      <c r="K902" s="73" t="str">
        <f>IF(J902=" - ",J902,IFERROR(VLOOKUP(J902,Raw!$X$7:$Y$14,2,0),"Незначительные"))</f>
        <v xml:space="preserve"> - </v>
      </c>
      <c r="L902" s="73"/>
      <c r="M902" s="73" t="str">
        <f t="shared" si="30"/>
        <v xml:space="preserve"> - </v>
      </c>
      <c r="N902" s="73" t="str">
        <f>IF(A902&lt;&gt;"",IFERROR(VLOOKUP(I902&amp;M902&amp;K902,Raw!$R:$V,5,0),"Не определено")," - ")</f>
        <v xml:space="preserve"> - </v>
      </c>
      <c r="O902" s="77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spans="1:25" customFormat="1" x14ac:dyDescent="0.25">
      <c r="A903" s="57"/>
      <c r="B903" s="59"/>
      <c r="C903" s="59"/>
      <c r="D903" s="59"/>
      <c r="E903" s="59"/>
      <c r="F903" s="59"/>
      <c r="G903" s="59"/>
      <c r="H903" s="52" t="str">
        <f t="shared" si="29"/>
        <v/>
      </c>
      <c r="I903" s="73" t="str">
        <f>IFERROR(VLOOKUP(A903,'Внесение изменений'!$B:$C,2,0),"")</f>
        <v/>
      </c>
      <c r="J903" s="73" t="str">
        <f>IFERROR(VLOOKUP(A903,'Внесение изменений'!B:E,4,0)," - ")</f>
        <v xml:space="preserve"> - </v>
      </c>
      <c r="K903" s="73" t="str">
        <f>IF(J903=" - ",J903,IFERROR(VLOOKUP(J903,Raw!$X$7:$Y$14,2,0),"Незначительные"))</f>
        <v xml:space="preserve"> - </v>
      </c>
      <c r="L903" s="73"/>
      <c r="M903" s="73" t="str">
        <f t="shared" si="30"/>
        <v xml:space="preserve"> - </v>
      </c>
      <c r="N903" s="73" t="str">
        <f>IF(A903&lt;&gt;"",IFERROR(VLOOKUP(I903&amp;M903&amp;K903,Raw!$R:$V,5,0),"Не определено")," - ")</f>
        <v xml:space="preserve"> - </v>
      </c>
      <c r="O903" s="77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spans="1:25" customFormat="1" x14ac:dyDescent="0.25">
      <c r="A904" s="57"/>
      <c r="B904" s="59"/>
      <c r="C904" s="59"/>
      <c r="D904" s="59"/>
      <c r="E904" s="59"/>
      <c r="F904" s="59"/>
      <c r="G904" s="59"/>
      <c r="H904" s="52" t="str">
        <f t="shared" si="29"/>
        <v/>
      </c>
      <c r="I904" s="73" t="str">
        <f>IFERROR(VLOOKUP(A904,'Внесение изменений'!$B:$C,2,0),"")</f>
        <v/>
      </c>
      <c r="J904" s="73" t="str">
        <f>IFERROR(VLOOKUP(A904,'Внесение изменений'!B:E,4,0)," - ")</f>
        <v xml:space="preserve"> - </v>
      </c>
      <c r="K904" s="73" t="str">
        <f>IF(J904=" - ",J904,IFERROR(VLOOKUP(J904,Raw!$X$7:$Y$14,2,0),"Незначительные"))</f>
        <v xml:space="preserve"> - </v>
      </c>
      <c r="L904" s="73"/>
      <c r="M904" s="73" t="str">
        <f t="shared" si="30"/>
        <v xml:space="preserve"> - </v>
      </c>
      <c r="N904" s="73" t="str">
        <f>IF(A904&lt;&gt;"",IFERROR(VLOOKUP(I904&amp;M904&amp;K904,Raw!$R:$V,5,0),"Не определено")," - ")</f>
        <v xml:space="preserve"> - </v>
      </c>
      <c r="O904" s="77"/>
      <c r="P904" s="59"/>
      <c r="Q904" s="59"/>
      <c r="R904" s="59"/>
      <c r="S904" s="59"/>
      <c r="T904" s="59"/>
      <c r="U904" s="59"/>
      <c r="V904" s="59"/>
      <c r="W904" s="59"/>
      <c r="X904" s="59"/>
      <c r="Y904" s="59"/>
    </row>
    <row r="905" spans="1:25" customFormat="1" x14ac:dyDescent="0.25">
      <c r="A905" s="57"/>
      <c r="B905" s="59"/>
      <c r="C905" s="59"/>
      <c r="D905" s="59"/>
      <c r="E905" s="59"/>
      <c r="F905" s="59"/>
      <c r="G905" s="59"/>
      <c r="H905" s="52" t="str">
        <f t="shared" si="29"/>
        <v/>
      </c>
      <c r="I905" s="73" t="str">
        <f>IFERROR(VLOOKUP(A905,'Внесение изменений'!$B:$C,2,0),"")</f>
        <v/>
      </c>
      <c r="J905" s="73" t="str">
        <f>IFERROR(VLOOKUP(A905,'Внесение изменений'!B:E,4,0)," - ")</f>
        <v xml:space="preserve"> - </v>
      </c>
      <c r="K905" s="73" t="str">
        <f>IF(J905=" - ",J905,IFERROR(VLOOKUP(J905,Raw!$X$7:$Y$14,2,0),"Незначительные"))</f>
        <v xml:space="preserve"> - </v>
      </c>
      <c r="L905" s="73"/>
      <c r="M905" s="73" t="str">
        <f t="shared" si="30"/>
        <v xml:space="preserve"> - </v>
      </c>
      <c r="N905" s="73" t="str">
        <f>IF(A905&lt;&gt;"",IFERROR(VLOOKUP(I905&amp;M905&amp;K905,Raw!$R:$V,5,0),"Не определено")," - ")</f>
        <v xml:space="preserve"> - </v>
      </c>
      <c r="O905" s="77"/>
      <c r="P905" s="59"/>
      <c r="Q905" s="59"/>
      <c r="R905" s="59"/>
      <c r="S905" s="59"/>
      <c r="T905" s="59"/>
      <c r="U905" s="59"/>
      <c r="V905" s="59"/>
      <c r="W905" s="59"/>
      <c r="X905" s="59"/>
      <c r="Y905" s="59"/>
    </row>
    <row r="906" spans="1:25" customFormat="1" x14ac:dyDescent="0.25">
      <c r="A906" s="57"/>
      <c r="B906" s="59"/>
      <c r="C906" s="59"/>
      <c r="D906" s="59"/>
      <c r="E906" s="59"/>
      <c r="F906" s="59"/>
      <c r="G906" s="59"/>
      <c r="H906" s="52" t="str">
        <f t="shared" si="29"/>
        <v/>
      </c>
      <c r="I906" s="73" t="str">
        <f>IFERROR(VLOOKUP(A906,'Внесение изменений'!$B:$C,2,0),"")</f>
        <v/>
      </c>
      <c r="J906" s="73" t="str">
        <f>IFERROR(VLOOKUP(A906,'Внесение изменений'!B:E,4,0)," - ")</f>
        <v xml:space="preserve"> - </v>
      </c>
      <c r="K906" s="73" t="str">
        <f>IF(J906=" - ",J906,IFERROR(VLOOKUP(J906,Raw!$X$7:$Y$14,2,0),"Незначительные"))</f>
        <v xml:space="preserve"> - </v>
      </c>
      <c r="L906" s="73"/>
      <c r="M906" s="73" t="str">
        <f t="shared" si="30"/>
        <v xml:space="preserve"> - </v>
      </c>
      <c r="N906" s="73" t="str">
        <f>IF(A906&lt;&gt;"",IFERROR(VLOOKUP(I906&amp;M906&amp;K906,Raw!$R:$V,5,0),"Не определено")," - ")</f>
        <v xml:space="preserve"> - </v>
      </c>
      <c r="O906" s="77"/>
      <c r="P906" s="59"/>
      <c r="Q906" s="59"/>
      <c r="R906" s="59"/>
      <c r="S906" s="59"/>
      <c r="T906" s="59"/>
      <c r="U906" s="59"/>
      <c r="V906" s="59"/>
      <c r="W906" s="59"/>
      <c r="X906" s="59"/>
      <c r="Y906" s="59"/>
    </row>
    <row r="907" spans="1:25" customFormat="1" x14ac:dyDescent="0.25">
      <c r="A907" s="57"/>
      <c r="B907" s="59"/>
      <c r="C907" s="59"/>
      <c r="D907" s="59"/>
      <c r="E907" s="59"/>
      <c r="F907" s="59"/>
      <c r="G907" s="59"/>
      <c r="H907" s="52" t="str">
        <f t="shared" si="29"/>
        <v/>
      </c>
      <c r="I907" s="73" t="str">
        <f>IFERROR(VLOOKUP(A907,'Внесение изменений'!$B:$C,2,0),"")</f>
        <v/>
      </c>
      <c r="J907" s="73" t="str">
        <f>IFERROR(VLOOKUP(A907,'Внесение изменений'!B:E,4,0)," - ")</f>
        <v xml:space="preserve"> - </v>
      </c>
      <c r="K907" s="73" t="str">
        <f>IF(J907=" - ",J907,IFERROR(VLOOKUP(J907,Raw!$X$7:$Y$14,2,0),"Незначительные"))</f>
        <v xml:space="preserve"> - </v>
      </c>
      <c r="L907" s="73"/>
      <c r="M907" s="73" t="str">
        <f t="shared" si="30"/>
        <v xml:space="preserve"> - </v>
      </c>
      <c r="N907" s="73" t="str">
        <f>IF(A907&lt;&gt;"",IFERROR(VLOOKUP(I907&amp;M907&amp;K907,Raw!$R:$V,5,0),"Не определено")," - ")</f>
        <v xml:space="preserve"> - </v>
      </c>
      <c r="O907" s="77"/>
      <c r="P907" s="59"/>
      <c r="Q907" s="59"/>
      <c r="R907" s="59"/>
      <c r="S907" s="59"/>
      <c r="T907" s="59"/>
      <c r="U907" s="59"/>
      <c r="V907" s="59"/>
      <c r="W907" s="59"/>
      <c r="X907" s="59"/>
      <c r="Y907" s="59"/>
    </row>
    <row r="908" spans="1:25" customFormat="1" x14ac:dyDescent="0.25">
      <c r="A908" s="57"/>
      <c r="B908" s="59"/>
      <c r="C908" s="59"/>
      <c r="D908" s="59"/>
      <c r="E908" s="59"/>
      <c r="F908" s="59"/>
      <c r="G908" s="59"/>
      <c r="H908" s="52" t="str">
        <f t="shared" si="29"/>
        <v/>
      </c>
      <c r="I908" s="73" t="str">
        <f>IFERROR(VLOOKUP(A908,'Внесение изменений'!$B:$C,2,0),"")</f>
        <v/>
      </c>
      <c r="J908" s="73" t="str">
        <f>IFERROR(VLOOKUP(A908,'Внесение изменений'!B:E,4,0)," - ")</f>
        <v xml:space="preserve"> - </v>
      </c>
      <c r="K908" s="73" t="str">
        <f>IF(J908=" - ",J908,IFERROR(VLOOKUP(J908,Raw!$X$7:$Y$14,2,0),"Незначительные"))</f>
        <v xml:space="preserve"> - </v>
      </c>
      <c r="L908" s="73"/>
      <c r="M908" s="73" t="str">
        <f t="shared" si="30"/>
        <v xml:space="preserve"> - </v>
      </c>
      <c r="N908" s="73" t="str">
        <f>IF(A908&lt;&gt;"",IFERROR(VLOOKUP(I908&amp;M908&amp;K908,Raw!$R:$V,5,0),"Не определено")," - ")</f>
        <v xml:space="preserve"> - </v>
      </c>
      <c r="O908" s="77"/>
      <c r="P908" s="59"/>
      <c r="Q908" s="59"/>
      <c r="R908" s="59"/>
      <c r="S908" s="59"/>
      <c r="T908" s="59"/>
      <c r="U908" s="59"/>
      <c r="V908" s="59"/>
      <c r="W908" s="59"/>
      <c r="X908" s="59"/>
      <c r="Y908" s="59"/>
    </row>
    <row r="909" spans="1:25" customFormat="1" x14ac:dyDescent="0.25">
      <c r="A909" s="57"/>
      <c r="B909" s="59"/>
      <c r="C909" s="59"/>
      <c r="D909" s="59"/>
      <c r="E909" s="59"/>
      <c r="F909" s="59"/>
      <c r="G909" s="59"/>
      <c r="H909" s="52" t="str">
        <f t="shared" si="29"/>
        <v/>
      </c>
      <c r="I909" s="73" t="str">
        <f>IFERROR(VLOOKUP(A909,'Внесение изменений'!$B:$C,2,0),"")</f>
        <v/>
      </c>
      <c r="J909" s="73" t="str">
        <f>IFERROR(VLOOKUP(A909,'Внесение изменений'!B:E,4,0)," - ")</f>
        <v xml:space="preserve"> - </v>
      </c>
      <c r="K909" s="73" t="str">
        <f>IF(J909=" - ",J909,IFERROR(VLOOKUP(J909,Raw!$X$7:$Y$14,2,0),"Незначительные"))</f>
        <v xml:space="preserve"> - </v>
      </c>
      <c r="L909" s="73"/>
      <c r="M909" s="73" t="str">
        <f t="shared" si="30"/>
        <v xml:space="preserve"> - </v>
      </c>
      <c r="N909" s="73" t="str">
        <f>IF(A909&lt;&gt;"",IFERROR(VLOOKUP(I909&amp;M909&amp;K909,Raw!$R:$V,5,0),"Не определено")," - ")</f>
        <v xml:space="preserve"> - </v>
      </c>
      <c r="O909" s="77"/>
      <c r="P909" s="59"/>
      <c r="Q909" s="59"/>
      <c r="R909" s="59"/>
      <c r="S909" s="59"/>
      <c r="T909" s="59"/>
      <c r="U909" s="59"/>
      <c r="V909" s="59"/>
      <c r="W909" s="59"/>
      <c r="X909" s="59"/>
      <c r="Y909" s="59"/>
    </row>
    <row r="910" spans="1:25" customFormat="1" x14ac:dyDescent="0.25">
      <c r="A910" s="57"/>
      <c r="B910" s="59"/>
      <c r="C910" s="59"/>
      <c r="D910" s="59"/>
      <c r="E910" s="59"/>
      <c r="F910" s="59"/>
      <c r="G910" s="59"/>
      <c r="H910" s="52" t="str">
        <f t="shared" si="29"/>
        <v/>
      </c>
      <c r="I910" s="73" t="str">
        <f>IFERROR(VLOOKUP(A910,'Внесение изменений'!$B:$C,2,0),"")</f>
        <v/>
      </c>
      <c r="J910" s="73" t="str">
        <f>IFERROR(VLOOKUP(A910,'Внесение изменений'!B:E,4,0)," - ")</f>
        <v xml:space="preserve"> - </v>
      </c>
      <c r="K910" s="73" t="str">
        <f>IF(J910=" - ",J910,IFERROR(VLOOKUP(J910,Raw!$X$7:$Y$14,2,0),"Незначительные"))</f>
        <v xml:space="preserve"> - </v>
      </c>
      <c r="L910" s="73"/>
      <c r="M910" s="73" t="str">
        <f t="shared" si="30"/>
        <v xml:space="preserve"> - </v>
      </c>
      <c r="N910" s="73" t="str">
        <f>IF(A910&lt;&gt;"",IFERROR(VLOOKUP(I910&amp;M910&amp;K910,Raw!$R:$V,5,0),"Не определено")," - ")</f>
        <v xml:space="preserve"> - </v>
      </c>
      <c r="O910" s="77"/>
      <c r="P910" s="59"/>
      <c r="Q910" s="59"/>
      <c r="R910" s="59"/>
      <c r="S910" s="59"/>
      <c r="T910" s="59"/>
      <c r="U910" s="59"/>
      <c r="V910" s="59"/>
      <c r="W910" s="59"/>
      <c r="X910" s="59"/>
      <c r="Y910" s="59"/>
    </row>
    <row r="911" spans="1:25" customFormat="1" x14ac:dyDescent="0.25">
      <c r="A911" s="57"/>
      <c r="B911" s="59"/>
      <c r="C911" s="59"/>
      <c r="D911" s="59"/>
      <c r="E911" s="59"/>
      <c r="F911" s="59"/>
      <c r="G911" s="59"/>
      <c r="H911" s="52" t="str">
        <f t="shared" si="29"/>
        <v/>
      </c>
      <c r="I911" s="73" t="str">
        <f>IFERROR(VLOOKUP(A911,'Внесение изменений'!$B:$C,2,0),"")</f>
        <v/>
      </c>
      <c r="J911" s="73" t="str">
        <f>IFERROR(VLOOKUP(A911,'Внесение изменений'!B:E,4,0)," - ")</f>
        <v xml:space="preserve"> - </v>
      </c>
      <c r="K911" s="73" t="str">
        <f>IF(J911=" - ",J911,IFERROR(VLOOKUP(J911,Raw!$X$7:$Y$14,2,0),"Незначительные"))</f>
        <v xml:space="preserve"> - </v>
      </c>
      <c r="L911" s="73"/>
      <c r="M911" s="73" t="str">
        <f t="shared" si="30"/>
        <v xml:space="preserve"> - </v>
      </c>
      <c r="N911" s="73" t="str">
        <f>IF(A911&lt;&gt;"",IFERROR(VLOOKUP(I911&amp;M911&amp;K911,Raw!$R:$V,5,0),"Не определено")," - ")</f>
        <v xml:space="preserve"> - </v>
      </c>
      <c r="O911" s="77"/>
      <c r="P911" s="59"/>
      <c r="Q911" s="59"/>
      <c r="R911" s="59"/>
      <c r="S911" s="59"/>
      <c r="T911" s="59"/>
      <c r="U911" s="59"/>
      <c r="V911" s="59"/>
      <c r="W911" s="59"/>
      <c r="X911" s="59"/>
      <c r="Y911" s="59"/>
    </row>
    <row r="912" spans="1:25" customFormat="1" x14ac:dyDescent="0.25">
      <c r="A912" s="57"/>
      <c r="B912" s="59"/>
      <c r="C912" s="59"/>
      <c r="D912" s="59"/>
      <c r="E912" s="59"/>
      <c r="F912" s="59"/>
      <c r="G912" s="59"/>
      <c r="H912" s="52" t="str">
        <f t="shared" si="29"/>
        <v/>
      </c>
      <c r="I912" s="73" t="str">
        <f>IFERROR(VLOOKUP(A912,'Внесение изменений'!$B:$C,2,0),"")</f>
        <v/>
      </c>
      <c r="J912" s="73" t="str">
        <f>IFERROR(VLOOKUP(A912,'Внесение изменений'!B:E,4,0)," - ")</f>
        <v xml:space="preserve"> - </v>
      </c>
      <c r="K912" s="73" t="str">
        <f>IF(J912=" - ",J912,IFERROR(VLOOKUP(J912,Raw!$X$7:$Y$14,2,0),"Незначительные"))</f>
        <v xml:space="preserve"> - </v>
      </c>
      <c r="L912" s="73"/>
      <c r="M912" s="73" t="str">
        <f t="shared" si="30"/>
        <v xml:space="preserve"> - </v>
      </c>
      <c r="N912" s="73" t="str">
        <f>IF(A912&lt;&gt;"",IFERROR(VLOOKUP(I912&amp;M912&amp;K912,Raw!$R:$V,5,0),"Не определено")," - ")</f>
        <v xml:space="preserve"> - </v>
      </c>
      <c r="O912" s="77"/>
      <c r="P912" s="59"/>
      <c r="Q912" s="59"/>
      <c r="R912" s="59"/>
      <c r="S912" s="59"/>
      <c r="T912" s="59"/>
      <c r="U912" s="59"/>
      <c r="V912" s="59"/>
      <c r="W912" s="59"/>
      <c r="X912" s="59"/>
      <c r="Y912" s="59"/>
    </row>
    <row r="913" spans="1:25" customFormat="1" x14ac:dyDescent="0.25">
      <c r="A913" s="57"/>
      <c r="B913" s="59"/>
      <c r="C913" s="59"/>
      <c r="D913" s="59"/>
      <c r="E913" s="59"/>
      <c r="F913" s="59"/>
      <c r="G913" s="59"/>
      <c r="H913" s="52" t="str">
        <f t="shared" si="29"/>
        <v/>
      </c>
      <c r="I913" s="73" t="str">
        <f>IFERROR(VLOOKUP(A913,'Внесение изменений'!$B:$C,2,0),"")</f>
        <v/>
      </c>
      <c r="J913" s="73" t="str">
        <f>IFERROR(VLOOKUP(A913,'Внесение изменений'!B:E,4,0)," - ")</f>
        <v xml:space="preserve"> - </v>
      </c>
      <c r="K913" s="73" t="str">
        <f>IF(J913=" - ",J913,IFERROR(VLOOKUP(J913,Raw!$X$7:$Y$14,2,0),"Незначительные"))</f>
        <v xml:space="preserve"> - </v>
      </c>
      <c r="L913" s="73"/>
      <c r="M913" s="73" t="str">
        <f t="shared" si="30"/>
        <v xml:space="preserve"> - </v>
      </c>
      <c r="N913" s="73" t="str">
        <f>IF(A913&lt;&gt;"",IFERROR(VLOOKUP(I913&amp;M913&amp;K913,Raw!$R:$V,5,0),"Не определено")," - ")</f>
        <v xml:space="preserve"> - </v>
      </c>
      <c r="O913" s="77"/>
      <c r="P913" s="59"/>
      <c r="Q913" s="59"/>
      <c r="R913" s="59"/>
      <c r="S913" s="59"/>
      <c r="T913" s="59"/>
      <c r="U913" s="59"/>
      <c r="V913" s="59"/>
      <c r="W913" s="59"/>
      <c r="X913" s="59"/>
      <c r="Y913" s="59"/>
    </row>
    <row r="914" spans="1:25" customFormat="1" x14ac:dyDescent="0.25">
      <c r="A914" s="57"/>
      <c r="B914" s="59"/>
      <c r="C914" s="59"/>
      <c r="D914" s="59"/>
      <c r="E914" s="59"/>
      <c r="F914" s="59"/>
      <c r="G914" s="59"/>
      <c r="H914" s="52" t="str">
        <f t="shared" si="29"/>
        <v/>
      </c>
      <c r="I914" s="73" t="str">
        <f>IFERROR(VLOOKUP(A914,'Внесение изменений'!$B:$C,2,0),"")</f>
        <v/>
      </c>
      <c r="J914" s="73" t="str">
        <f>IFERROR(VLOOKUP(A914,'Внесение изменений'!B:E,4,0)," - ")</f>
        <v xml:space="preserve"> - </v>
      </c>
      <c r="K914" s="73" t="str">
        <f>IF(J914=" - ",J914,IFERROR(VLOOKUP(J914,Raw!$X$7:$Y$14,2,0),"Незначительные"))</f>
        <v xml:space="preserve"> - </v>
      </c>
      <c r="L914" s="73"/>
      <c r="M914" s="73" t="str">
        <f t="shared" si="30"/>
        <v xml:space="preserve"> - </v>
      </c>
      <c r="N914" s="73" t="str">
        <f>IF(A914&lt;&gt;"",IFERROR(VLOOKUP(I914&amp;M914&amp;K914,Raw!$R:$V,5,0),"Не определено")," - ")</f>
        <v xml:space="preserve"> - </v>
      </c>
      <c r="O914" s="77"/>
      <c r="P914" s="59"/>
      <c r="Q914" s="59"/>
      <c r="R914" s="59"/>
      <c r="S914" s="59"/>
      <c r="T914" s="59"/>
      <c r="U914" s="59"/>
      <c r="V914" s="59"/>
      <c r="W914" s="59"/>
      <c r="X914" s="59"/>
      <c r="Y914" s="59"/>
    </row>
    <row r="915" spans="1:25" customFormat="1" x14ac:dyDescent="0.25">
      <c r="A915" s="57"/>
      <c r="B915" s="59"/>
      <c r="C915" s="59"/>
      <c r="D915" s="59"/>
      <c r="E915" s="59"/>
      <c r="F915" s="59"/>
      <c r="G915" s="59"/>
      <c r="H915" s="52" t="str">
        <f t="shared" si="29"/>
        <v/>
      </c>
      <c r="I915" s="73" t="str">
        <f>IFERROR(VLOOKUP(A915,'Внесение изменений'!$B:$C,2,0),"")</f>
        <v/>
      </c>
      <c r="J915" s="73" t="str">
        <f>IFERROR(VLOOKUP(A915,'Внесение изменений'!B:E,4,0)," - ")</f>
        <v xml:space="preserve"> - </v>
      </c>
      <c r="K915" s="73" t="str">
        <f>IF(J915=" - ",J915,IFERROR(VLOOKUP(J915,Raw!$X$7:$Y$14,2,0),"Незначительные"))</f>
        <v xml:space="preserve"> - </v>
      </c>
      <c r="L915" s="73"/>
      <c r="M915" s="73" t="str">
        <f t="shared" si="30"/>
        <v xml:space="preserve"> - </v>
      </c>
      <c r="N915" s="73" t="str">
        <f>IF(A915&lt;&gt;"",IFERROR(VLOOKUP(I915&amp;M915&amp;K915,Raw!$R:$V,5,0),"Не определено")," - ")</f>
        <v xml:space="preserve"> - </v>
      </c>
      <c r="O915" s="77"/>
      <c r="P915" s="59"/>
      <c r="Q915" s="59"/>
      <c r="R915" s="59"/>
      <c r="S915" s="59"/>
      <c r="T915" s="59"/>
      <c r="U915" s="59"/>
      <c r="V915" s="59"/>
      <c r="W915" s="59"/>
      <c r="X915" s="59"/>
      <c r="Y915" s="59"/>
    </row>
    <row r="916" spans="1:25" customFormat="1" x14ac:dyDescent="0.25">
      <c r="A916" s="57"/>
      <c r="B916" s="59"/>
      <c r="C916" s="59"/>
      <c r="D916" s="59"/>
      <c r="E916" s="59"/>
      <c r="F916" s="59"/>
      <c r="G916" s="59"/>
      <c r="H916" s="52" t="str">
        <f t="shared" si="29"/>
        <v/>
      </c>
      <c r="I916" s="73" t="str">
        <f>IFERROR(VLOOKUP(A916,'Внесение изменений'!$B:$C,2,0),"")</f>
        <v/>
      </c>
      <c r="J916" s="73" t="str">
        <f>IFERROR(VLOOKUP(A916,'Внесение изменений'!B:E,4,0)," - ")</f>
        <v xml:space="preserve"> - </v>
      </c>
      <c r="K916" s="73" t="str">
        <f>IF(J916=" - ",J916,IFERROR(VLOOKUP(J916,Raw!$X$7:$Y$14,2,0),"Незначительные"))</f>
        <v xml:space="preserve"> - </v>
      </c>
      <c r="L916" s="73"/>
      <c r="M916" s="73" t="str">
        <f t="shared" si="30"/>
        <v xml:space="preserve"> - </v>
      </c>
      <c r="N916" s="73" t="str">
        <f>IF(A916&lt;&gt;"",IFERROR(VLOOKUP(I916&amp;M916&amp;K916,Raw!$R:$V,5,0),"Не определено")," - ")</f>
        <v xml:space="preserve"> - </v>
      </c>
      <c r="O916" s="77"/>
      <c r="P916" s="59"/>
      <c r="Q916" s="59"/>
      <c r="R916" s="59"/>
      <c r="S916" s="59"/>
      <c r="T916" s="59"/>
      <c r="U916" s="59"/>
      <c r="V916" s="59"/>
      <c r="W916" s="59"/>
      <c r="X916" s="59"/>
      <c r="Y916" s="59"/>
    </row>
    <row r="917" spans="1:25" customFormat="1" x14ac:dyDescent="0.25">
      <c r="A917" s="57"/>
      <c r="B917" s="59"/>
      <c r="C917" s="59"/>
      <c r="D917" s="59"/>
      <c r="E917" s="59"/>
      <c r="F917" s="59"/>
      <c r="G917" s="59"/>
      <c r="H917" s="52" t="str">
        <f t="shared" si="29"/>
        <v/>
      </c>
      <c r="I917" s="73" t="str">
        <f>IFERROR(VLOOKUP(A917,'Внесение изменений'!$B:$C,2,0),"")</f>
        <v/>
      </c>
      <c r="J917" s="73" t="str">
        <f>IFERROR(VLOOKUP(A917,'Внесение изменений'!B:E,4,0)," - ")</f>
        <v xml:space="preserve"> - </v>
      </c>
      <c r="K917" s="73" t="str">
        <f>IF(J917=" - ",J917,IFERROR(VLOOKUP(J917,Raw!$X$7:$Y$14,2,0),"Незначительные"))</f>
        <v xml:space="preserve"> - </v>
      </c>
      <c r="L917" s="73"/>
      <c r="M917" s="73" t="str">
        <f t="shared" si="30"/>
        <v xml:space="preserve"> - </v>
      </c>
      <c r="N917" s="73" t="str">
        <f>IF(A917&lt;&gt;"",IFERROR(VLOOKUP(I917&amp;M917&amp;K917,Raw!$R:$V,5,0),"Не определено")," - ")</f>
        <v xml:space="preserve"> - </v>
      </c>
      <c r="O917" s="77"/>
      <c r="P917" s="59"/>
      <c r="Q917" s="59"/>
      <c r="R917" s="59"/>
      <c r="S917" s="59"/>
      <c r="T917" s="59"/>
      <c r="U917" s="59"/>
      <c r="V917" s="59"/>
      <c r="W917" s="59"/>
      <c r="X917" s="59"/>
      <c r="Y917" s="59"/>
    </row>
    <row r="918" spans="1:25" customFormat="1" x14ac:dyDescent="0.25">
      <c r="A918" s="57"/>
      <c r="B918" s="59"/>
      <c r="C918" s="59"/>
      <c r="D918" s="59"/>
      <c r="E918" s="59"/>
      <c r="F918" s="59"/>
      <c r="G918" s="59"/>
      <c r="H918" s="52" t="str">
        <f t="shared" si="29"/>
        <v/>
      </c>
      <c r="I918" s="73" t="str">
        <f>IFERROR(VLOOKUP(A918,'Внесение изменений'!$B:$C,2,0),"")</f>
        <v/>
      </c>
      <c r="J918" s="73" t="str">
        <f>IFERROR(VLOOKUP(A918,'Внесение изменений'!B:E,4,0)," - ")</f>
        <v xml:space="preserve"> - </v>
      </c>
      <c r="K918" s="73" t="str">
        <f>IF(J918=" - ",J918,IFERROR(VLOOKUP(J918,Raw!$X$7:$Y$14,2,0),"Незначительные"))</f>
        <v xml:space="preserve"> - </v>
      </c>
      <c r="L918" s="73"/>
      <c r="M918" s="73" t="str">
        <f t="shared" si="30"/>
        <v xml:space="preserve"> - </v>
      </c>
      <c r="N918" s="73" t="str">
        <f>IF(A918&lt;&gt;"",IFERROR(VLOOKUP(I918&amp;M918&amp;K918,Raw!$R:$V,5,0),"Не определено")," - ")</f>
        <v xml:space="preserve"> - </v>
      </c>
      <c r="O918" s="77"/>
      <c r="P918" s="59"/>
      <c r="Q918" s="59"/>
      <c r="R918" s="59"/>
      <c r="S918" s="59"/>
      <c r="T918" s="59"/>
      <c r="U918" s="59"/>
      <c r="V918" s="59"/>
      <c r="W918" s="59"/>
      <c r="X918" s="59"/>
      <c r="Y918" s="59"/>
    </row>
    <row r="919" spans="1:25" customFormat="1" x14ac:dyDescent="0.25">
      <c r="A919" s="57"/>
      <c r="B919" s="59"/>
      <c r="C919" s="59"/>
      <c r="D919" s="59"/>
      <c r="E919" s="59"/>
      <c r="F919" s="59"/>
      <c r="G919" s="59"/>
      <c r="H919" s="52" t="str">
        <f t="shared" si="29"/>
        <v/>
      </c>
      <c r="I919" s="73" t="str">
        <f>IFERROR(VLOOKUP(A919,'Внесение изменений'!$B:$C,2,0),"")</f>
        <v/>
      </c>
      <c r="J919" s="73" t="str">
        <f>IFERROR(VLOOKUP(A919,'Внесение изменений'!B:E,4,0)," - ")</f>
        <v xml:space="preserve"> - </v>
      </c>
      <c r="K919" s="73" t="str">
        <f>IF(J919=" - ",J919,IFERROR(VLOOKUP(J919,Raw!$X$7:$Y$14,2,0),"Незначительные"))</f>
        <v xml:space="preserve"> - </v>
      </c>
      <c r="L919" s="73"/>
      <c r="M919" s="73" t="str">
        <f t="shared" si="30"/>
        <v xml:space="preserve"> - </v>
      </c>
      <c r="N919" s="73" t="str">
        <f>IF(A919&lt;&gt;"",IFERROR(VLOOKUP(I919&amp;M919&amp;K919,Raw!$R:$V,5,0),"Не определено")," - ")</f>
        <v xml:space="preserve"> - </v>
      </c>
      <c r="O919" s="77"/>
      <c r="P919" s="59"/>
      <c r="Q919" s="59"/>
      <c r="R919" s="59"/>
      <c r="S919" s="59"/>
      <c r="T919" s="59"/>
      <c r="U919" s="59"/>
      <c r="V919" s="59"/>
      <c r="W919" s="59"/>
      <c r="X919" s="59"/>
      <c r="Y919" s="59"/>
    </row>
    <row r="920" spans="1:25" customFormat="1" x14ac:dyDescent="0.25">
      <c r="A920" s="57"/>
      <c r="B920" s="59"/>
      <c r="C920" s="59"/>
      <c r="D920" s="59"/>
      <c r="E920" s="59"/>
      <c r="F920" s="59"/>
      <c r="G920" s="59"/>
      <c r="H920" s="52" t="str">
        <f t="shared" si="29"/>
        <v/>
      </c>
      <c r="I920" s="73" t="str">
        <f>IFERROR(VLOOKUP(A920,'Внесение изменений'!$B:$C,2,0),"")</f>
        <v/>
      </c>
      <c r="J920" s="73" t="str">
        <f>IFERROR(VLOOKUP(A920,'Внесение изменений'!B:E,4,0)," - ")</f>
        <v xml:space="preserve"> - </v>
      </c>
      <c r="K920" s="73" t="str">
        <f>IF(J920=" - ",J920,IFERROR(VLOOKUP(J920,Raw!$X$7:$Y$14,2,0),"Незначительные"))</f>
        <v xml:space="preserve"> - </v>
      </c>
      <c r="L920" s="73"/>
      <c r="M920" s="73" t="str">
        <f t="shared" si="30"/>
        <v xml:space="preserve"> - </v>
      </c>
      <c r="N920" s="73" t="str">
        <f>IF(A920&lt;&gt;"",IFERROR(VLOOKUP(I920&amp;M920&amp;K920,Raw!$R:$V,5,0),"Не определено")," - ")</f>
        <v xml:space="preserve"> - </v>
      </c>
      <c r="O920" s="77"/>
      <c r="P920" s="59"/>
      <c r="Q920" s="59"/>
      <c r="R920" s="59"/>
      <c r="S920" s="59"/>
      <c r="T920" s="59"/>
      <c r="U920" s="59"/>
      <c r="V920" s="59"/>
      <c r="W920" s="59"/>
      <c r="X920" s="59"/>
      <c r="Y920" s="59"/>
    </row>
    <row r="921" spans="1:25" customFormat="1" x14ac:dyDescent="0.25">
      <c r="A921" s="57"/>
      <c r="B921" s="59"/>
      <c r="C921" s="59"/>
      <c r="D921" s="59"/>
      <c r="E921" s="59"/>
      <c r="F921" s="59"/>
      <c r="G921" s="59"/>
      <c r="H921" s="52" t="str">
        <f t="shared" si="29"/>
        <v/>
      </c>
      <c r="I921" s="73" t="str">
        <f>IFERROR(VLOOKUP(A921,'Внесение изменений'!$B:$C,2,0),"")</f>
        <v/>
      </c>
      <c r="J921" s="73" t="str">
        <f>IFERROR(VLOOKUP(A921,'Внесение изменений'!B:E,4,0)," - ")</f>
        <v xml:space="preserve"> - </v>
      </c>
      <c r="K921" s="73" t="str">
        <f>IF(J921=" - ",J921,IFERROR(VLOOKUP(J921,Raw!$X$7:$Y$14,2,0),"Незначительные"))</f>
        <v xml:space="preserve"> - </v>
      </c>
      <c r="L921" s="73"/>
      <c r="M921" s="73" t="str">
        <f t="shared" si="30"/>
        <v xml:space="preserve"> - </v>
      </c>
      <c r="N921" s="73" t="str">
        <f>IF(A921&lt;&gt;"",IFERROR(VLOOKUP(I921&amp;M921&amp;K921,Raw!$R:$V,5,0),"Не определено")," - ")</f>
        <v xml:space="preserve"> - </v>
      </c>
      <c r="O921" s="77"/>
      <c r="P921" s="59"/>
      <c r="Q921" s="59"/>
      <c r="R921" s="59"/>
      <c r="S921" s="59"/>
      <c r="T921" s="59"/>
      <c r="U921" s="59"/>
      <c r="V921" s="59"/>
      <c r="W921" s="59"/>
      <c r="X921" s="59"/>
      <c r="Y921" s="59"/>
    </row>
    <row r="922" spans="1:25" customFormat="1" x14ac:dyDescent="0.25">
      <c r="A922" s="57"/>
      <c r="B922" s="59"/>
      <c r="C922" s="59"/>
      <c r="D922" s="59"/>
      <c r="E922" s="59"/>
      <c r="F922" s="59"/>
      <c r="G922" s="59"/>
      <c r="H922" s="52" t="str">
        <f t="shared" si="29"/>
        <v/>
      </c>
      <c r="I922" s="73" t="str">
        <f>IFERROR(VLOOKUP(A922,'Внесение изменений'!$B:$C,2,0),"")</f>
        <v/>
      </c>
      <c r="J922" s="73" t="str">
        <f>IFERROR(VLOOKUP(A922,'Внесение изменений'!B:E,4,0)," - ")</f>
        <v xml:space="preserve"> - </v>
      </c>
      <c r="K922" s="73" t="str">
        <f>IF(J922=" - ",J922,IFERROR(VLOOKUP(J922,Raw!$X$7:$Y$14,2,0),"Незначительные"))</f>
        <v xml:space="preserve"> - </v>
      </c>
      <c r="L922" s="73"/>
      <c r="M922" s="73" t="str">
        <f t="shared" si="30"/>
        <v xml:space="preserve"> - </v>
      </c>
      <c r="N922" s="73" t="str">
        <f>IF(A922&lt;&gt;"",IFERROR(VLOOKUP(I922&amp;M922&amp;K922,Raw!$R:$V,5,0),"Не определено")," - ")</f>
        <v xml:space="preserve"> - </v>
      </c>
      <c r="O922" s="77"/>
      <c r="P922" s="59"/>
      <c r="Q922" s="59"/>
      <c r="R922" s="59"/>
      <c r="S922" s="59"/>
      <c r="T922" s="59"/>
      <c r="U922" s="59"/>
      <c r="V922" s="59"/>
      <c r="W922" s="59"/>
      <c r="X922" s="59"/>
      <c r="Y922" s="59"/>
    </row>
    <row r="923" spans="1:25" customFormat="1" x14ac:dyDescent="0.25">
      <c r="A923" s="57"/>
      <c r="B923" s="59"/>
      <c r="C923" s="59"/>
      <c r="D923" s="59"/>
      <c r="E923" s="59"/>
      <c r="F923" s="59"/>
      <c r="G923" s="59"/>
      <c r="H923" s="52" t="str">
        <f t="shared" si="29"/>
        <v/>
      </c>
      <c r="I923" s="73" t="str">
        <f>IFERROR(VLOOKUP(A923,'Внесение изменений'!$B:$C,2,0),"")</f>
        <v/>
      </c>
      <c r="J923" s="73" t="str">
        <f>IFERROR(VLOOKUP(A923,'Внесение изменений'!B:E,4,0)," - ")</f>
        <v xml:space="preserve"> - </v>
      </c>
      <c r="K923" s="73" t="str">
        <f>IF(J923=" - ",J923,IFERROR(VLOOKUP(J923,Raw!$X$7:$Y$14,2,0),"Незначительные"))</f>
        <v xml:space="preserve"> - </v>
      </c>
      <c r="L923" s="73"/>
      <c r="M923" s="73" t="str">
        <f t="shared" si="30"/>
        <v xml:space="preserve"> - </v>
      </c>
      <c r="N923" s="73" t="str">
        <f>IF(A923&lt;&gt;"",IFERROR(VLOOKUP(I923&amp;M923&amp;K923,Raw!$R:$V,5,0),"Не определено")," - ")</f>
        <v xml:space="preserve"> - </v>
      </c>
      <c r="O923" s="77"/>
      <c r="P923" s="59"/>
      <c r="Q923" s="59"/>
      <c r="R923" s="59"/>
      <c r="S923" s="59"/>
      <c r="T923" s="59"/>
      <c r="U923" s="59"/>
      <c r="V923" s="59"/>
      <c r="W923" s="59"/>
      <c r="X923" s="59"/>
      <c r="Y923" s="59"/>
    </row>
    <row r="924" spans="1:25" customFormat="1" x14ac:dyDescent="0.25">
      <c r="A924" s="57"/>
      <c r="B924" s="59"/>
      <c r="C924" s="59"/>
      <c r="D924" s="59"/>
      <c r="E924" s="59"/>
      <c r="F924" s="59"/>
      <c r="G924" s="59"/>
      <c r="H924" s="52" t="str">
        <f t="shared" si="29"/>
        <v/>
      </c>
      <c r="I924" s="73" t="str">
        <f>IFERROR(VLOOKUP(A924,'Внесение изменений'!$B:$C,2,0),"")</f>
        <v/>
      </c>
      <c r="J924" s="73" t="str">
        <f>IFERROR(VLOOKUP(A924,'Внесение изменений'!B:E,4,0)," - ")</f>
        <v xml:space="preserve"> - </v>
      </c>
      <c r="K924" s="73" t="str">
        <f>IF(J924=" - ",J924,IFERROR(VLOOKUP(J924,Raw!$X$7:$Y$14,2,0),"Незначительные"))</f>
        <v xml:space="preserve"> - </v>
      </c>
      <c r="L924" s="73"/>
      <c r="M924" s="73" t="str">
        <f t="shared" si="30"/>
        <v xml:space="preserve"> - </v>
      </c>
      <c r="N924" s="73" t="str">
        <f>IF(A924&lt;&gt;"",IFERROR(VLOOKUP(I924&amp;M924&amp;K924,Raw!$R:$V,5,0),"Не определено")," - ")</f>
        <v xml:space="preserve"> - </v>
      </c>
      <c r="O924" s="77"/>
      <c r="P924" s="59"/>
      <c r="Q924" s="59"/>
      <c r="R924" s="59"/>
      <c r="S924" s="59"/>
      <c r="T924" s="59"/>
      <c r="U924" s="59"/>
      <c r="V924" s="59"/>
      <c r="W924" s="59"/>
      <c r="X924" s="59"/>
      <c r="Y924" s="59"/>
    </row>
    <row r="925" spans="1:25" customFormat="1" x14ac:dyDescent="0.25">
      <c r="A925" s="57"/>
      <c r="B925" s="59"/>
      <c r="C925" s="59"/>
      <c r="D925" s="59"/>
      <c r="E925" s="59"/>
      <c r="F925" s="59"/>
      <c r="G925" s="59"/>
      <c r="H925" s="52" t="str">
        <f t="shared" si="29"/>
        <v/>
      </c>
      <c r="I925" s="73" t="str">
        <f>IFERROR(VLOOKUP(A925,'Внесение изменений'!$B:$C,2,0),"")</f>
        <v/>
      </c>
      <c r="J925" s="73" t="str">
        <f>IFERROR(VLOOKUP(A925,'Внесение изменений'!B:E,4,0)," - ")</f>
        <v xml:space="preserve"> - </v>
      </c>
      <c r="K925" s="73" t="str">
        <f>IF(J925=" - ",J925,IFERROR(VLOOKUP(J925,Raw!$X$7:$Y$14,2,0),"Незначительные"))</f>
        <v xml:space="preserve"> - </v>
      </c>
      <c r="L925" s="73"/>
      <c r="M925" s="73" t="str">
        <f t="shared" si="30"/>
        <v xml:space="preserve"> - </v>
      </c>
      <c r="N925" s="73" t="str">
        <f>IF(A925&lt;&gt;"",IFERROR(VLOOKUP(I925&amp;M925&amp;K925,Raw!$R:$V,5,0),"Не определено")," - ")</f>
        <v xml:space="preserve"> - </v>
      </c>
      <c r="O925" s="77"/>
      <c r="P925" s="59"/>
      <c r="Q925" s="59"/>
      <c r="R925" s="59"/>
      <c r="S925" s="59"/>
      <c r="T925" s="59"/>
      <c r="U925" s="59"/>
      <c r="V925" s="59"/>
      <c r="W925" s="59"/>
      <c r="X925" s="59"/>
      <c r="Y925" s="59"/>
    </row>
    <row r="926" spans="1:25" customFormat="1" x14ac:dyDescent="0.25">
      <c r="A926" s="57"/>
      <c r="B926" s="59"/>
      <c r="C926" s="59"/>
      <c r="D926" s="59"/>
      <c r="E926" s="59"/>
      <c r="F926" s="59"/>
      <c r="G926" s="59"/>
      <c r="H926" s="52" t="str">
        <f t="shared" si="29"/>
        <v/>
      </c>
      <c r="I926" s="73" t="str">
        <f>IFERROR(VLOOKUP(A926,'Внесение изменений'!$B:$C,2,0),"")</f>
        <v/>
      </c>
      <c r="J926" s="73" t="str">
        <f>IFERROR(VLOOKUP(A926,'Внесение изменений'!B:E,4,0)," - ")</f>
        <v xml:space="preserve"> - </v>
      </c>
      <c r="K926" s="73" t="str">
        <f>IF(J926=" - ",J926,IFERROR(VLOOKUP(J926,Raw!$X$7:$Y$14,2,0),"Незначительные"))</f>
        <v xml:space="preserve"> - </v>
      </c>
      <c r="L926" s="73"/>
      <c r="M926" s="73" t="str">
        <f t="shared" si="30"/>
        <v xml:space="preserve"> - </v>
      </c>
      <c r="N926" s="73" t="str">
        <f>IF(A926&lt;&gt;"",IFERROR(VLOOKUP(I926&amp;M926&amp;K926,Raw!$R:$V,5,0),"Не определено")," - ")</f>
        <v xml:space="preserve"> - </v>
      </c>
      <c r="O926" s="77"/>
      <c r="P926" s="59"/>
      <c r="Q926" s="59"/>
      <c r="R926" s="59"/>
      <c r="S926" s="59"/>
      <c r="T926" s="59"/>
      <c r="U926" s="59"/>
      <c r="V926" s="59"/>
      <c r="W926" s="59"/>
      <c r="X926" s="59"/>
      <c r="Y926" s="59"/>
    </row>
    <row r="927" spans="1:25" customFormat="1" x14ac:dyDescent="0.25">
      <c r="A927" s="57"/>
      <c r="B927" s="59"/>
      <c r="C927" s="59"/>
      <c r="D927" s="59"/>
      <c r="E927" s="59"/>
      <c r="F927" s="59"/>
      <c r="G927" s="59"/>
      <c r="H927" s="52" t="str">
        <f t="shared" si="29"/>
        <v/>
      </c>
      <c r="I927" s="73" t="str">
        <f>IFERROR(VLOOKUP(A927,'Внесение изменений'!$B:$C,2,0),"")</f>
        <v/>
      </c>
      <c r="J927" s="73" t="str">
        <f>IFERROR(VLOOKUP(A927,'Внесение изменений'!B:E,4,0)," - ")</f>
        <v xml:space="preserve"> - </v>
      </c>
      <c r="K927" s="73" t="str">
        <f>IF(J927=" - ",J927,IFERROR(VLOOKUP(J927,Raw!$X$7:$Y$14,2,0),"Незначительные"))</f>
        <v xml:space="preserve"> - </v>
      </c>
      <c r="L927" s="73"/>
      <c r="M927" s="73" t="str">
        <f t="shared" si="30"/>
        <v xml:space="preserve"> - </v>
      </c>
      <c r="N927" s="73" t="str">
        <f>IF(A927&lt;&gt;"",IFERROR(VLOOKUP(I927&amp;M927&amp;K927,Raw!$R:$V,5,0),"Не определено")," - ")</f>
        <v xml:space="preserve"> - </v>
      </c>
      <c r="O927" s="77"/>
      <c r="P927" s="59"/>
      <c r="Q927" s="59"/>
      <c r="R927" s="59"/>
      <c r="S927" s="59"/>
      <c r="T927" s="59"/>
      <c r="U927" s="59"/>
      <c r="V927" s="59"/>
      <c r="W927" s="59"/>
      <c r="X927" s="59"/>
      <c r="Y927" s="59"/>
    </row>
    <row r="928" spans="1:25" customFormat="1" x14ac:dyDescent="0.25">
      <c r="A928" s="57"/>
      <c r="B928" s="59"/>
      <c r="C928" s="59"/>
      <c r="D928" s="59"/>
      <c r="E928" s="59"/>
      <c r="F928" s="59"/>
      <c r="G928" s="59"/>
      <c r="H928" s="52" t="str">
        <f t="shared" si="29"/>
        <v/>
      </c>
      <c r="I928" s="73" t="str">
        <f>IFERROR(VLOOKUP(A928,'Внесение изменений'!$B:$C,2,0),"")</f>
        <v/>
      </c>
      <c r="J928" s="73" t="str">
        <f>IFERROR(VLOOKUP(A928,'Внесение изменений'!B:E,4,0)," - ")</f>
        <v xml:space="preserve"> - </v>
      </c>
      <c r="K928" s="73" t="str">
        <f>IF(J928=" - ",J928,IFERROR(VLOOKUP(J928,Raw!$X$7:$Y$14,2,0),"Незначительные"))</f>
        <v xml:space="preserve"> - </v>
      </c>
      <c r="L928" s="73"/>
      <c r="M928" s="73" t="str">
        <f t="shared" si="30"/>
        <v xml:space="preserve"> - </v>
      </c>
      <c r="N928" s="73" t="str">
        <f>IF(A928&lt;&gt;"",IFERROR(VLOOKUP(I928&amp;M928&amp;K928,Raw!$R:$V,5,0),"Не определено")," - ")</f>
        <v xml:space="preserve"> - </v>
      </c>
      <c r="O928" s="77"/>
      <c r="P928" s="59"/>
      <c r="Q928" s="59"/>
      <c r="R928" s="59"/>
      <c r="S928" s="59"/>
      <c r="T928" s="59"/>
      <c r="U928" s="59"/>
      <c r="V928" s="59"/>
      <c r="W928" s="59"/>
      <c r="X928" s="59"/>
      <c r="Y928" s="59"/>
    </row>
    <row r="929" spans="1:25" customFormat="1" x14ac:dyDescent="0.25">
      <c r="A929" s="57"/>
      <c r="B929" s="59"/>
      <c r="C929" s="59"/>
      <c r="D929" s="59"/>
      <c r="E929" s="59"/>
      <c r="F929" s="59"/>
      <c r="G929" s="59"/>
      <c r="H929" s="52" t="str">
        <f t="shared" si="29"/>
        <v/>
      </c>
      <c r="I929" s="73" t="str">
        <f>IFERROR(VLOOKUP(A929,'Внесение изменений'!$B:$C,2,0),"")</f>
        <v/>
      </c>
      <c r="J929" s="73" t="str">
        <f>IFERROR(VLOOKUP(A929,'Внесение изменений'!B:E,4,0)," - ")</f>
        <v xml:space="preserve"> - </v>
      </c>
      <c r="K929" s="73" t="str">
        <f>IF(J929=" - ",J929,IFERROR(VLOOKUP(J929,Raw!$X$7:$Y$14,2,0),"Незначительные"))</f>
        <v xml:space="preserve"> - </v>
      </c>
      <c r="L929" s="73"/>
      <c r="M929" s="73" t="str">
        <f t="shared" si="30"/>
        <v xml:space="preserve"> - </v>
      </c>
      <c r="N929" s="73" t="str">
        <f>IF(A929&lt;&gt;"",IFERROR(VLOOKUP(I929&amp;M929&amp;K929,Raw!$R:$V,5,0),"Не определено")," - ")</f>
        <v xml:space="preserve"> - </v>
      </c>
      <c r="O929" s="77"/>
      <c r="P929" s="59"/>
      <c r="Q929" s="59"/>
      <c r="R929" s="59"/>
      <c r="S929" s="59"/>
      <c r="T929" s="59"/>
      <c r="U929" s="59"/>
      <c r="V929" s="59"/>
      <c r="W929" s="59"/>
      <c r="X929" s="59"/>
      <c r="Y929" s="59"/>
    </row>
    <row r="930" spans="1:25" customFormat="1" x14ac:dyDescent="0.25">
      <c r="A930" s="57"/>
      <c r="B930" s="59"/>
      <c r="C930" s="59"/>
      <c r="D930" s="59"/>
      <c r="E930" s="59"/>
      <c r="F930" s="59"/>
      <c r="G930" s="59"/>
      <c r="H930" s="52" t="str">
        <f t="shared" si="29"/>
        <v/>
      </c>
      <c r="I930" s="73" t="str">
        <f>IFERROR(VLOOKUP(A930,'Внесение изменений'!$B:$C,2,0),"")</f>
        <v/>
      </c>
      <c r="J930" s="73" t="str">
        <f>IFERROR(VLOOKUP(A930,'Внесение изменений'!B:E,4,0)," - ")</f>
        <v xml:space="preserve"> - </v>
      </c>
      <c r="K930" s="73" t="str">
        <f>IF(J930=" - ",J930,IFERROR(VLOOKUP(J930,Raw!$X$7:$Y$14,2,0),"Незначительные"))</f>
        <v xml:space="preserve"> - </v>
      </c>
      <c r="L930" s="73"/>
      <c r="M930" s="73" t="str">
        <f t="shared" si="30"/>
        <v xml:space="preserve"> - </v>
      </c>
      <c r="N930" s="73" t="str">
        <f>IF(A930&lt;&gt;"",IFERROR(VLOOKUP(I930&amp;M930&amp;K930,Raw!$R:$V,5,0),"Не определено")," - ")</f>
        <v xml:space="preserve"> - </v>
      </c>
      <c r="O930" s="77"/>
      <c r="P930" s="59"/>
      <c r="Q930" s="59"/>
      <c r="R930" s="59"/>
      <c r="S930" s="59"/>
      <c r="T930" s="59"/>
      <c r="U930" s="59"/>
      <c r="V930" s="59"/>
      <c r="W930" s="59"/>
      <c r="X930" s="59"/>
      <c r="Y930" s="59"/>
    </row>
    <row r="931" spans="1:25" customFormat="1" x14ac:dyDescent="0.25">
      <c r="A931" s="57"/>
      <c r="B931" s="59"/>
      <c r="C931" s="59"/>
      <c r="D931" s="59"/>
      <c r="E931" s="59"/>
      <c r="F931" s="59"/>
      <c r="G931" s="59"/>
      <c r="H931" s="52" t="str">
        <f t="shared" si="29"/>
        <v/>
      </c>
      <c r="I931" s="73" t="str">
        <f>IFERROR(VLOOKUP(A931,'Внесение изменений'!$B:$C,2,0),"")</f>
        <v/>
      </c>
      <c r="J931" s="73" t="str">
        <f>IFERROR(VLOOKUP(A931,'Внесение изменений'!B:E,4,0)," - ")</f>
        <v xml:space="preserve"> - </v>
      </c>
      <c r="K931" s="73" t="str">
        <f>IF(J931=" - ",J931,IFERROR(VLOOKUP(J931,Raw!$X$7:$Y$14,2,0),"Незначительные"))</f>
        <v xml:space="preserve"> - </v>
      </c>
      <c r="L931" s="73"/>
      <c r="M931" s="73" t="str">
        <f t="shared" si="30"/>
        <v xml:space="preserve"> - </v>
      </c>
      <c r="N931" s="73" t="str">
        <f>IF(A931&lt;&gt;"",IFERROR(VLOOKUP(I931&amp;M931&amp;K931,Raw!$R:$V,5,0),"Не определено")," - ")</f>
        <v xml:space="preserve"> - </v>
      </c>
      <c r="O931" s="77"/>
      <c r="P931" s="59"/>
      <c r="Q931" s="59"/>
      <c r="R931" s="59"/>
      <c r="S931" s="59"/>
      <c r="T931" s="59"/>
      <c r="U931" s="59"/>
      <c r="V931" s="59"/>
      <c r="W931" s="59"/>
      <c r="X931" s="59"/>
      <c r="Y931" s="59"/>
    </row>
    <row r="932" spans="1:25" customFormat="1" x14ac:dyDescent="0.25">
      <c r="A932" s="57"/>
      <c r="B932" s="59"/>
      <c r="C932" s="59"/>
      <c r="D932" s="59"/>
      <c r="E932" s="59"/>
      <c r="F932" s="59"/>
      <c r="G932" s="59"/>
      <c r="H932" s="52" t="str">
        <f t="shared" si="29"/>
        <v/>
      </c>
      <c r="I932" s="73" t="str">
        <f>IFERROR(VLOOKUP(A932,'Внесение изменений'!$B:$C,2,0),"")</f>
        <v/>
      </c>
      <c r="J932" s="73" t="str">
        <f>IFERROR(VLOOKUP(A932,'Внесение изменений'!B:E,4,0)," - ")</f>
        <v xml:space="preserve"> - </v>
      </c>
      <c r="K932" s="73" t="str">
        <f>IF(J932=" - ",J932,IFERROR(VLOOKUP(J932,Raw!$X$7:$Y$14,2,0),"Незначительные"))</f>
        <v xml:space="preserve"> - </v>
      </c>
      <c r="L932" s="73"/>
      <c r="M932" s="73" t="str">
        <f t="shared" si="30"/>
        <v xml:space="preserve"> - </v>
      </c>
      <c r="N932" s="73" t="str">
        <f>IF(A932&lt;&gt;"",IFERROR(VLOOKUP(I932&amp;M932&amp;K932,Raw!$R:$V,5,0),"Не определено")," - ")</f>
        <v xml:space="preserve"> - </v>
      </c>
      <c r="O932" s="77"/>
      <c r="P932" s="59"/>
      <c r="Q932" s="59"/>
      <c r="R932" s="59"/>
      <c r="S932" s="59"/>
      <c r="T932" s="59"/>
      <c r="U932" s="59"/>
      <c r="V932" s="59"/>
      <c r="W932" s="59"/>
      <c r="X932" s="59"/>
      <c r="Y932" s="59"/>
    </row>
    <row r="933" spans="1:25" customFormat="1" x14ac:dyDescent="0.25">
      <c r="A933" s="57"/>
      <c r="B933" s="59"/>
      <c r="C933" s="59"/>
      <c r="D933" s="59"/>
      <c r="E933" s="59"/>
      <c r="F933" s="59"/>
      <c r="G933" s="59"/>
      <c r="H933" s="52" t="str">
        <f t="shared" si="29"/>
        <v/>
      </c>
      <c r="I933" s="73" t="str">
        <f>IFERROR(VLOOKUP(A933,'Внесение изменений'!$B:$C,2,0),"")</f>
        <v/>
      </c>
      <c r="J933" s="73" t="str">
        <f>IFERROR(VLOOKUP(A933,'Внесение изменений'!B:E,4,0)," - ")</f>
        <v xml:space="preserve"> - </v>
      </c>
      <c r="K933" s="73" t="str">
        <f>IF(J933=" - ",J933,IFERROR(VLOOKUP(J933,Raw!$X$7:$Y$14,2,0),"Незначительные"))</f>
        <v xml:space="preserve"> - </v>
      </c>
      <c r="L933" s="73"/>
      <c r="M933" s="73" t="str">
        <f t="shared" si="30"/>
        <v xml:space="preserve"> - </v>
      </c>
      <c r="N933" s="73" t="str">
        <f>IF(A933&lt;&gt;"",IFERROR(VLOOKUP(I933&amp;M933&amp;K933,Raw!$R:$V,5,0),"Не определено")," - ")</f>
        <v xml:space="preserve"> - </v>
      </c>
      <c r="O933" s="77"/>
      <c r="P933" s="59"/>
      <c r="Q933" s="59"/>
      <c r="R933" s="59"/>
      <c r="S933" s="59"/>
      <c r="T933" s="59"/>
      <c r="U933" s="59"/>
      <c r="V933" s="59"/>
      <c r="W933" s="59"/>
      <c r="X933" s="59"/>
      <c r="Y933" s="59"/>
    </row>
    <row r="934" spans="1:25" customFormat="1" x14ac:dyDescent="0.25">
      <c r="A934" s="57"/>
      <c r="B934" s="59"/>
      <c r="C934" s="59"/>
      <c r="D934" s="59"/>
      <c r="E934" s="59"/>
      <c r="F934" s="59"/>
      <c r="G934" s="59"/>
      <c r="H934" s="52" t="str">
        <f t="shared" si="29"/>
        <v/>
      </c>
      <c r="I934" s="73" t="str">
        <f>IFERROR(VLOOKUP(A934,'Внесение изменений'!$B:$C,2,0),"")</f>
        <v/>
      </c>
      <c r="J934" s="73" t="str">
        <f>IFERROR(VLOOKUP(A934,'Внесение изменений'!B:E,4,0)," - ")</f>
        <v xml:space="preserve"> - </v>
      </c>
      <c r="K934" s="73" t="str">
        <f>IF(J934=" - ",J934,IFERROR(VLOOKUP(J934,Raw!$X$7:$Y$14,2,0),"Незначительные"))</f>
        <v xml:space="preserve"> - </v>
      </c>
      <c r="L934" s="73"/>
      <c r="M934" s="73" t="str">
        <f t="shared" si="30"/>
        <v xml:space="preserve"> - </v>
      </c>
      <c r="N934" s="73" t="str">
        <f>IF(A934&lt;&gt;"",IFERROR(VLOOKUP(I934&amp;M934&amp;K934,Raw!$R:$V,5,0),"Не определено")," - ")</f>
        <v xml:space="preserve"> - </v>
      </c>
      <c r="O934" s="77"/>
      <c r="P934" s="59"/>
      <c r="Q934" s="59"/>
      <c r="R934" s="59"/>
      <c r="S934" s="59"/>
      <c r="T934" s="59"/>
      <c r="U934" s="59"/>
      <c r="V934" s="59"/>
      <c r="W934" s="59"/>
      <c r="X934" s="59"/>
      <c r="Y934" s="59"/>
    </row>
    <row r="935" spans="1:25" customFormat="1" x14ac:dyDescent="0.25">
      <c r="A935" s="57"/>
      <c r="B935" s="59"/>
      <c r="C935" s="59"/>
      <c r="D935" s="59"/>
      <c r="E935" s="59"/>
      <c r="F935" s="59"/>
      <c r="G935" s="59"/>
      <c r="H935" s="52" t="str">
        <f t="shared" si="29"/>
        <v/>
      </c>
      <c r="I935" s="73" t="str">
        <f>IFERROR(VLOOKUP(A935,'Внесение изменений'!$B:$C,2,0),"")</f>
        <v/>
      </c>
      <c r="J935" s="73" t="str">
        <f>IFERROR(VLOOKUP(A935,'Внесение изменений'!B:E,4,0)," - ")</f>
        <v xml:space="preserve"> - </v>
      </c>
      <c r="K935" s="73" t="str">
        <f>IF(J935=" - ",J935,IFERROR(VLOOKUP(J935,Raw!$X$7:$Y$14,2,0),"Незначительные"))</f>
        <v xml:space="preserve"> - </v>
      </c>
      <c r="L935" s="73"/>
      <c r="M935" s="73" t="str">
        <f t="shared" si="30"/>
        <v xml:space="preserve"> - </v>
      </c>
      <c r="N935" s="73" t="str">
        <f>IF(A935&lt;&gt;"",IFERROR(VLOOKUP(I935&amp;M935&amp;K935,Raw!$R:$V,5,0),"Не определено")," - ")</f>
        <v xml:space="preserve"> - </v>
      </c>
      <c r="O935" s="77"/>
      <c r="P935" s="59"/>
      <c r="Q935" s="59"/>
      <c r="R935" s="59"/>
      <c r="S935" s="59"/>
      <c r="T935" s="59"/>
      <c r="U935" s="59"/>
      <c r="V935" s="59"/>
      <c r="W935" s="59"/>
      <c r="X935" s="59"/>
      <c r="Y935" s="59"/>
    </row>
    <row r="936" spans="1:25" customFormat="1" x14ac:dyDescent="0.25">
      <c r="A936" s="57"/>
      <c r="B936" s="59"/>
      <c r="C936" s="59"/>
      <c r="D936" s="59"/>
      <c r="E936" s="59"/>
      <c r="F936" s="59"/>
      <c r="G936" s="59"/>
      <c r="H936" s="52" t="str">
        <f t="shared" si="29"/>
        <v/>
      </c>
      <c r="I936" s="73" t="str">
        <f>IFERROR(VLOOKUP(A936,'Внесение изменений'!$B:$C,2,0),"")</f>
        <v/>
      </c>
      <c r="J936" s="73" t="str">
        <f>IFERROR(VLOOKUP(A936,'Внесение изменений'!B:E,4,0)," - ")</f>
        <v xml:space="preserve"> - </v>
      </c>
      <c r="K936" s="73" t="str">
        <f>IF(J936=" - ",J936,IFERROR(VLOOKUP(J936,Raw!$X$7:$Y$14,2,0),"Незначительные"))</f>
        <v xml:space="preserve"> - </v>
      </c>
      <c r="L936" s="73"/>
      <c r="M936" s="73" t="str">
        <f t="shared" si="30"/>
        <v xml:space="preserve"> - </v>
      </c>
      <c r="N936" s="73" t="str">
        <f>IF(A936&lt;&gt;"",IFERROR(VLOOKUP(I936&amp;M936&amp;K936,Raw!$R:$V,5,0),"Не определено")," - ")</f>
        <v xml:space="preserve"> - </v>
      </c>
      <c r="O936" s="77"/>
      <c r="P936" s="59"/>
      <c r="Q936" s="59"/>
      <c r="R936" s="59"/>
      <c r="S936" s="59"/>
      <c r="T936" s="59"/>
      <c r="U936" s="59"/>
      <c r="V936" s="59"/>
      <c r="W936" s="59"/>
      <c r="X936" s="59"/>
      <c r="Y936" s="59"/>
    </row>
    <row r="937" spans="1:25" customFormat="1" x14ac:dyDescent="0.25">
      <c r="A937" s="57"/>
      <c r="B937" s="59"/>
      <c r="C937" s="59"/>
      <c r="D937" s="59"/>
      <c r="E937" s="59"/>
      <c r="F937" s="59"/>
      <c r="G937" s="59"/>
      <c r="H937" s="52" t="str">
        <f t="shared" si="29"/>
        <v/>
      </c>
      <c r="I937" s="73" t="str">
        <f>IFERROR(VLOOKUP(A937,'Внесение изменений'!$B:$C,2,0),"")</f>
        <v/>
      </c>
      <c r="J937" s="73" t="str">
        <f>IFERROR(VLOOKUP(A937,'Внесение изменений'!B:E,4,0)," - ")</f>
        <v xml:space="preserve"> - </v>
      </c>
      <c r="K937" s="73" t="str">
        <f>IF(J937=" - ",J937,IFERROR(VLOOKUP(J937,Raw!$X$7:$Y$14,2,0),"Незначительные"))</f>
        <v xml:space="preserve"> - </v>
      </c>
      <c r="L937" s="73"/>
      <c r="M937" s="73" t="str">
        <f t="shared" si="30"/>
        <v xml:space="preserve"> - </v>
      </c>
      <c r="N937" s="73" t="str">
        <f>IF(A937&lt;&gt;"",IFERROR(VLOOKUP(I937&amp;M937&amp;K937,Raw!$R:$V,5,0),"Не определено")," - ")</f>
        <v xml:space="preserve"> - </v>
      </c>
      <c r="O937" s="77"/>
      <c r="P937" s="59"/>
      <c r="Q937" s="59"/>
      <c r="R937" s="59"/>
      <c r="S937" s="59"/>
      <c r="T937" s="59"/>
      <c r="U937" s="59"/>
      <c r="V937" s="59"/>
      <c r="W937" s="59"/>
      <c r="X937" s="59"/>
      <c r="Y937" s="59"/>
    </row>
    <row r="938" spans="1:25" customFormat="1" x14ac:dyDescent="0.25">
      <c r="A938" s="57"/>
      <c r="B938" s="59"/>
      <c r="C938" s="59"/>
      <c r="D938" s="59"/>
      <c r="E938" s="59"/>
      <c r="F938" s="59"/>
      <c r="G938" s="59"/>
      <c r="H938" s="52" t="str">
        <f t="shared" si="29"/>
        <v/>
      </c>
      <c r="I938" s="73" t="str">
        <f>IFERROR(VLOOKUP(A938,'Внесение изменений'!$B:$C,2,0),"")</f>
        <v/>
      </c>
      <c r="J938" s="73" t="str">
        <f>IFERROR(VLOOKUP(A938,'Внесение изменений'!B:E,4,0)," - ")</f>
        <v xml:space="preserve"> - </v>
      </c>
      <c r="K938" s="73" t="str">
        <f>IF(J938=" - ",J938,IFERROR(VLOOKUP(J938,Raw!$X$7:$Y$14,2,0),"Незначительные"))</f>
        <v xml:space="preserve"> - </v>
      </c>
      <c r="L938" s="73"/>
      <c r="M938" s="73" t="str">
        <f t="shared" si="30"/>
        <v xml:space="preserve"> - </v>
      </c>
      <c r="N938" s="73" t="str">
        <f>IF(A938&lt;&gt;"",IFERROR(VLOOKUP(I938&amp;M938&amp;K938,Raw!$R:$V,5,0),"Не определено")," - ")</f>
        <v xml:space="preserve"> - </v>
      </c>
      <c r="O938" s="77"/>
      <c r="P938" s="59"/>
      <c r="Q938" s="59"/>
      <c r="R938" s="59"/>
      <c r="S938" s="59"/>
      <c r="T938" s="59"/>
      <c r="U938" s="59"/>
      <c r="V938" s="59"/>
      <c r="W938" s="59"/>
      <c r="X938" s="59"/>
      <c r="Y938" s="59"/>
    </row>
    <row r="939" spans="1:25" customFormat="1" x14ac:dyDescent="0.25">
      <c r="A939" s="57"/>
      <c r="B939" s="59"/>
      <c r="C939" s="59"/>
      <c r="D939" s="59"/>
      <c r="E939" s="59"/>
      <c r="F939" s="59"/>
      <c r="G939" s="59"/>
      <c r="H939" s="52" t="str">
        <f t="shared" si="29"/>
        <v/>
      </c>
      <c r="I939" s="73" t="str">
        <f>IFERROR(VLOOKUP(A939,'Внесение изменений'!$B:$C,2,0),"")</f>
        <v/>
      </c>
      <c r="J939" s="73" t="str">
        <f>IFERROR(VLOOKUP(A939,'Внесение изменений'!B:E,4,0)," - ")</f>
        <v xml:space="preserve"> - </v>
      </c>
      <c r="K939" s="73" t="str">
        <f>IF(J939=" - ",J939,IFERROR(VLOOKUP(J939,Raw!$X$7:$Y$14,2,0),"Незначительные"))</f>
        <v xml:space="preserve"> - </v>
      </c>
      <c r="L939" s="73"/>
      <c r="M939" s="73" t="str">
        <f t="shared" si="30"/>
        <v xml:space="preserve"> - </v>
      </c>
      <c r="N939" s="73" t="str">
        <f>IF(A939&lt;&gt;"",IFERROR(VLOOKUP(I939&amp;M939&amp;K939,Raw!$R:$V,5,0),"Не определено")," - ")</f>
        <v xml:space="preserve"> - </v>
      </c>
      <c r="O939" s="77"/>
      <c r="P939" s="59"/>
      <c r="Q939" s="59"/>
      <c r="R939" s="59"/>
      <c r="S939" s="59"/>
      <c r="T939" s="59"/>
      <c r="U939" s="59"/>
      <c r="V939" s="59"/>
      <c r="W939" s="59"/>
      <c r="X939" s="59"/>
      <c r="Y939" s="59"/>
    </row>
    <row r="940" spans="1:25" customFormat="1" x14ac:dyDescent="0.25">
      <c r="A940" s="57"/>
      <c r="B940" s="59"/>
      <c r="C940" s="59"/>
      <c r="D940" s="59"/>
      <c r="E940" s="59"/>
      <c r="F940" s="59"/>
      <c r="G940" s="59"/>
      <c r="H940" s="52" t="str">
        <f t="shared" si="29"/>
        <v/>
      </c>
      <c r="I940" s="73" t="str">
        <f>IFERROR(VLOOKUP(A940,'Внесение изменений'!$B:$C,2,0),"")</f>
        <v/>
      </c>
      <c r="J940" s="73" t="str">
        <f>IFERROR(VLOOKUP(A940,'Внесение изменений'!B:E,4,0)," - ")</f>
        <v xml:space="preserve"> - </v>
      </c>
      <c r="K940" s="73" t="str">
        <f>IF(J940=" - ",J940,IFERROR(VLOOKUP(J940,Raw!$X$7:$Y$14,2,0),"Незначительные"))</f>
        <v xml:space="preserve"> - </v>
      </c>
      <c r="L940" s="73"/>
      <c r="M940" s="73" t="str">
        <f t="shared" si="30"/>
        <v xml:space="preserve"> - </v>
      </c>
      <c r="N940" s="73" t="str">
        <f>IF(A940&lt;&gt;"",IFERROR(VLOOKUP(I940&amp;M940&amp;K940,Raw!$R:$V,5,0),"Не определено")," - ")</f>
        <v xml:space="preserve"> - </v>
      </c>
      <c r="O940" s="77"/>
      <c r="P940" s="59"/>
      <c r="Q940" s="59"/>
      <c r="R940" s="59"/>
      <c r="S940" s="59"/>
      <c r="T940" s="59"/>
      <c r="U940" s="59"/>
      <c r="V940" s="59"/>
      <c r="W940" s="59"/>
      <c r="X940" s="59"/>
      <c r="Y940" s="59"/>
    </row>
    <row r="941" spans="1:25" customFormat="1" x14ac:dyDescent="0.25">
      <c r="A941" s="57"/>
      <c r="B941" s="59"/>
      <c r="C941" s="59"/>
      <c r="D941" s="59"/>
      <c r="E941" s="59"/>
      <c r="F941" s="59"/>
      <c r="G941" s="59"/>
      <c r="H941" s="52" t="str">
        <f t="shared" si="29"/>
        <v/>
      </c>
      <c r="I941" s="73" t="str">
        <f>IFERROR(VLOOKUP(A941,'Внесение изменений'!$B:$C,2,0),"")</f>
        <v/>
      </c>
      <c r="J941" s="73" t="str">
        <f>IFERROR(VLOOKUP(A941,'Внесение изменений'!B:E,4,0)," - ")</f>
        <v xml:space="preserve"> - </v>
      </c>
      <c r="K941" s="73" t="str">
        <f>IF(J941=" - ",J941,IFERROR(VLOOKUP(J941,Raw!$X$7:$Y$14,2,0),"Незначительные"))</f>
        <v xml:space="preserve"> - </v>
      </c>
      <c r="L941" s="73"/>
      <c r="M941" s="73" t="str">
        <f t="shared" si="30"/>
        <v xml:space="preserve"> - </v>
      </c>
      <c r="N941" s="73" t="str">
        <f>IF(A941&lt;&gt;"",IFERROR(VLOOKUP(I941&amp;M941&amp;K941,Raw!$R:$V,5,0),"Не определено")," - ")</f>
        <v xml:space="preserve"> - </v>
      </c>
      <c r="O941" s="77"/>
      <c r="P941" s="59"/>
      <c r="Q941" s="59"/>
      <c r="R941" s="59"/>
      <c r="S941" s="59"/>
      <c r="T941" s="59"/>
      <c r="U941" s="59"/>
      <c r="V941" s="59"/>
      <c r="W941" s="59"/>
      <c r="X941" s="59"/>
      <c r="Y941" s="59"/>
    </row>
    <row r="942" spans="1:25" customFormat="1" x14ac:dyDescent="0.25">
      <c r="A942" s="57"/>
      <c r="B942" s="59"/>
      <c r="C942" s="59"/>
      <c r="D942" s="59"/>
      <c r="E942" s="59"/>
      <c r="F942" s="59"/>
      <c r="G942" s="59"/>
      <c r="H942" s="52" t="str">
        <f t="shared" si="29"/>
        <v/>
      </c>
      <c r="I942" s="73" t="str">
        <f>IFERROR(VLOOKUP(A942,'Внесение изменений'!$B:$C,2,0),"")</f>
        <v/>
      </c>
      <c r="J942" s="73" t="str">
        <f>IFERROR(VLOOKUP(A942,'Внесение изменений'!B:E,4,0)," - ")</f>
        <v xml:space="preserve"> - </v>
      </c>
      <c r="K942" s="73" t="str">
        <f>IF(J942=" - ",J942,IFERROR(VLOOKUP(J942,Raw!$X$7:$Y$14,2,0),"Незначительные"))</f>
        <v xml:space="preserve"> - </v>
      </c>
      <c r="L942" s="73"/>
      <c r="M942" s="73" t="str">
        <f t="shared" si="30"/>
        <v xml:space="preserve"> - </v>
      </c>
      <c r="N942" s="73" t="str">
        <f>IF(A942&lt;&gt;"",IFERROR(VLOOKUP(I942&amp;M942&amp;K942,Raw!$R:$V,5,0),"Не определено")," - ")</f>
        <v xml:space="preserve"> - </v>
      </c>
      <c r="O942" s="77"/>
      <c r="P942" s="59"/>
      <c r="Q942" s="59"/>
      <c r="R942" s="59"/>
      <c r="S942" s="59"/>
      <c r="T942" s="59"/>
      <c r="U942" s="59"/>
      <c r="V942" s="59"/>
      <c r="W942" s="59"/>
      <c r="X942" s="59"/>
      <c r="Y942" s="59"/>
    </row>
    <row r="943" spans="1:25" customFormat="1" x14ac:dyDescent="0.25">
      <c r="A943" s="57"/>
      <c r="B943" s="59"/>
      <c r="C943" s="59"/>
      <c r="D943" s="59"/>
      <c r="E943" s="59"/>
      <c r="F943" s="59"/>
      <c r="G943" s="59"/>
      <c r="H943" s="52" t="str">
        <f t="shared" si="29"/>
        <v/>
      </c>
      <c r="I943" s="73" t="str">
        <f>IFERROR(VLOOKUP(A943,'Внесение изменений'!$B:$C,2,0),"")</f>
        <v/>
      </c>
      <c r="J943" s="73" t="str">
        <f>IFERROR(VLOOKUP(A943,'Внесение изменений'!B:E,4,0)," - ")</f>
        <v xml:space="preserve"> - </v>
      </c>
      <c r="K943" s="73" t="str">
        <f>IF(J943=" - ",J943,IFERROR(VLOOKUP(J943,Raw!$X$7:$Y$14,2,0),"Незначительные"))</f>
        <v xml:space="preserve"> - </v>
      </c>
      <c r="L943" s="73"/>
      <c r="M943" s="73" t="str">
        <f t="shared" si="30"/>
        <v xml:space="preserve"> - </v>
      </c>
      <c r="N943" s="73" t="str">
        <f>IF(A943&lt;&gt;"",IFERROR(VLOOKUP(I943&amp;M943&amp;K943,Raw!$R:$V,5,0),"Не определено")," - ")</f>
        <v xml:space="preserve"> - </v>
      </c>
      <c r="O943" s="77"/>
      <c r="P943" s="59"/>
      <c r="Q943" s="59"/>
      <c r="R943" s="59"/>
      <c r="S943" s="59"/>
      <c r="T943" s="59"/>
      <c r="U943" s="59"/>
      <c r="V943" s="59"/>
      <c r="W943" s="59"/>
      <c r="X943" s="59"/>
      <c r="Y943" s="59"/>
    </row>
    <row r="944" spans="1:25" customFormat="1" x14ac:dyDescent="0.25">
      <c r="A944" s="57"/>
      <c r="B944" s="59"/>
      <c r="C944" s="59"/>
      <c r="D944" s="59"/>
      <c r="E944" s="59"/>
      <c r="F944" s="59"/>
      <c r="G944" s="59"/>
      <c r="H944" s="52" t="str">
        <f t="shared" si="29"/>
        <v/>
      </c>
      <c r="I944" s="73" t="str">
        <f>IFERROR(VLOOKUP(A944,'Внесение изменений'!$B:$C,2,0),"")</f>
        <v/>
      </c>
      <c r="J944" s="73" t="str">
        <f>IFERROR(VLOOKUP(A944,'Внесение изменений'!B:E,4,0)," - ")</f>
        <v xml:space="preserve"> - </v>
      </c>
      <c r="K944" s="73" t="str">
        <f>IF(J944=" - ",J944,IFERROR(VLOOKUP(J944,Raw!$X$7:$Y$14,2,0),"Незначительные"))</f>
        <v xml:space="preserve"> - </v>
      </c>
      <c r="L944" s="73"/>
      <c r="M944" s="73" t="str">
        <f t="shared" si="30"/>
        <v xml:space="preserve"> - </v>
      </c>
      <c r="N944" s="73" t="str">
        <f>IF(A944&lt;&gt;"",IFERROR(VLOOKUP(I944&amp;M944&amp;K944,Raw!$R:$V,5,0),"Не определено")," - ")</f>
        <v xml:space="preserve"> - </v>
      </c>
      <c r="O944" s="77"/>
      <c r="P944" s="59"/>
      <c r="Q944" s="59"/>
      <c r="R944" s="59"/>
      <c r="S944" s="59"/>
      <c r="T944" s="59"/>
      <c r="U944" s="59"/>
      <c r="V944" s="59"/>
      <c r="W944" s="59"/>
      <c r="X944" s="59"/>
      <c r="Y944" s="59"/>
    </row>
    <row r="945" spans="1:25" customFormat="1" x14ac:dyDescent="0.25">
      <c r="A945" s="57"/>
      <c r="B945" s="59"/>
      <c r="C945" s="59"/>
      <c r="D945" s="59"/>
      <c r="E945" s="59"/>
      <c r="F945" s="59"/>
      <c r="G945" s="59"/>
      <c r="H945" s="52" t="str">
        <f t="shared" si="29"/>
        <v/>
      </c>
      <c r="I945" s="73" t="str">
        <f>IFERROR(VLOOKUP(A945,'Внесение изменений'!$B:$C,2,0),"")</f>
        <v/>
      </c>
      <c r="J945" s="73" t="str">
        <f>IFERROR(VLOOKUP(A945,'Внесение изменений'!B:E,4,0)," - ")</f>
        <v xml:space="preserve"> - </v>
      </c>
      <c r="K945" s="73" t="str">
        <f>IF(J945=" - ",J945,IFERROR(VLOOKUP(J945,Raw!$X$7:$Y$14,2,0),"Незначительные"))</f>
        <v xml:space="preserve"> - </v>
      </c>
      <c r="L945" s="73"/>
      <c r="M945" s="73" t="str">
        <f t="shared" si="30"/>
        <v xml:space="preserve"> - </v>
      </c>
      <c r="N945" s="73" t="str">
        <f>IF(A945&lt;&gt;"",IFERROR(VLOOKUP(I945&amp;M945&amp;K945,Raw!$R:$V,5,0),"Не определено")," - ")</f>
        <v xml:space="preserve"> - </v>
      </c>
      <c r="O945" s="77"/>
      <c r="P945" s="59"/>
      <c r="Q945" s="59"/>
      <c r="R945" s="59"/>
      <c r="S945" s="59"/>
      <c r="T945" s="59"/>
      <c r="U945" s="59"/>
      <c r="V945" s="59"/>
      <c r="W945" s="59"/>
      <c r="X945" s="59"/>
      <c r="Y945" s="59"/>
    </row>
    <row r="946" spans="1:25" customFormat="1" x14ac:dyDescent="0.25">
      <c r="A946" s="57"/>
      <c r="B946" s="59"/>
      <c r="C946" s="59"/>
      <c r="D946" s="59"/>
      <c r="E946" s="59"/>
      <c r="F946" s="59"/>
      <c r="G946" s="59"/>
      <c r="H946" s="52" t="str">
        <f t="shared" si="29"/>
        <v/>
      </c>
      <c r="I946" s="73" t="str">
        <f>IFERROR(VLOOKUP(A946,'Внесение изменений'!$B:$C,2,0),"")</f>
        <v/>
      </c>
      <c r="J946" s="73" t="str">
        <f>IFERROR(VLOOKUP(A946,'Внесение изменений'!B:E,4,0)," - ")</f>
        <v xml:space="preserve"> - </v>
      </c>
      <c r="K946" s="73" t="str">
        <f>IF(J946=" - ",J946,IFERROR(VLOOKUP(J946,Raw!$X$7:$Y$14,2,0),"Незначительные"))</f>
        <v xml:space="preserve"> - </v>
      </c>
      <c r="L946" s="73"/>
      <c r="M946" s="73" t="str">
        <f t="shared" si="30"/>
        <v xml:space="preserve"> - </v>
      </c>
      <c r="N946" s="73" t="str">
        <f>IF(A946&lt;&gt;"",IFERROR(VLOOKUP(I946&amp;M946&amp;K946,Raw!$R:$V,5,0),"Не определено")," - ")</f>
        <v xml:space="preserve"> - </v>
      </c>
      <c r="O946" s="77"/>
      <c r="P946" s="59"/>
      <c r="Q946" s="59"/>
      <c r="R946" s="59"/>
      <c r="S946" s="59"/>
      <c r="T946" s="59"/>
      <c r="U946" s="59"/>
      <c r="V946" s="59"/>
      <c r="W946" s="59"/>
      <c r="X946" s="59"/>
      <c r="Y946" s="59"/>
    </row>
    <row r="947" spans="1:25" customFormat="1" x14ac:dyDescent="0.25">
      <c r="A947" s="57"/>
      <c r="B947" s="59"/>
      <c r="C947" s="59"/>
      <c r="D947" s="59"/>
      <c r="E947" s="59"/>
      <c r="F947" s="59"/>
      <c r="G947" s="59"/>
      <c r="H947" s="52" t="str">
        <f t="shared" si="29"/>
        <v/>
      </c>
      <c r="I947" s="73" t="str">
        <f>IFERROR(VLOOKUP(A947,'Внесение изменений'!$B:$C,2,0),"")</f>
        <v/>
      </c>
      <c r="J947" s="73" t="str">
        <f>IFERROR(VLOOKUP(A947,'Внесение изменений'!B:E,4,0)," - ")</f>
        <v xml:space="preserve"> - </v>
      </c>
      <c r="K947" s="73" t="str">
        <f>IF(J947=" - ",J947,IFERROR(VLOOKUP(J947,Raw!$X$7:$Y$14,2,0),"Незначительные"))</f>
        <v xml:space="preserve"> - </v>
      </c>
      <c r="L947" s="73"/>
      <c r="M947" s="73" t="str">
        <f t="shared" si="30"/>
        <v xml:space="preserve"> - </v>
      </c>
      <c r="N947" s="73" t="str">
        <f>IF(A947&lt;&gt;"",IFERROR(VLOOKUP(I947&amp;M947&amp;K947,Raw!$R:$V,5,0),"Не определено")," - ")</f>
        <v xml:space="preserve"> - </v>
      </c>
      <c r="O947" s="77"/>
      <c r="P947" s="59"/>
      <c r="Q947" s="59"/>
      <c r="R947" s="59"/>
      <c r="S947" s="59"/>
      <c r="T947" s="59"/>
      <c r="U947" s="59"/>
      <c r="V947" s="59"/>
      <c r="W947" s="59"/>
      <c r="X947" s="59"/>
      <c r="Y947" s="59"/>
    </row>
    <row r="948" spans="1:25" customFormat="1" x14ac:dyDescent="0.25">
      <c r="A948" s="57"/>
      <c r="B948" s="59"/>
      <c r="C948" s="59"/>
      <c r="D948" s="59"/>
      <c r="E948" s="59"/>
      <c r="F948" s="59"/>
      <c r="G948" s="59"/>
      <c r="H948" s="52" t="str">
        <f t="shared" si="29"/>
        <v/>
      </c>
      <c r="I948" s="73" t="str">
        <f>IFERROR(VLOOKUP(A948,'Внесение изменений'!$B:$C,2,0),"")</f>
        <v/>
      </c>
      <c r="J948" s="73" t="str">
        <f>IFERROR(VLOOKUP(A948,'Внесение изменений'!B:E,4,0)," - ")</f>
        <v xml:space="preserve"> - </v>
      </c>
      <c r="K948" s="73" t="str">
        <f>IF(J948=" - ",J948,IFERROR(VLOOKUP(J948,Raw!$X$7:$Y$14,2,0),"Незначительные"))</f>
        <v xml:space="preserve"> - </v>
      </c>
      <c r="L948" s="73"/>
      <c r="M948" s="73" t="str">
        <f t="shared" si="30"/>
        <v xml:space="preserve"> - </v>
      </c>
      <c r="N948" s="73" t="str">
        <f>IF(A948&lt;&gt;"",IFERROR(VLOOKUP(I948&amp;M948&amp;K948,Raw!$R:$V,5,0),"Не определено")," - ")</f>
        <v xml:space="preserve"> - </v>
      </c>
      <c r="O948" s="77"/>
      <c r="P948" s="59"/>
      <c r="Q948" s="59"/>
      <c r="R948" s="59"/>
      <c r="S948" s="59"/>
      <c r="T948" s="59"/>
      <c r="U948" s="59"/>
      <c r="V948" s="59"/>
      <c r="W948" s="59"/>
      <c r="X948" s="59"/>
      <c r="Y948" s="59"/>
    </row>
    <row r="949" spans="1:25" customFormat="1" x14ac:dyDescent="0.25">
      <c r="A949" s="57"/>
      <c r="B949" s="59"/>
      <c r="C949" s="59"/>
      <c r="D949" s="59"/>
      <c r="E949" s="59"/>
      <c r="F949" s="59"/>
      <c r="G949" s="59"/>
      <c r="H949" s="52" t="str">
        <f t="shared" si="29"/>
        <v/>
      </c>
      <c r="I949" s="73" t="str">
        <f>IFERROR(VLOOKUP(A949,'Внесение изменений'!$B:$C,2,0),"")</f>
        <v/>
      </c>
      <c r="J949" s="73" t="str">
        <f>IFERROR(VLOOKUP(A949,'Внесение изменений'!B:E,4,0)," - ")</f>
        <v xml:space="preserve"> - </v>
      </c>
      <c r="K949" s="73" t="str">
        <f>IF(J949=" - ",J949,IFERROR(VLOOKUP(J949,Raw!$X$7:$Y$14,2,0),"Незначительные"))</f>
        <v xml:space="preserve"> - </v>
      </c>
      <c r="L949" s="73"/>
      <c r="M949" s="73" t="str">
        <f t="shared" si="30"/>
        <v xml:space="preserve"> - </v>
      </c>
      <c r="N949" s="73" t="str">
        <f>IF(A949&lt;&gt;"",IFERROR(VLOOKUP(I949&amp;M949&amp;K949,Raw!$R:$V,5,0),"Не определено")," - ")</f>
        <v xml:space="preserve"> - </v>
      </c>
      <c r="O949" s="77"/>
      <c r="P949" s="59"/>
      <c r="Q949" s="59"/>
      <c r="R949" s="59"/>
      <c r="S949" s="59"/>
      <c r="T949" s="59"/>
      <c r="U949" s="59"/>
      <c r="V949" s="59"/>
      <c r="W949" s="59"/>
      <c r="X949" s="59"/>
      <c r="Y949" s="59"/>
    </row>
    <row r="950" spans="1:25" customFormat="1" x14ac:dyDescent="0.25">
      <c r="A950" s="57"/>
      <c r="B950" s="59"/>
      <c r="C950" s="59"/>
      <c r="D950" s="59"/>
      <c r="E950" s="59"/>
      <c r="F950" s="59"/>
      <c r="G950" s="59"/>
      <c r="H950" s="52" t="str">
        <f t="shared" si="29"/>
        <v/>
      </c>
      <c r="I950" s="73" t="str">
        <f>IFERROR(VLOOKUP(A950,'Внесение изменений'!$B:$C,2,0),"")</f>
        <v/>
      </c>
      <c r="J950" s="73" t="str">
        <f>IFERROR(VLOOKUP(A950,'Внесение изменений'!B:E,4,0)," - ")</f>
        <v xml:space="preserve"> - </v>
      </c>
      <c r="K950" s="73" t="str">
        <f>IF(J950=" - ",J950,IFERROR(VLOOKUP(J950,Raw!$X$7:$Y$14,2,0),"Незначительные"))</f>
        <v xml:space="preserve"> - </v>
      </c>
      <c r="L950" s="73"/>
      <c r="M950" s="73" t="str">
        <f t="shared" si="30"/>
        <v xml:space="preserve"> - </v>
      </c>
      <c r="N950" s="73" t="str">
        <f>IF(A950&lt;&gt;"",IFERROR(VLOOKUP(I950&amp;M950&amp;K950,Raw!$R:$V,5,0),"Не определено")," - ")</f>
        <v xml:space="preserve"> - </v>
      </c>
      <c r="O950" s="77"/>
      <c r="P950" s="59"/>
      <c r="Q950" s="59"/>
      <c r="R950" s="59"/>
      <c r="S950" s="59"/>
      <c r="T950" s="59"/>
      <c r="U950" s="59"/>
      <c r="V950" s="59"/>
      <c r="W950" s="59"/>
      <c r="X950" s="59"/>
      <c r="Y950" s="59"/>
    </row>
    <row r="951" spans="1:25" customFormat="1" x14ac:dyDescent="0.25">
      <c r="A951" s="57"/>
      <c r="B951" s="59"/>
      <c r="C951" s="59"/>
      <c r="D951" s="59"/>
      <c r="E951" s="59"/>
      <c r="F951" s="59"/>
      <c r="G951" s="59"/>
      <c r="H951" s="52" t="str">
        <f t="shared" si="29"/>
        <v/>
      </c>
      <c r="I951" s="73" t="str">
        <f>IFERROR(VLOOKUP(A951,'Внесение изменений'!$B:$C,2,0),"")</f>
        <v/>
      </c>
      <c r="J951" s="73" t="str">
        <f>IFERROR(VLOOKUP(A951,'Внесение изменений'!B:E,4,0)," - ")</f>
        <v xml:space="preserve"> - </v>
      </c>
      <c r="K951" s="73" t="str">
        <f>IF(J951=" - ",J951,IFERROR(VLOOKUP(J951,Raw!$X$7:$Y$14,2,0),"Незначительные"))</f>
        <v xml:space="preserve"> - </v>
      </c>
      <c r="L951" s="73"/>
      <c r="M951" s="73" t="str">
        <f t="shared" si="30"/>
        <v xml:space="preserve"> - </v>
      </c>
      <c r="N951" s="73" t="str">
        <f>IF(A951&lt;&gt;"",IFERROR(VLOOKUP(I951&amp;M951&amp;K951,Raw!$R:$V,5,0),"Не определено")," - ")</f>
        <v xml:space="preserve"> - </v>
      </c>
      <c r="O951" s="77"/>
      <c r="P951" s="59"/>
      <c r="Q951" s="59"/>
      <c r="R951" s="59"/>
      <c r="S951" s="59"/>
      <c r="T951" s="59"/>
      <c r="U951" s="59"/>
      <c r="V951" s="59"/>
      <c r="W951" s="59"/>
      <c r="X951" s="59"/>
      <c r="Y951" s="59"/>
    </row>
    <row r="952" spans="1:25" customFormat="1" x14ac:dyDescent="0.25">
      <c r="A952" s="57"/>
      <c r="B952" s="59"/>
      <c r="C952" s="59"/>
      <c r="D952" s="59"/>
      <c r="E952" s="59"/>
      <c r="F952" s="59"/>
      <c r="G952" s="59"/>
      <c r="H952" s="52" t="str">
        <f t="shared" si="29"/>
        <v/>
      </c>
      <c r="I952" s="73" t="str">
        <f>IFERROR(VLOOKUP(A952,'Внесение изменений'!$B:$C,2,0),"")</f>
        <v/>
      </c>
      <c r="J952" s="73" t="str">
        <f>IFERROR(VLOOKUP(A952,'Внесение изменений'!B:E,4,0)," - ")</f>
        <v xml:space="preserve"> - </v>
      </c>
      <c r="K952" s="73" t="str">
        <f>IF(J952=" - ",J952,IFERROR(VLOOKUP(J952,Raw!$X$7:$Y$14,2,0),"Незначительные"))</f>
        <v xml:space="preserve"> - </v>
      </c>
      <c r="L952" s="73"/>
      <c r="M952" s="73" t="str">
        <f t="shared" si="30"/>
        <v xml:space="preserve"> - </v>
      </c>
      <c r="N952" s="73" t="str">
        <f>IF(A952&lt;&gt;"",IFERROR(VLOOKUP(I952&amp;M952&amp;K952,Raw!$R:$V,5,0),"Не определено")," - ")</f>
        <v xml:space="preserve"> - </v>
      </c>
      <c r="O952" s="77"/>
      <c r="P952" s="59"/>
      <c r="Q952" s="59"/>
      <c r="R952" s="59"/>
      <c r="S952" s="59"/>
      <c r="T952" s="59"/>
      <c r="U952" s="59"/>
      <c r="V952" s="59"/>
      <c r="W952" s="59"/>
      <c r="X952" s="59"/>
      <c r="Y952" s="59"/>
    </row>
    <row r="953" spans="1:25" customFormat="1" x14ac:dyDescent="0.25">
      <c r="A953" s="57"/>
      <c r="B953" s="59"/>
      <c r="C953" s="59"/>
      <c r="D953" s="59"/>
      <c r="E953" s="59"/>
      <c r="F953" s="59"/>
      <c r="G953" s="59"/>
      <c r="H953" s="52" t="str">
        <f t="shared" si="29"/>
        <v/>
      </c>
      <c r="I953" s="73" t="str">
        <f>IFERROR(VLOOKUP(A953,'Внесение изменений'!$B:$C,2,0),"")</f>
        <v/>
      </c>
      <c r="J953" s="73" t="str">
        <f>IFERROR(VLOOKUP(A953,'Внесение изменений'!B:E,4,0)," - ")</f>
        <v xml:space="preserve"> - </v>
      </c>
      <c r="K953" s="73" t="str">
        <f>IF(J953=" - ",J953,IFERROR(VLOOKUP(J953,Raw!$X$7:$Y$14,2,0),"Незначительные"))</f>
        <v xml:space="preserve"> - </v>
      </c>
      <c r="L953" s="73"/>
      <c r="M953" s="73" t="str">
        <f t="shared" si="30"/>
        <v xml:space="preserve"> - </v>
      </c>
      <c r="N953" s="73" t="str">
        <f>IF(A953&lt;&gt;"",IFERROR(VLOOKUP(I953&amp;M953&amp;K953,Raw!$R:$V,5,0),"Не определено")," - ")</f>
        <v xml:space="preserve"> - </v>
      </c>
      <c r="O953" s="77"/>
      <c r="P953" s="59"/>
      <c r="Q953" s="59"/>
      <c r="R953" s="59"/>
      <c r="S953" s="59"/>
      <c r="T953" s="59"/>
      <c r="U953" s="59"/>
      <c r="V953" s="59"/>
      <c r="W953" s="59"/>
      <c r="X953" s="59"/>
      <c r="Y953" s="59"/>
    </row>
    <row r="954" spans="1:25" customFormat="1" x14ac:dyDescent="0.25">
      <c r="A954" s="57"/>
      <c r="B954" s="59"/>
      <c r="C954" s="59"/>
      <c r="D954" s="59"/>
      <c r="E954" s="59"/>
      <c r="F954" s="59"/>
      <c r="G954" s="59"/>
      <c r="H954" s="52" t="str">
        <f t="shared" si="29"/>
        <v/>
      </c>
      <c r="I954" s="73" t="str">
        <f>IFERROR(VLOOKUP(A954,'Внесение изменений'!$B:$C,2,0),"")</f>
        <v/>
      </c>
      <c r="J954" s="73" t="str">
        <f>IFERROR(VLOOKUP(A954,'Внесение изменений'!B:E,4,0)," - ")</f>
        <v xml:space="preserve"> - </v>
      </c>
      <c r="K954" s="73" t="str">
        <f>IF(J954=" - ",J954,IFERROR(VLOOKUP(J954,Raw!$X$7:$Y$14,2,0),"Незначительные"))</f>
        <v xml:space="preserve"> - </v>
      </c>
      <c r="L954" s="73"/>
      <c r="M954" s="73" t="str">
        <f t="shared" si="30"/>
        <v xml:space="preserve"> - </v>
      </c>
      <c r="N954" s="73" t="str">
        <f>IF(A954&lt;&gt;"",IFERROR(VLOOKUP(I954&amp;M954&amp;K954,Raw!$R:$V,5,0),"Не определено")," - ")</f>
        <v xml:space="preserve"> - </v>
      </c>
      <c r="O954" s="77"/>
      <c r="P954" s="59"/>
      <c r="Q954" s="59"/>
      <c r="R954" s="59"/>
      <c r="S954" s="59"/>
      <c r="T954" s="59"/>
      <c r="U954" s="59"/>
      <c r="V954" s="59"/>
      <c r="W954" s="59"/>
      <c r="X954" s="59"/>
      <c r="Y954" s="59"/>
    </row>
    <row r="955" spans="1:25" customFormat="1" x14ac:dyDescent="0.25">
      <c r="A955" s="57"/>
      <c r="B955" s="59"/>
      <c r="C955" s="59"/>
      <c r="D955" s="59"/>
      <c r="E955" s="59"/>
      <c r="F955" s="59"/>
      <c r="G955" s="59"/>
      <c r="H955" s="52" t="str">
        <f t="shared" si="29"/>
        <v/>
      </c>
      <c r="I955" s="73" t="str">
        <f>IFERROR(VLOOKUP(A955,'Внесение изменений'!$B:$C,2,0),"")</f>
        <v/>
      </c>
      <c r="J955" s="73" t="str">
        <f>IFERROR(VLOOKUP(A955,'Внесение изменений'!B:E,4,0)," - ")</f>
        <v xml:space="preserve"> - </v>
      </c>
      <c r="K955" s="73" t="str">
        <f>IF(J955=" - ",J955,IFERROR(VLOOKUP(J955,Raw!$X$7:$Y$14,2,0),"Незначительные"))</f>
        <v xml:space="preserve"> - </v>
      </c>
      <c r="L955" s="73"/>
      <c r="M955" s="73" t="str">
        <f t="shared" si="30"/>
        <v xml:space="preserve"> - </v>
      </c>
      <c r="N955" s="73" t="str">
        <f>IF(A955&lt;&gt;"",IFERROR(VLOOKUP(I955&amp;M955&amp;K955,Raw!$R:$V,5,0),"Не определено")," - ")</f>
        <v xml:space="preserve"> - </v>
      </c>
      <c r="O955" s="77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spans="1:25" customFormat="1" x14ac:dyDescent="0.25">
      <c r="A956" s="57"/>
      <c r="B956" s="59"/>
      <c r="C956" s="59"/>
      <c r="D956" s="59"/>
      <c r="E956" s="59"/>
      <c r="F956" s="59"/>
      <c r="G956" s="59"/>
      <c r="H956" s="52" t="str">
        <f t="shared" si="29"/>
        <v/>
      </c>
      <c r="I956" s="73" t="str">
        <f>IFERROR(VLOOKUP(A956,'Внесение изменений'!$B:$C,2,0),"")</f>
        <v/>
      </c>
      <c r="J956" s="73" t="str">
        <f>IFERROR(VLOOKUP(A956,'Внесение изменений'!B:E,4,0)," - ")</f>
        <v xml:space="preserve"> - </v>
      </c>
      <c r="K956" s="73" t="str">
        <f>IF(J956=" - ",J956,IFERROR(VLOOKUP(J956,Raw!$X$7:$Y$14,2,0),"Незначительные"))</f>
        <v xml:space="preserve"> - </v>
      </c>
      <c r="L956" s="73"/>
      <c r="M956" s="73" t="str">
        <f t="shared" si="30"/>
        <v xml:space="preserve"> - </v>
      </c>
      <c r="N956" s="73" t="str">
        <f>IF(A956&lt;&gt;"",IFERROR(VLOOKUP(I956&amp;M956&amp;K956,Raw!$R:$V,5,0),"Не определено")," - ")</f>
        <v xml:space="preserve"> - </v>
      </c>
      <c r="O956" s="77"/>
      <c r="P956" s="59"/>
      <c r="Q956" s="59"/>
      <c r="R956" s="59"/>
      <c r="S956" s="59"/>
      <c r="T956" s="59"/>
      <c r="U956" s="59"/>
      <c r="V956" s="59"/>
      <c r="W956" s="59"/>
      <c r="X956" s="59"/>
      <c r="Y956" s="59"/>
    </row>
    <row r="957" spans="1:25" customFormat="1" x14ac:dyDescent="0.25">
      <c r="A957" s="57"/>
      <c r="B957" s="59"/>
      <c r="C957" s="59"/>
      <c r="D957" s="59"/>
      <c r="E957" s="59"/>
      <c r="F957" s="59"/>
      <c r="G957" s="59"/>
      <c r="H957" s="52" t="str">
        <f t="shared" si="29"/>
        <v/>
      </c>
      <c r="I957" s="73" t="str">
        <f>IFERROR(VLOOKUP(A957,'Внесение изменений'!$B:$C,2,0),"")</f>
        <v/>
      </c>
      <c r="J957" s="73" t="str">
        <f>IFERROR(VLOOKUP(A957,'Внесение изменений'!B:E,4,0)," - ")</f>
        <v xml:space="preserve"> - </v>
      </c>
      <c r="K957" s="73" t="str">
        <f>IF(J957=" - ",J957,IFERROR(VLOOKUP(J957,Raw!$X$7:$Y$14,2,0),"Незначительные"))</f>
        <v xml:space="preserve"> - </v>
      </c>
      <c r="L957" s="73"/>
      <c r="M957" s="73" t="str">
        <f t="shared" si="30"/>
        <v xml:space="preserve"> - </v>
      </c>
      <c r="N957" s="73" t="str">
        <f>IF(A957&lt;&gt;"",IFERROR(VLOOKUP(I957&amp;M957&amp;K957,Raw!$R:$V,5,0),"Не определено")," - ")</f>
        <v xml:space="preserve"> - </v>
      </c>
      <c r="O957" s="77"/>
      <c r="P957" s="59"/>
      <c r="Q957" s="59"/>
      <c r="R957" s="59"/>
      <c r="S957" s="59"/>
      <c r="T957" s="59"/>
      <c r="U957" s="59"/>
      <c r="V957" s="59"/>
      <c r="W957" s="59"/>
      <c r="X957" s="59"/>
      <c r="Y957" s="59"/>
    </row>
    <row r="958" spans="1:25" customFormat="1" x14ac:dyDescent="0.25">
      <c r="A958" s="57"/>
      <c r="B958" s="59"/>
      <c r="C958" s="59"/>
      <c r="D958" s="59"/>
      <c r="E958" s="59"/>
      <c r="F958" s="59"/>
      <c r="G958" s="59"/>
      <c r="H958" s="52" t="str">
        <f t="shared" si="29"/>
        <v/>
      </c>
      <c r="I958" s="73" t="str">
        <f>IFERROR(VLOOKUP(A958,'Внесение изменений'!$B:$C,2,0),"")</f>
        <v/>
      </c>
      <c r="J958" s="73" t="str">
        <f>IFERROR(VLOOKUP(A958,'Внесение изменений'!B:E,4,0)," - ")</f>
        <v xml:space="preserve"> - </v>
      </c>
      <c r="K958" s="73" t="str">
        <f>IF(J958=" - ",J958,IFERROR(VLOOKUP(J958,Raw!$X$7:$Y$14,2,0),"Незначительные"))</f>
        <v xml:space="preserve"> - </v>
      </c>
      <c r="L958" s="73"/>
      <c r="M958" s="73" t="str">
        <f t="shared" si="30"/>
        <v xml:space="preserve"> - </v>
      </c>
      <c r="N958" s="73" t="str">
        <f>IF(A958&lt;&gt;"",IFERROR(VLOOKUP(I958&amp;M958&amp;K958,Raw!$R:$V,5,0),"Не определено")," - ")</f>
        <v xml:space="preserve"> - </v>
      </c>
      <c r="O958" s="77"/>
      <c r="P958" s="59"/>
      <c r="Q958" s="59"/>
      <c r="R958" s="59"/>
      <c r="S958" s="59"/>
      <c r="T958" s="59"/>
      <c r="U958" s="59"/>
      <c r="V958" s="59"/>
      <c r="W958" s="59"/>
      <c r="X958" s="59"/>
      <c r="Y958" s="59"/>
    </row>
    <row r="959" spans="1:25" customFormat="1" x14ac:dyDescent="0.25">
      <c r="A959" s="57"/>
      <c r="B959" s="59"/>
      <c r="C959" s="59"/>
      <c r="D959" s="59"/>
      <c r="E959" s="59"/>
      <c r="F959" s="59"/>
      <c r="G959" s="59"/>
      <c r="H959" s="52" t="str">
        <f t="shared" si="29"/>
        <v/>
      </c>
      <c r="I959" s="73" t="str">
        <f>IFERROR(VLOOKUP(A959,'Внесение изменений'!$B:$C,2,0),"")</f>
        <v/>
      </c>
      <c r="J959" s="73" t="str">
        <f>IFERROR(VLOOKUP(A959,'Внесение изменений'!B:E,4,0)," - ")</f>
        <v xml:space="preserve"> - </v>
      </c>
      <c r="K959" s="73" t="str">
        <f>IF(J959=" - ",J959,IFERROR(VLOOKUP(J959,Raw!$X$7:$Y$14,2,0),"Незначительные"))</f>
        <v xml:space="preserve"> - </v>
      </c>
      <c r="L959" s="73"/>
      <c r="M959" s="73" t="str">
        <f t="shared" si="30"/>
        <v xml:space="preserve"> - </v>
      </c>
      <c r="N959" s="73" t="str">
        <f>IF(A959&lt;&gt;"",IFERROR(VLOOKUP(I959&amp;M959&amp;K959,Raw!$R:$V,5,0),"Не определено")," - ")</f>
        <v xml:space="preserve"> - </v>
      </c>
      <c r="O959" s="77"/>
      <c r="P959" s="59"/>
      <c r="Q959" s="59"/>
      <c r="R959" s="59"/>
      <c r="S959" s="59"/>
      <c r="T959" s="59"/>
      <c r="U959" s="59"/>
      <c r="V959" s="59"/>
      <c r="W959" s="59"/>
      <c r="X959" s="59"/>
      <c r="Y959" s="59"/>
    </row>
    <row r="960" spans="1:25" customFormat="1" x14ac:dyDescent="0.25">
      <c r="A960" s="57"/>
      <c r="B960" s="59"/>
      <c r="C960" s="59"/>
      <c r="D960" s="59"/>
      <c r="E960" s="59"/>
      <c r="F960" s="59"/>
      <c r="G960" s="59"/>
      <c r="H960" s="52" t="str">
        <f t="shared" si="29"/>
        <v/>
      </c>
      <c r="I960" s="73" t="str">
        <f>IFERROR(VLOOKUP(A960,'Внесение изменений'!$B:$C,2,0),"")</f>
        <v/>
      </c>
      <c r="J960" s="73" t="str">
        <f>IFERROR(VLOOKUP(A960,'Внесение изменений'!B:E,4,0)," - ")</f>
        <v xml:space="preserve"> - </v>
      </c>
      <c r="K960" s="73" t="str">
        <f>IF(J960=" - ",J960,IFERROR(VLOOKUP(J960,Raw!$X$7:$Y$14,2,0),"Незначительные"))</f>
        <v xml:space="preserve"> - </v>
      </c>
      <c r="L960" s="73"/>
      <c r="M960" s="73" t="str">
        <f t="shared" si="30"/>
        <v xml:space="preserve"> - </v>
      </c>
      <c r="N960" s="73" t="str">
        <f>IF(A960&lt;&gt;"",IFERROR(VLOOKUP(I960&amp;M960&amp;K960,Raw!$R:$V,5,0),"Не определено")," - ")</f>
        <v xml:space="preserve"> - </v>
      </c>
      <c r="O960" s="77"/>
      <c r="P960" s="59"/>
      <c r="Q960" s="59"/>
      <c r="R960" s="59"/>
      <c r="S960" s="59"/>
      <c r="T960" s="59"/>
      <c r="U960" s="59"/>
      <c r="V960" s="59"/>
      <c r="W960" s="59"/>
      <c r="X960" s="59"/>
      <c r="Y960" s="59"/>
    </row>
    <row r="961" spans="1:25" customFormat="1" x14ac:dyDescent="0.25">
      <c r="A961" s="57"/>
      <c r="B961" s="59"/>
      <c r="C961" s="59"/>
      <c r="D961" s="59"/>
      <c r="E961" s="59"/>
      <c r="F961" s="59"/>
      <c r="G961" s="59"/>
      <c r="H961" s="52" t="str">
        <f t="shared" si="29"/>
        <v/>
      </c>
      <c r="I961" s="73" t="str">
        <f>IFERROR(VLOOKUP(A961,'Внесение изменений'!$B:$C,2,0),"")</f>
        <v/>
      </c>
      <c r="J961" s="73" t="str">
        <f>IFERROR(VLOOKUP(A961,'Внесение изменений'!B:E,4,0)," - ")</f>
        <v xml:space="preserve"> - </v>
      </c>
      <c r="K961" s="73" t="str">
        <f>IF(J961=" - ",J961,IFERROR(VLOOKUP(J961,Raw!$X$7:$Y$14,2,0),"Незначительные"))</f>
        <v xml:space="preserve"> - </v>
      </c>
      <c r="L961" s="73"/>
      <c r="M961" s="73" t="str">
        <f t="shared" si="30"/>
        <v xml:space="preserve"> - </v>
      </c>
      <c r="N961" s="73" t="str">
        <f>IF(A961&lt;&gt;"",IFERROR(VLOOKUP(I961&amp;M961&amp;K961,Raw!$R:$V,5,0),"Не определено")," - ")</f>
        <v xml:space="preserve"> - </v>
      </c>
      <c r="O961" s="77"/>
      <c r="P961" s="59"/>
      <c r="Q961" s="59"/>
      <c r="R961" s="59"/>
      <c r="S961" s="59"/>
      <c r="T961" s="59"/>
      <c r="U961" s="59"/>
      <c r="V961" s="59"/>
      <c r="W961" s="59"/>
      <c r="X961" s="59"/>
      <c r="Y961" s="59"/>
    </row>
    <row r="962" spans="1:25" customFormat="1" x14ac:dyDescent="0.25">
      <c r="A962" s="57"/>
      <c r="B962" s="59"/>
      <c r="C962" s="59"/>
      <c r="D962" s="59"/>
      <c r="E962" s="59"/>
      <c r="F962" s="59"/>
      <c r="G962" s="59"/>
      <c r="H962" s="52" t="str">
        <f t="shared" ref="H962:H1025" si="31">IF(B962=" нет КМ "," Нет км ",IF(C962=$Q$2,"Эмитирован, ","")&amp;IF(D962=$Q$2,"В обороте, ","")&amp;IF(E962=$Q$2,"Списан,","")&amp;IF(F962=$Q$2,"Выбыл из оборота",""))</f>
        <v/>
      </c>
      <c r="I962" s="73" t="str">
        <f>IFERROR(VLOOKUP(A962,'Внесение изменений'!$B:$C,2,0),"")</f>
        <v/>
      </c>
      <c r="J962" s="73" t="str">
        <f>IFERROR(VLOOKUP(A962,'Внесение изменений'!B:E,4,0)," - ")</f>
        <v xml:space="preserve"> - </v>
      </c>
      <c r="K962" s="73" t="str">
        <f>IF(J962=" - ",J962,IFERROR(VLOOKUP(J962,Raw!$X$7:$Y$14,2,0),"Незначительные"))</f>
        <v xml:space="preserve"> - </v>
      </c>
      <c r="L962" s="73"/>
      <c r="M962" s="73" t="str">
        <f t="shared" si="30"/>
        <v xml:space="preserve"> - </v>
      </c>
      <c r="N962" s="73" t="str">
        <f>IF(A962&lt;&gt;"",IFERROR(VLOOKUP(I962&amp;M962&amp;K962,Raw!$R:$V,5,0),"Не определено")," - ")</f>
        <v xml:space="preserve"> - </v>
      </c>
      <c r="O962" s="77"/>
      <c r="P962" s="59"/>
      <c r="Q962" s="59"/>
      <c r="R962" s="59"/>
      <c r="S962" s="59"/>
      <c r="T962" s="59"/>
      <c r="U962" s="59"/>
      <c r="V962" s="59"/>
      <c r="W962" s="59"/>
      <c r="X962" s="59"/>
      <c r="Y962" s="59"/>
    </row>
    <row r="963" spans="1:25" customFormat="1" x14ac:dyDescent="0.25">
      <c r="A963" s="57"/>
      <c r="B963" s="59"/>
      <c r="C963" s="59"/>
      <c r="D963" s="59"/>
      <c r="E963" s="59"/>
      <c r="F963" s="59"/>
      <c r="G963" s="59"/>
      <c r="H963" s="52" t="str">
        <f t="shared" si="31"/>
        <v/>
      </c>
      <c r="I963" s="73" t="str">
        <f>IFERROR(VLOOKUP(A963,'Внесение изменений'!$B:$C,2,0),"")</f>
        <v/>
      </c>
      <c r="J963" s="73" t="str">
        <f>IFERROR(VLOOKUP(A963,'Внесение изменений'!B:E,4,0)," - ")</f>
        <v xml:space="preserve"> - </v>
      </c>
      <c r="K963" s="73" t="str">
        <f>IF(J963=" - ",J963,IFERROR(VLOOKUP(J963,Raw!$X$7:$Y$14,2,0),"Незначительные"))</f>
        <v xml:space="preserve"> - </v>
      </c>
      <c r="L963" s="73"/>
      <c r="M963" s="73" t="str">
        <f t="shared" ref="M963:M1026" si="32">IF(F963=$Q$2,"Выбыл из оборота",IF(D963=$Q$2,"Ввод в оборот",IF(C963=$Q$2,"Эмитирован",IF(B963=" Нет КМ ","Нет КМ",IF(B963=" Net KM ","Нет КМ"," - ")))))</f>
        <v xml:space="preserve"> - </v>
      </c>
      <c r="N963" s="73" t="str">
        <f>IF(A963&lt;&gt;"",IFERROR(VLOOKUP(I963&amp;M963&amp;K963,Raw!$R:$V,5,0),"Не определено")," - ")</f>
        <v xml:space="preserve"> - </v>
      </c>
      <c r="O963" s="77"/>
      <c r="P963" s="59"/>
      <c r="Q963" s="59"/>
      <c r="R963" s="59"/>
      <c r="S963" s="59"/>
      <c r="T963" s="59"/>
      <c r="U963" s="59"/>
      <c r="V963" s="59"/>
      <c r="W963" s="59"/>
      <c r="X963" s="59"/>
      <c r="Y963" s="59"/>
    </row>
    <row r="964" spans="1:25" customFormat="1" x14ac:dyDescent="0.25">
      <c r="A964" s="57"/>
      <c r="B964" s="59"/>
      <c r="C964" s="59"/>
      <c r="D964" s="59"/>
      <c r="E964" s="59"/>
      <c r="F964" s="59"/>
      <c r="G964" s="59"/>
      <c r="H964" s="52" t="str">
        <f t="shared" si="31"/>
        <v/>
      </c>
      <c r="I964" s="73" t="str">
        <f>IFERROR(VLOOKUP(A964,'Внесение изменений'!$B:$C,2,0),"")</f>
        <v/>
      </c>
      <c r="J964" s="73" t="str">
        <f>IFERROR(VLOOKUP(A964,'Внесение изменений'!B:E,4,0)," - ")</f>
        <v xml:space="preserve"> - </v>
      </c>
      <c r="K964" s="73" t="str">
        <f>IF(J964=" - ",J964,IFERROR(VLOOKUP(J964,Raw!$X$7:$Y$14,2,0),"Незначительные"))</f>
        <v xml:space="preserve"> - </v>
      </c>
      <c r="L964" s="73"/>
      <c r="M964" s="73" t="str">
        <f t="shared" si="32"/>
        <v xml:space="preserve"> - </v>
      </c>
      <c r="N964" s="73" t="str">
        <f>IF(A964&lt;&gt;"",IFERROR(VLOOKUP(I964&amp;M964&amp;K964,Raw!$R:$V,5,0),"Не определено")," - ")</f>
        <v xml:space="preserve"> - </v>
      </c>
      <c r="O964" s="77"/>
      <c r="P964" s="59"/>
      <c r="Q964" s="59"/>
      <c r="R964" s="59"/>
      <c r="S964" s="59"/>
      <c r="T964" s="59"/>
      <c r="U964" s="59"/>
      <c r="V964" s="59"/>
      <c r="W964" s="59"/>
      <c r="X964" s="59"/>
      <c r="Y964" s="59"/>
    </row>
    <row r="965" spans="1:25" customFormat="1" x14ac:dyDescent="0.25">
      <c r="A965" s="57"/>
      <c r="B965" s="59"/>
      <c r="C965" s="59"/>
      <c r="D965" s="59"/>
      <c r="E965" s="59"/>
      <c r="F965" s="59"/>
      <c r="G965" s="59"/>
      <c r="H965" s="52" t="str">
        <f t="shared" si="31"/>
        <v/>
      </c>
      <c r="I965" s="73" t="str">
        <f>IFERROR(VLOOKUP(A965,'Внесение изменений'!$B:$C,2,0),"")</f>
        <v/>
      </c>
      <c r="J965" s="73" t="str">
        <f>IFERROR(VLOOKUP(A965,'Внесение изменений'!B:E,4,0)," - ")</f>
        <v xml:space="preserve"> - </v>
      </c>
      <c r="K965" s="73" t="str">
        <f>IF(J965=" - ",J965,IFERROR(VLOOKUP(J965,Raw!$X$7:$Y$14,2,0),"Незначительные"))</f>
        <v xml:space="preserve"> - </v>
      </c>
      <c r="L965" s="73"/>
      <c r="M965" s="73" t="str">
        <f t="shared" si="32"/>
        <v xml:space="preserve"> - </v>
      </c>
      <c r="N965" s="73" t="str">
        <f>IF(A965&lt;&gt;"",IFERROR(VLOOKUP(I965&amp;M965&amp;K965,Raw!$R:$V,5,0),"Не определено")," - ")</f>
        <v xml:space="preserve"> - </v>
      </c>
      <c r="O965" s="77"/>
      <c r="P965" s="59"/>
      <c r="Q965" s="59"/>
      <c r="R965" s="59"/>
      <c r="S965" s="59"/>
      <c r="T965" s="59"/>
      <c r="U965" s="59"/>
      <c r="V965" s="59"/>
      <c r="W965" s="59"/>
      <c r="X965" s="59"/>
      <c r="Y965" s="59"/>
    </row>
    <row r="966" spans="1:25" customFormat="1" x14ac:dyDescent="0.25">
      <c r="A966" s="57"/>
      <c r="B966" s="59"/>
      <c r="C966" s="59"/>
      <c r="D966" s="59"/>
      <c r="E966" s="59"/>
      <c r="F966" s="59"/>
      <c r="G966" s="59"/>
      <c r="H966" s="52" t="str">
        <f t="shared" si="31"/>
        <v/>
      </c>
      <c r="I966" s="73" t="str">
        <f>IFERROR(VLOOKUP(A966,'Внесение изменений'!$B:$C,2,0),"")</f>
        <v/>
      </c>
      <c r="J966" s="73" t="str">
        <f>IFERROR(VLOOKUP(A966,'Внесение изменений'!B:E,4,0)," - ")</f>
        <v xml:space="preserve"> - </v>
      </c>
      <c r="K966" s="73" t="str">
        <f>IF(J966=" - ",J966,IFERROR(VLOOKUP(J966,Raw!$X$7:$Y$14,2,0),"Незначительные"))</f>
        <v xml:space="preserve"> - </v>
      </c>
      <c r="L966" s="73"/>
      <c r="M966" s="73" t="str">
        <f t="shared" si="32"/>
        <v xml:space="preserve"> - </v>
      </c>
      <c r="N966" s="73" t="str">
        <f>IF(A966&lt;&gt;"",IFERROR(VLOOKUP(I966&amp;M966&amp;K966,Raw!$R:$V,5,0),"Не определено")," - ")</f>
        <v xml:space="preserve"> - </v>
      </c>
      <c r="O966" s="77"/>
      <c r="P966" s="59"/>
      <c r="Q966" s="59"/>
      <c r="R966" s="59"/>
      <c r="S966" s="59"/>
      <c r="T966" s="59"/>
      <c r="U966" s="59"/>
      <c r="V966" s="59"/>
      <c r="W966" s="59"/>
      <c r="X966" s="59"/>
      <c r="Y966" s="59"/>
    </row>
    <row r="967" spans="1:25" customFormat="1" x14ac:dyDescent="0.25">
      <c r="A967" s="57"/>
      <c r="B967" s="59"/>
      <c r="C967" s="59"/>
      <c r="D967" s="59"/>
      <c r="E967" s="59"/>
      <c r="F967" s="59"/>
      <c r="G967" s="59"/>
      <c r="H967" s="52" t="str">
        <f t="shared" si="31"/>
        <v/>
      </c>
      <c r="I967" s="73" t="str">
        <f>IFERROR(VLOOKUP(A967,'Внесение изменений'!$B:$C,2,0),"")</f>
        <v/>
      </c>
      <c r="J967" s="73" t="str">
        <f>IFERROR(VLOOKUP(A967,'Внесение изменений'!B:E,4,0)," - ")</f>
        <v xml:space="preserve"> - </v>
      </c>
      <c r="K967" s="73" t="str">
        <f>IF(J967=" - ",J967,IFERROR(VLOOKUP(J967,Raw!$X$7:$Y$14,2,0),"Незначительные"))</f>
        <v xml:space="preserve"> - </v>
      </c>
      <c r="L967" s="73"/>
      <c r="M967" s="73" t="str">
        <f t="shared" si="32"/>
        <v xml:space="preserve"> - </v>
      </c>
      <c r="N967" s="73" t="str">
        <f>IF(A967&lt;&gt;"",IFERROR(VLOOKUP(I967&amp;M967&amp;K967,Raw!$R:$V,5,0),"Не определено")," - ")</f>
        <v xml:space="preserve"> - </v>
      </c>
      <c r="O967" s="77"/>
      <c r="P967" s="59"/>
      <c r="Q967" s="59"/>
      <c r="R967" s="59"/>
      <c r="S967" s="59"/>
      <c r="T967" s="59"/>
      <c r="U967" s="59"/>
      <c r="V967" s="59"/>
      <c r="W967" s="59"/>
      <c r="X967" s="59"/>
      <c r="Y967" s="59"/>
    </row>
    <row r="968" spans="1:25" customFormat="1" x14ac:dyDescent="0.25">
      <c r="A968" s="57"/>
      <c r="B968" s="59"/>
      <c r="C968" s="59"/>
      <c r="D968" s="59"/>
      <c r="E968" s="59"/>
      <c r="F968" s="59"/>
      <c r="G968" s="59"/>
      <c r="H968" s="52" t="str">
        <f t="shared" si="31"/>
        <v/>
      </c>
      <c r="I968" s="73" t="str">
        <f>IFERROR(VLOOKUP(A968,'Внесение изменений'!$B:$C,2,0),"")</f>
        <v/>
      </c>
      <c r="J968" s="73" t="str">
        <f>IFERROR(VLOOKUP(A968,'Внесение изменений'!B:E,4,0)," - ")</f>
        <v xml:space="preserve"> - </v>
      </c>
      <c r="K968" s="73" t="str">
        <f>IF(J968=" - ",J968,IFERROR(VLOOKUP(J968,Raw!$X$7:$Y$14,2,0),"Незначительные"))</f>
        <v xml:space="preserve"> - </v>
      </c>
      <c r="L968" s="73"/>
      <c r="M968" s="73" t="str">
        <f t="shared" si="32"/>
        <v xml:space="preserve"> - </v>
      </c>
      <c r="N968" s="73" t="str">
        <f>IF(A968&lt;&gt;"",IFERROR(VLOOKUP(I968&amp;M968&amp;K968,Raw!$R:$V,5,0),"Не определено")," - ")</f>
        <v xml:space="preserve"> - </v>
      </c>
      <c r="O968" s="77"/>
      <c r="P968" s="59"/>
      <c r="Q968" s="59"/>
      <c r="R968" s="59"/>
      <c r="S968" s="59"/>
      <c r="T968" s="59"/>
      <c r="U968" s="59"/>
      <c r="V968" s="59"/>
      <c r="W968" s="59"/>
      <c r="X968" s="59"/>
      <c r="Y968" s="59"/>
    </row>
    <row r="969" spans="1:25" customFormat="1" x14ac:dyDescent="0.25">
      <c r="A969" s="57"/>
      <c r="B969" s="59"/>
      <c r="C969" s="59"/>
      <c r="D969" s="59"/>
      <c r="E969" s="59"/>
      <c r="F969" s="59"/>
      <c r="G969" s="59"/>
      <c r="H969" s="52" t="str">
        <f t="shared" si="31"/>
        <v/>
      </c>
      <c r="I969" s="73" t="str">
        <f>IFERROR(VLOOKUP(A969,'Внесение изменений'!$B:$C,2,0),"")</f>
        <v/>
      </c>
      <c r="J969" s="73" t="str">
        <f>IFERROR(VLOOKUP(A969,'Внесение изменений'!B:E,4,0)," - ")</f>
        <v xml:space="preserve"> - </v>
      </c>
      <c r="K969" s="73" t="str">
        <f>IF(J969=" - ",J969,IFERROR(VLOOKUP(J969,Raw!$X$7:$Y$14,2,0),"Незначительные"))</f>
        <v xml:space="preserve"> - </v>
      </c>
      <c r="L969" s="73"/>
      <c r="M969" s="73" t="str">
        <f t="shared" si="32"/>
        <v xml:space="preserve"> - </v>
      </c>
      <c r="N969" s="73" t="str">
        <f>IF(A969&lt;&gt;"",IFERROR(VLOOKUP(I969&amp;M969&amp;K969,Raw!$R:$V,5,0),"Не определено")," - ")</f>
        <v xml:space="preserve"> - </v>
      </c>
      <c r="O969" s="77"/>
      <c r="P969" s="59"/>
      <c r="Q969" s="59"/>
      <c r="R969" s="59"/>
      <c r="S969" s="59"/>
      <c r="T969" s="59"/>
      <c r="U969" s="59"/>
      <c r="V969" s="59"/>
      <c r="W969" s="59"/>
      <c r="X969" s="59"/>
      <c r="Y969" s="59"/>
    </row>
    <row r="970" spans="1:25" customFormat="1" x14ac:dyDescent="0.25">
      <c r="A970" s="57"/>
      <c r="B970" s="59"/>
      <c r="C970" s="59"/>
      <c r="D970" s="59"/>
      <c r="E970" s="59"/>
      <c r="F970" s="59"/>
      <c r="G970" s="59"/>
      <c r="H970" s="52" t="str">
        <f t="shared" si="31"/>
        <v/>
      </c>
      <c r="I970" s="73" t="str">
        <f>IFERROR(VLOOKUP(A970,'Внесение изменений'!$B:$C,2,0),"")</f>
        <v/>
      </c>
      <c r="J970" s="73" t="str">
        <f>IFERROR(VLOOKUP(A970,'Внесение изменений'!B:E,4,0)," - ")</f>
        <v xml:space="preserve"> - </v>
      </c>
      <c r="K970" s="73" t="str">
        <f>IF(J970=" - ",J970,IFERROR(VLOOKUP(J970,Raw!$X$7:$Y$14,2,0),"Незначительные"))</f>
        <v xml:space="preserve"> - </v>
      </c>
      <c r="L970" s="73"/>
      <c r="M970" s="73" t="str">
        <f t="shared" si="32"/>
        <v xml:space="preserve"> - </v>
      </c>
      <c r="N970" s="73" t="str">
        <f>IF(A970&lt;&gt;"",IFERROR(VLOOKUP(I970&amp;M970&amp;K970,Raw!$R:$V,5,0),"Не определено")," - ")</f>
        <v xml:space="preserve"> - </v>
      </c>
      <c r="O970" s="77"/>
      <c r="P970" s="59"/>
      <c r="Q970" s="59"/>
      <c r="R970" s="59"/>
      <c r="S970" s="59"/>
      <c r="T970" s="59"/>
      <c r="U970" s="59"/>
      <c r="V970" s="59"/>
      <c r="W970" s="59"/>
      <c r="X970" s="59"/>
      <c r="Y970" s="59"/>
    </row>
    <row r="971" spans="1:25" customFormat="1" x14ac:dyDescent="0.25">
      <c r="A971" s="57"/>
      <c r="B971" s="59"/>
      <c r="C971" s="59"/>
      <c r="D971" s="59"/>
      <c r="E971" s="59"/>
      <c r="F971" s="59"/>
      <c r="G971" s="59"/>
      <c r="H971" s="52" t="str">
        <f t="shared" si="31"/>
        <v/>
      </c>
      <c r="I971" s="73" t="str">
        <f>IFERROR(VLOOKUP(A971,'Внесение изменений'!$B:$C,2,0),"")</f>
        <v/>
      </c>
      <c r="J971" s="73" t="str">
        <f>IFERROR(VLOOKUP(A971,'Внесение изменений'!B:E,4,0)," - ")</f>
        <v xml:space="preserve"> - </v>
      </c>
      <c r="K971" s="73" t="str">
        <f>IF(J971=" - ",J971,IFERROR(VLOOKUP(J971,Raw!$X$7:$Y$14,2,0),"Незначительные"))</f>
        <v xml:space="preserve"> - </v>
      </c>
      <c r="L971" s="73"/>
      <c r="M971" s="73" t="str">
        <f t="shared" si="32"/>
        <v xml:space="preserve"> - </v>
      </c>
      <c r="N971" s="73" t="str">
        <f>IF(A971&lt;&gt;"",IFERROR(VLOOKUP(I971&amp;M971&amp;K971,Raw!$R:$V,5,0),"Не определено")," - ")</f>
        <v xml:space="preserve"> - </v>
      </c>
      <c r="O971" s="77"/>
      <c r="P971" s="59"/>
      <c r="Q971" s="59"/>
      <c r="R971" s="59"/>
      <c r="S971" s="59"/>
      <c r="T971" s="59"/>
      <c r="U971" s="59"/>
      <c r="V971" s="59"/>
      <c r="W971" s="59"/>
      <c r="X971" s="59"/>
      <c r="Y971" s="59"/>
    </row>
    <row r="972" spans="1:25" customFormat="1" x14ac:dyDescent="0.25">
      <c r="A972" s="57"/>
      <c r="B972" s="59"/>
      <c r="C972" s="59"/>
      <c r="D972" s="59"/>
      <c r="E972" s="59"/>
      <c r="F972" s="59"/>
      <c r="G972" s="59"/>
      <c r="H972" s="52" t="str">
        <f t="shared" si="31"/>
        <v/>
      </c>
      <c r="I972" s="73" t="str">
        <f>IFERROR(VLOOKUP(A972,'Внесение изменений'!$B:$C,2,0),"")</f>
        <v/>
      </c>
      <c r="J972" s="73" t="str">
        <f>IFERROR(VLOOKUP(A972,'Внесение изменений'!B:E,4,0)," - ")</f>
        <v xml:space="preserve"> - </v>
      </c>
      <c r="K972" s="73" t="str">
        <f>IF(J972=" - ",J972,IFERROR(VLOOKUP(J972,Raw!$X$7:$Y$14,2,0),"Незначительные"))</f>
        <v xml:space="preserve"> - </v>
      </c>
      <c r="L972" s="73"/>
      <c r="M972" s="73" t="str">
        <f t="shared" si="32"/>
        <v xml:space="preserve"> - </v>
      </c>
      <c r="N972" s="73" t="str">
        <f>IF(A972&lt;&gt;"",IFERROR(VLOOKUP(I972&amp;M972&amp;K972,Raw!$R:$V,5,0),"Не определено")," - ")</f>
        <v xml:space="preserve"> - </v>
      </c>
      <c r="O972" s="77"/>
      <c r="P972" s="59"/>
      <c r="Q972" s="59"/>
      <c r="R972" s="59"/>
      <c r="S972" s="59"/>
      <c r="T972" s="59"/>
      <c r="U972" s="59"/>
      <c r="V972" s="59"/>
      <c r="W972" s="59"/>
      <c r="X972" s="59"/>
      <c r="Y972" s="59"/>
    </row>
    <row r="973" spans="1:25" customFormat="1" x14ac:dyDescent="0.25">
      <c r="A973" s="57"/>
      <c r="B973" s="59"/>
      <c r="C973" s="59"/>
      <c r="D973" s="59"/>
      <c r="E973" s="59"/>
      <c r="F973" s="59"/>
      <c r="G973" s="59"/>
      <c r="H973" s="52" t="str">
        <f t="shared" si="31"/>
        <v/>
      </c>
      <c r="I973" s="73" t="str">
        <f>IFERROR(VLOOKUP(A973,'Внесение изменений'!$B:$C,2,0),"")</f>
        <v/>
      </c>
      <c r="J973" s="73" t="str">
        <f>IFERROR(VLOOKUP(A973,'Внесение изменений'!B:E,4,0)," - ")</f>
        <v xml:space="preserve"> - </v>
      </c>
      <c r="K973" s="73" t="str">
        <f>IF(J973=" - ",J973,IFERROR(VLOOKUP(J973,Raw!$X$7:$Y$14,2,0),"Незначительные"))</f>
        <v xml:space="preserve"> - </v>
      </c>
      <c r="L973" s="73"/>
      <c r="M973" s="73" t="str">
        <f t="shared" si="32"/>
        <v xml:space="preserve"> - </v>
      </c>
      <c r="N973" s="73" t="str">
        <f>IF(A973&lt;&gt;"",IFERROR(VLOOKUP(I973&amp;M973&amp;K973,Raw!$R:$V,5,0),"Не определено")," - ")</f>
        <v xml:space="preserve"> - </v>
      </c>
      <c r="O973" s="77"/>
      <c r="P973" s="59"/>
      <c r="Q973" s="59"/>
      <c r="R973" s="59"/>
      <c r="S973" s="59"/>
      <c r="T973" s="59"/>
      <c r="U973" s="59"/>
      <c r="V973" s="59"/>
      <c r="W973" s="59"/>
      <c r="X973" s="59"/>
      <c r="Y973" s="59"/>
    </row>
    <row r="974" spans="1:25" customFormat="1" x14ac:dyDescent="0.25">
      <c r="A974" s="57"/>
      <c r="B974" s="59"/>
      <c r="C974" s="59"/>
      <c r="D974" s="59"/>
      <c r="E974" s="59"/>
      <c r="F974" s="59"/>
      <c r="G974" s="59"/>
      <c r="H974" s="52" t="str">
        <f t="shared" si="31"/>
        <v/>
      </c>
      <c r="I974" s="73" t="str">
        <f>IFERROR(VLOOKUP(A974,'Внесение изменений'!$B:$C,2,0),"")</f>
        <v/>
      </c>
      <c r="J974" s="73" t="str">
        <f>IFERROR(VLOOKUP(A974,'Внесение изменений'!B:E,4,0)," - ")</f>
        <v xml:space="preserve"> - </v>
      </c>
      <c r="K974" s="73" t="str">
        <f>IF(J974=" - ",J974,IFERROR(VLOOKUP(J974,Raw!$X$7:$Y$14,2,0),"Незначительные"))</f>
        <v xml:space="preserve"> - </v>
      </c>
      <c r="L974" s="73"/>
      <c r="M974" s="73" t="str">
        <f t="shared" si="32"/>
        <v xml:space="preserve"> - </v>
      </c>
      <c r="N974" s="73" t="str">
        <f>IF(A974&lt;&gt;"",IFERROR(VLOOKUP(I974&amp;M974&amp;K974,Raw!$R:$V,5,0),"Не определено")," - ")</f>
        <v xml:space="preserve"> - </v>
      </c>
      <c r="O974" s="77"/>
      <c r="P974" s="59"/>
      <c r="Q974" s="59"/>
      <c r="R974" s="59"/>
      <c r="S974" s="59"/>
      <c r="T974" s="59"/>
      <c r="U974" s="59"/>
      <c r="V974" s="59"/>
      <c r="W974" s="59"/>
      <c r="X974" s="59"/>
      <c r="Y974" s="59"/>
    </row>
    <row r="975" spans="1:25" customFormat="1" x14ac:dyDescent="0.25">
      <c r="A975" s="57"/>
      <c r="B975" s="59"/>
      <c r="C975" s="59"/>
      <c r="D975" s="59"/>
      <c r="E975" s="59"/>
      <c r="F975" s="59"/>
      <c r="G975" s="59"/>
      <c r="H975" s="52" t="str">
        <f t="shared" si="31"/>
        <v/>
      </c>
      <c r="I975" s="73" t="str">
        <f>IFERROR(VLOOKUP(A975,'Внесение изменений'!$B:$C,2,0),"")</f>
        <v/>
      </c>
      <c r="J975" s="73" t="str">
        <f>IFERROR(VLOOKUP(A975,'Внесение изменений'!B:E,4,0)," - ")</f>
        <v xml:space="preserve"> - </v>
      </c>
      <c r="K975" s="73" t="str">
        <f>IF(J975=" - ",J975,IFERROR(VLOOKUP(J975,Raw!$X$7:$Y$14,2,0),"Незначительные"))</f>
        <v xml:space="preserve"> - </v>
      </c>
      <c r="L975" s="73"/>
      <c r="M975" s="73" t="str">
        <f t="shared" si="32"/>
        <v xml:space="preserve"> - </v>
      </c>
      <c r="N975" s="73" t="str">
        <f>IF(A975&lt;&gt;"",IFERROR(VLOOKUP(I975&amp;M975&amp;K975,Raw!$R:$V,5,0),"Не определено")," - ")</f>
        <v xml:space="preserve"> - </v>
      </c>
      <c r="O975" s="77"/>
      <c r="P975" s="59"/>
      <c r="Q975" s="59"/>
      <c r="R975" s="59"/>
      <c r="S975" s="59"/>
      <c r="T975" s="59"/>
      <c r="U975" s="59"/>
      <c r="V975" s="59"/>
      <c r="W975" s="59"/>
      <c r="X975" s="59"/>
      <c r="Y975" s="59"/>
    </row>
    <row r="976" spans="1:25" customFormat="1" x14ac:dyDescent="0.25">
      <c r="A976" s="57"/>
      <c r="B976" s="59"/>
      <c r="C976" s="59"/>
      <c r="D976" s="59"/>
      <c r="E976" s="59"/>
      <c r="F976" s="59"/>
      <c r="G976" s="59"/>
      <c r="H976" s="52" t="str">
        <f t="shared" si="31"/>
        <v/>
      </c>
      <c r="I976" s="73" t="str">
        <f>IFERROR(VLOOKUP(A976,'Внесение изменений'!$B:$C,2,0),"")</f>
        <v/>
      </c>
      <c r="J976" s="73" t="str">
        <f>IFERROR(VLOOKUP(A976,'Внесение изменений'!B:E,4,0)," - ")</f>
        <v xml:space="preserve"> - </v>
      </c>
      <c r="K976" s="73" t="str">
        <f>IF(J976=" - ",J976,IFERROR(VLOOKUP(J976,Raw!$X$7:$Y$14,2,0),"Незначительные"))</f>
        <v xml:space="preserve"> - </v>
      </c>
      <c r="L976" s="73"/>
      <c r="M976" s="73" t="str">
        <f t="shared" si="32"/>
        <v xml:space="preserve"> - </v>
      </c>
      <c r="N976" s="73" t="str">
        <f>IF(A976&lt;&gt;"",IFERROR(VLOOKUP(I976&amp;M976&amp;K976,Raw!$R:$V,5,0),"Не определено")," - ")</f>
        <v xml:space="preserve"> - </v>
      </c>
      <c r="O976" s="77"/>
      <c r="P976" s="59"/>
      <c r="Q976" s="59"/>
      <c r="R976" s="59"/>
      <c r="S976" s="59"/>
      <c r="T976" s="59"/>
      <c r="U976" s="59"/>
      <c r="V976" s="59"/>
      <c r="W976" s="59"/>
      <c r="X976" s="59"/>
      <c r="Y976" s="59"/>
    </row>
    <row r="977" spans="1:25" customFormat="1" x14ac:dyDescent="0.25">
      <c r="A977" s="57"/>
      <c r="B977" s="59"/>
      <c r="C977" s="59"/>
      <c r="D977" s="59"/>
      <c r="E977" s="59"/>
      <c r="F977" s="59"/>
      <c r="G977" s="59"/>
      <c r="H977" s="52" t="str">
        <f t="shared" si="31"/>
        <v/>
      </c>
      <c r="I977" s="73" t="str">
        <f>IFERROR(VLOOKUP(A977,'Внесение изменений'!$B:$C,2,0),"")</f>
        <v/>
      </c>
      <c r="J977" s="73" t="str">
        <f>IFERROR(VLOOKUP(A977,'Внесение изменений'!B:E,4,0)," - ")</f>
        <v xml:space="preserve"> - </v>
      </c>
      <c r="K977" s="73" t="str">
        <f>IF(J977=" - ",J977,IFERROR(VLOOKUP(J977,Raw!$X$7:$Y$14,2,0),"Незначительные"))</f>
        <v xml:space="preserve"> - </v>
      </c>
      <c r="L977" s="73"/>
      <c r="M977" s="73" t="str">
        <f t="shared" si="32"/>
        <v xml:space="preserve"> - </v>
      </c>
      <c r="N977" s="73" t="str">
        <f>IF(A977&lt;&gt;"",IFERROR(VLOOKUP(I977&amp;M977&amp;K977,Raw!$R:$V,5,0),"Не определено")," - ")</f>
        <v xml:space="preserve"> - </v>
      </c>
      <c r="O977" s="77"/>
      <c r="P977" s="59"/>
      <c r="Q977" s="59"/>
      <c r="R977" s="59"/>
      <c r="S977" s="59"/>
      <c r="T977" s="59"/>
      <c r="U977" s="59"/>
      <c r="V977" s="59"/>
      <c r="W977" s="59"/>
      <c r="X977" s="59"/>
      <c r="Y977" s="59"/>
    </row>
    <row r="978" spans="1:25" customFormat="1" x14ac:dyDescent="0.25">
      <c r="A978" s="57"/>
      <c r="B978" s="59"/>
      <c r="C978" s="59"/>
      <c r="D978" s="59"/>
      <c r="E978" s="59"/>
      <c r="F978" s="59"/>
      <c r="G978" s="59"/>
      <c r="H978" s="52" t="str">
        <f t="shared" si="31"/>
        <v/>
      </c>
      <c r="I978" s="73" t="str">
        <f>IFERROR(VLOOKUP(A978,'Внесение изменений'!$B:$C,2,0),"")</f>
        <v/>
      </c>
      <c r="J978" s="73" t="str">
        <f>IFERROR(VLOOKUP(A978,'Внесение изменений'!B:E,4,0)," - ")</f>
        <v xml:space="preserve"> - </v>
      </c>
      <c r="K978" s="73" t="str">
        <f>IF(J978=" - ",J978,IFERROR(VLOOKUP(J978,Raw!$X$7:$Y$14,2,0),"Незначительные"))</f>
        <v xml:space="preserve"> - </v>
      </c>
      <c r="L978" s="73"/>
      <c r="M978" s="73" t="str">
        <f t="shared" si="32"/>
        <v xml:space="preserve"> - </v>
      </c>
      <c r="N978" s="73" t="str">
        <f>IF(A978&lt;&gt;"",IFERROR(VLOOKUP(I978&amp;M978&amp;K978,Raw!$R:$V,5,0),"Не определено")," - ")</f>
        <v xml:space="preserve"> - </v>
      </c>
      <c r="O978" s="77"/>
      <c r="P978" s="59"/>
      <c r="Q978" s="59"/>
      <c r="R978" s="59"/>
      <c r="S978" s="59"/>
      <c r="T978" s="59"/>
      <c r="U978" s="59"/>
      <c r="V978" s="59"/>
      <c r="W978" s="59"/>
      <c r="X978" s="59"/>
      <c r="Y978" s="59"/>
    </row>
    <row r="979" spans="1:25" customFormat="1" x14ac:dyDescent="0.25">
      <c r="A979" s="57"/>
      <c r="B979" s="59"/>
      <c r="C979" s="59"/>
      <c r="D979" s="59"/>
      <c r="E979" s="59"/>
      <c r="F979" s="59"/>
      <c r="G979" s="59"/>
      <c r="H979" s="52" t="str">
        <f t="shared" si="31"/>
        <v/>
      </c>
      <c r="I979" s="73" t="str">
        <f>IFERROR(VLOOKUP(A979,'Внесение изменений'!$B:$C,2,0),"")</f>
        <v/>
      </c>
      <c r="J979" s="73" t="str">
        <f>IFERROR(VLOOKUP(A979,'Внесение изменений'!B:E,4,0)," - ")</f>
        <v xml:space="preserve"> - </v>
      </c>
      <c r="K979" s="73" t="str">
        <f>IF(J979=" - ",J979,IFERROR(VLOOKUP(J979,Raw!$X$7:$Y$14,2,0),"Незначительные"))</f>
        <v xml:space="preserve"> - </v>
      </c>
      <c r="L979" s="73"/>
      <c r="M979" s="73" t="str">
        <f t="shared" si="32"/>
        <v xml:space="preserve"> - </v>
      </c>
      <c r="N979" s="73" t="str">
        <f>IF(A979&lt;&gt;"",IFERROR(VLOOKUP(I979&amp;M979&amp;K979,Raw!$R:$V,5,0),"Не определено")," - ")</f>
        <v xml:space="preserve"> - </v>
      </c>
      <c r="O979" s="77"/>
      <c r="P979" s="59"/>
      <c r="Q979" s="59"/>
      <c r="R979" s="59"/>
      <c r="S979" s="59"/>
      <c r="T979" s="59"/>
      <c r="U979" s="59"/>
      <c r="V979" s="59"/>
      <c r="W979" s="59"/>
      <c r="X979" s="59"/>
      <c r="Y979" s="59"/>
    </row>
    <row r="980" spans="1:25" customFormat="1" x14ac:dyDescent="0.25">
      <c r="A980" s="57"/>
      <c r="B980" s="59"/>
      <c r="C980" s="59"/>
      <c r="D980" s="59"/>
      <c r="E980" s="59"/>
      <c r="F980" s="59"/>
      <c r="G980" s="59"/>
      <c r="H980" s="52" t="str">
        <f t="shared" si="31"/>
        <v/>
      </c>
      <c r="I980" s="73" t="str">
        <f>IFERROR(VLOOKUP(A980,'Внесение изменений'!$B:$C,2,0),"")</f>
        <v/>
      </c>
      <c r="J980" s="73" t="str">
        <f>IFERROR(VLOOKUP(A980,'Внесение изменений'!B:E,4,0)," - ")</f>
        <v xml:space="preserve"> - </v>
      </c>
      <c r="K980" s="73" t="str">
        <f>IF(J980=" - ",J980,IFERROR(VLOOKUP(J980,Raw!$X$7:$Y$14,2,0),"Незначительные"))</f>
        <v xml:space="preserve"> - </v>
      </c>
      <c r="L980" s="73"/>
      <c r="M980" s="73" t="str">
        <f t="shared" si="32"/>
        <v xml:space="preserve"> - </v>
      </c>
      <c r="N980" s="73" t="str">
        <f>IF(A980&lt;&gt;"",IFERROR(VLOOKUP(I980&amp;M980&amp;K980,Raw!$R:$V,5,0),"Не определено")," - ")</f>
        <v xml:space="preserve"> - </v>
      </c>
      <c r="O980" s="77"/>
      <c r="P980" s="59"/>
      <c r="Q980" s="59"/>
      <c r="R980" s="59"/>
      <c r="S980" s="59"/>
      <c r="T980" s="59"/>
      <c r="U980" s="59"/>
      <c r="V980" s="59"/>
      <c r="W980" s="59"/>
      <c r="X980" s="59"/>
      <c r="Y980" s="59"/>
    </row>
    <row r="981" spans="1:25" customFormat="1" x14ac:dyDescent="0.25">
      <c r="A981" s="57"/>
      <c r="B981" s="59"/>
      <c r="C981" s="59"/>
      <c r="D981" s="59"/>
      <c r="E981" s="59"/>
      <c r="F981" s="59"/>
      <c r="G981" s="59"/>
      <c r="H981" s="52" t="str">
        <f t="shared" si="31"/>
        <v/>
      </c>
      <c r="I981" s="73" t="str">
        <f>IFERROR(VLOOKUP(A981,'Внесение изменений'!$B:$C,2,0),"")</f>
        <v/>
      </c>
      <c r="J981" s="73" t="str">
        <f>IFERROR(VLOOKUP(A981,'Внесение изменений'!B:E,4,0)," - ")</f>
        <v xml:space="preserve"> - </v>
      </c>
      <c r="K981" s="73" t="str">
        <f>IF(J981=" - ",J981,IFERROR(VLOOKUP(J981,Raw!$X$7:$Y$14,2,0),"Незначительные"))</f>
        <v xml:space="preserve"> - </v>
      </c>
      <c r="L981" s="73"/>
      <c r="M981" s="73" t="str">
        <f t="shared" si="32"/>
        <v xml:space="preserve"> - </v>
      </c>
      <c r="N981" s="73" t="str">
        <f>IF(A981&lt;&gt;"",IFERROR(VLOOKUP(I981&amp;M981&amp;K981,Raw!$R:$V,5,0),"Не определено")," - ")</f>
        <v xml:space="preserve"> - </v>
      </c>
      <c r="O981" s="77"/>
      <c r="P981" s="59"/>
      <c r="Q981" s="59"/>
      <c r="R981" s="59"/>
      <c r="S981" s="59"/>
      <c r="T981" s="59"/>
      <c r="U981" s="59"/>
      <c r="V981" s="59"/>
      <c r="W981" s="59"/>
      <c r="X981" s="59"/>
      <c r="Y981" s="59"/>
    </row>
    <row r="982" spans="1:25" customFormat="1" x14ac:dyDescent="0.25">
      <c r="A982" s="57"/>
      <c r="B982" s="59"/>
      <c r="C982" s="59"/>
      <c r="D982" s="59"/>
      <c r="E982" s="59"/>
      <c r="F982" s="59"/>
      <c r="G982" s="59"/>
      <c r="H982" s="52" t="str">
        <f t="shared" si="31"/>
        <v/>
      </c>
      <c r="I982" s="73" t="str">
        <f>IFERROR(VLOOKUP(A982,'Внесение изменений'!$B:$C,2,0),"")</f>
        <v/>
      </c>
      <c r="J982" s="73" t="str">
        <f>IFERROR(VLOOKUP(A982,'Внесение изменений'!B:E,4,0)," - ")</f>
        <v xml:space="preserve"> - </v>
      </c>
      <c r="K982" s="73" t="str">
        <f>IF(J982=" - ",J982,IFERROR(VLOOKUP(J982,Raw!$X$7:$Y$14,2,0),"Незначительные"))</f>
        <v xml:space="preserve"> - </v>
      </c>
      <c r="L982" s="73"/>
      <c r="M982" s="73" t="str">
        <f t="shared" si="32"/>
        <v xml:space="preserve"> - </v>
      </c>
      <c r="N982" s="73" t="str">
        <f>IF(A982&lt;&gt;"",IFERROR(VLOOKUP(I982&amp;M982&amp;K982,Raw!$R:$V,5,0),"Не определено")," - ")</f>
        <v xml:space="preserve"> - </v>
      </c>
      <c r="O982" s="77"/>
      <c r="P982" s="59"/>
      <c r="Q982" s="59"/>
      <c r="R982" s="59"/>
      <c r="S982" s="59"/>
      <c r="T982" s="59"/>
      <c r="U982" s="59"/>
      <c r="V982" s="59"/>
      <c r="W982" s="59"/>
      <c r="X982" s="59"/>
      <c r="Y982" s="59"/>
    </row>
    <row r="983" spans="1:25" customFormat="1" x14ac:dyDescent="0.25">
      <c r="A983" s="57"/>
      <c r="B983" s="59"/>
      <c r="C983" s="59"/>
      <c r="D983" s="59"/>
      <c r="E983" s="59"/>
      <c r="F983" s="59"/>
      <c r="G983" s="59"/>
      <c r="H983" s="52" t="str">
        <f t="shared" si="31"/>
        <v/>
      </c>
      <c r="I983" s="73" t="str">
        <f>IFERROR(VLOOKUP(A983,'Внесение изменений'!$B:$C,2,0),"")</f>
        <v/>
      </c>
      <c r="J983" s="73" t="str">
        <f>IFERROR(VLOOKUP(A983,'Внесение изменений'!B:E,4,0)," - ")</f>
        <v xml:space="preserve"> - </v>
      </c>
      <c r="K983" s="73" t="str">
        <f>IF(J983=" - ",J983,IFERROR(VLOOKUP(J983,Raw!$X$7:$Y$14,2,0),"Незначительные"))</f>
        <v xml:space="preserve"> - </v>
      </c>
      <c r="L983" s="73"/>
      <c r="M983" s="73" t="str">
        <f t="shared" si="32"/>
        <v xml:space="preserve"> - </v>
      </c>
      <c r="N983" s="73" t="str">
        <f>IF(A983&lt;&gt;"",IFERROR(VLOOKUP(I983&amp;M983&amp;K983,Raw!$R:$V,5,0),"Не определено")," - ")</f>
        <v xml:space="preserve"> - </v>
      </c>
      <c r="O983" s="77"/>
      <c r="P983" s="59"/>
      <c r="Q983" s="59"/>
      <c r="R983" s="59"/>
      <c r="S983" s="59"/>
      <c r="T983" s="59"/>
      <c r="U983" s="59"/>
      <c r="V983" s="59"/>
      <c r="W983" s="59"/>
      <c r="X983" s="59"/>
      <c r="Y983" s="59"/>
    </row>
    <row r="984" spans="1:25" customFormat="1" x14ac:dyDescent="0.25">
      <c r="A984" s="57"/>
      <c r="B984" s="59"/>
      <c r="C984" s="59"/>
      <c r="D984" s="59"/>
      <c r="E984" s="59"/>
      <c r="F984" s="59"/>
      <c r="G984" s="59"/>
      <c r="H984" s="52" t="str">
        <f t="shared" si="31"/>
        <v/>
      </c>
      <c r="I984" s="73" t="str">
        <f>IFERROR(VLOOKUP(A984,'Внесение изменений'!$B:$C,2,0),"")</f>
        <v/>
      </c>
      <c r="J984" s="73" t="str">
        <f>IFERROR(VLOOKUP(A984,'Внесение изменений'!B:E,4,0)," - ")</f>
        <v xml:space="preserve"> - </v>
      </c>
      <c r="K984" s="73" t="str">
        <f>IF(J984=" - ",J984,IFERROR(VLOOKUP(J984,Raw!$X$7:$Y$14,2,0),"Незначительные"))</f>
        <v xml:space="preserve"> - </v>
      </c>
      <c r="L984" s="73"/>
      <c r="M984" s="73" t="str">
        <f t="shared" si="32"/>
        <v xml:space="preserve"> - </v>
      </c>
      <c r="N984" s="73" t="str">
        <f>IF(A984&lt;&gt;"",IFERROR(VLOOKUP(I984&amp;M984&amp;K984,Raw!$R:$V,5,0),"Не определено")," - ")</f>
        <v xml:space="preserve"> - </v>
      </c>
      <c r="O984" s="77"/>
      <c r="P984" s="59"/>
      <c r="Q984" s="59"/>
      <c r="R984" s="59"/>
      <c r="S984" s="59"/>
      <c r="T984" s="59"/>
      <c r="U984" s="59"/>
      <c r="V984" s="59"/>
      <c r="W984" s="59"/>
      <c r="X984" s="59"/>
      <c r="Y984" s="59"/>
    </row>
    <row r="985" spans="1:25" customFormat="1" x14ac:dyDescent="0.25">
      <c r="A985" s="57"/>
      <c r="B985" s="59"/>
      <c r="C985" s="59"/>
      <c r="D985" s="59"/>
      <c r="E985" s="59"/>
      <c r="F985" s="59"/>
      <c r="G985" s="59"/>
      <c r="H985" s="52" t="str">
        <f t="shared" si="31"/>
        <v/>
      </c>
      <c r="I985" s="73" t="str">
        <f>IFERROR(VLOOKUP(A985,'Внесение изменений'!$B:$C,2,0),"")</f>
        <v/>
      </c>
      <c r="J985" s="73" t="str">
        <f>IFERROR(VLOOKUP(A985,'Внесение изменений'!B:E,4,0)," - ")</f>
        <v xml:space="preserve"> - </v>
      </c>
      <c r="K985" s="73" t="str">
        <f>IF(J985=" - ",J985,IFERROR(VLOOKUP(J985,Raw!$X$7:$Y$14,2,0),"Незначительные"))</f>
        <v xml:space="preserve"> - </v>
      </c>
      <c r="L985" s="73"/>
      <c r="M985" s="73" t="str">
        <f t="shared" si="32"/>
        <v xml:space="preserve"> - </v>
      </c>
      <c r="N985" s="73" t="str">
        <f>IF(A985&lt;&gt;"",IFERROR(VLOOKUP(I985&amp;M985&amp;K985,Raw!$R:$V,5,0),"Не определено")," - ")</f>
        <v xml:space="preserve"> - </v>
      </c>
      <c r="O985" s="77"/>
      <c r="P985" s="59"/>
      <c r="Q985" s="59"/>
      <c r="R985" s="59"/>
      <c r="S985" s="59"/>
      <c r="T985" s="59"/>
      <c r="U985" s="59"/>
      <c r="V985" s="59"/>
      <c r="W985" s="59"/>
      <c r="X985" s="59"/>
      <c r="Y985" s="59"/>
    </row>
    <row r="986" spans="1:25" customFormat="1" x14ac:dyDescent="0.25">
      <c r="A986" s="57"/>
      <c r="B986" s="59"/>
      <c r="C986" s="59"/>
      <c r="D986" s="59"/>
      <c r="E986" s="59"/>
      <c r="F986" s="59"/>
      <c r="G986" s="59"/>
      <c r="H986" s="52" t="str">
        <f t="shared" si="31"/>
        <v/>
      </c>
      <c r="I986" s="73" t="str">
        <f>IFERROR(VLOOKUP(A986,'Внесение изменений'!$B:$C,2,0),"")</f>
        <v/>
      </c>
      <c r="J986" s="73" t="str">
        <f>IFERROR(VLOOKUP(A986,'Внесение изменений'!B:E,4,0)," - ")</f>
        <v xml:space="preserve"> - </v>
      </c>
      <c r="K986" s="73" t="str">
        <f>IF(J986=" - ",J986,IFERROR(VLOOKUP(J986,Raw!$X$7:$Y$14,2,0),"Незначительные"))</f>
        <v xml:space="preserve"> - </v>
      </c>
      <c r="L986" s="73"/>
      <c r="M986" s="73" t="str">
        <f t="shared" si="32"/>
        <v xml:space="preserve"> - </v>
      </c>
      <c r="N986" s="73" t="str">
        <f>IF(A986&lt;&gt;"",IFERROR(VLOOKUP(I986&amp;M986&amp;K986,Raw!$R:$V,5,0),"Не определено")," - ")</f>
        <v xml:space="preserve"> - </v>
      </c>
      <c r="O986" s="77"/>
      <c r="P986" s="59"/>
      <c r="Q986" s="59"/>
      <c r="R986" s="59"/>
      <c r="S986" s="59"/>
      <c r="T986" s="59"/>
      <c r="U986" s="59"/>
      <c r="V986" s="59"/>
      <c r="W986" s="59"/>
      <c r="X986" s="59"/>
      <c r="Y986" s="59"/>
    </row>
    <row r="987" spans="1:25" customFormat="1" x14ac:dyDescent="0.25">
      <c r="A987" s="57"/>
      <c r="B987" s="59"/>
      <c r="C987" s="59"/>
      <c r="D987" s="59"/>
      <c r="E987" s="59"/>
      <c r="F987" s="59"/>
      <c r="G987" s="59"/>
      <c r="H987" s="52" t="str">
        <f t="shared" si="31"/>
        <v/>
      </c>
      <c r="I987" s="73" t="str">
        <f>IFERROR(VLOOKUP(A987,'Внесение изменений'!$B:$C,2,0),"")</f>
        <v/>
      </c>
      <c r="J987" s="73" t="str">
        <f>IFERROR(VLOOKUP(A987,'Внесение изменений'!B:E,4,0)," - ")</f>
        <v xml:space="preserve"> - </v>
      </c>
      <c r="K987" s="73" t="str">
        <f>IF(J987=" - ",J987,IFERROR(VLOOKUP(J987,Raw!$X$7:$Y$14,2,0),"Незначительные"))</f>
        <v xml:space="preserve"> - </v>
      </c>
      <c r="L987" s="73"/>
      <c r="M987" s="73" t="str">
        <f t="shared" si="32"/>
        <v xml:space="preserve"> - </v>
      </c>
      <c r="N987" s="73" t="str">
        <f>IF(A987&lt;&gt;"",IFERROR(VLOOKUP(I987&amp;M987&amp;K987,Raw!$R:$V,5,0),"Не определено")," - ")</f>
        <v xml:space="preserve"> - </v>
      </c>
      <c r="O987" s="77"/>
      <c r="P987" s="59"/>
      <c r="Q987" s="59"/>
      <c r="R987" s="59"/>
      <c r="S987" s="59"/>
      <c r="T987" s="59"/>
      <c r="U987" s="59"/>
      <c r="V987" s="59"/>
      <c r="W987" s="59"/>
      <c r="X987" s="59"/>
      <c r="Y987" s="59"/>
    </row>
    <row r="988" spans="1:25" customFormat="1" x14ac:dyDescent="0.25">
      <c r="A988" s="57"/>
      <c r="B988" s="59"/>
      <c r="C988" s="59"/>
      <c r="D988" s="59"/>
      <c r="E988" s="59"/>
      <c r="F988" s="59"/>
      <c r="G988" s="59"/>
      <c r="H988" s="52" t="str">
        <f t="shared" si="31"/>
        <v/>
      </c>
      <c r="I988" s="73" t="str">
        <f>IFERROR(VLOOKUP(A988,'Внесение изменений'!$B:$C,2,0),"")</f>
        <v/>
      </c>
      <c r="J988" s="73" t="str">
        <f>IFERROR(VLOOKUP(A988,'Внесение изменений'!B:E,4,0)," - ")</f>
        <v xml:space="preserve"> - </v>
      </c>
      <c r="K988" s="73" t="str">
        <f>IF(J988=" - ",J988,IFERROR(VLOOKUP(J988,Raw!$X$7:$Y$14,2,0),"Незначительные"))</f>
        <v xml:space="preserve"> - </v>
      </c>
      <c r="L988" s="73"/>
      <c r="M988" s="73" t="str">
        <f t="shared" si="32"/>
        <v xml:space="preserve"> - </v>
      </c>
      <c r="N988" s="73" t="str">
        <f>IF(A988&lt;&gt;"",IFERROR(VLOOKUP(I988&amp;M988&amp;K988,Raw!$R:$V,5,0),"Не определено")," - ")</f>
        <v xml:space="preserve"> - </v>
      </c>
      <c r="O988" s="77"/>
      <c r="P988" s="59"/>
      <c r="Q988" s="59"/>
      <c r="R988" s="59"/>
      <c r="S988" s="59"/>
      <c r="T988" s="59"/>
      <c r="U988" s="59"/>
      <c r="V988" s="59"/>
      <c r="W988" s="59"/>
      <c r="X988" s="59"/>
      <c r="Y988" s="59"/>
    </row>
    <row r="989" spans="1:25" customFormat="1" x14ac:dyDescent="0.25">
      <c r="A989" s="57"/>
      <c r="B989" s="59"/>
      <c r="C989" s="59"/>
      <c r="D989" s="59"/>
      <c r="E989" s="59"/>
      <c r="F989" s="59"/>
      <c r="G989" s="59"/>
      <c r="H989" s="52" t="str">
        <f t="shared" si="31"/>
        <v/>
      </c>
      <c r="I989" s="73" t="str">
        <f>IFERROR(VLOOKUP(A989,'Внесение изменений'!$B:$C,2,0),"")</f>
        <v/>
      </c>
      <c r="J989" s="73" t="str">
        <f>IFERROR(VLOOKUP(A989,'Внесение изменений'!B:E,4,0)," - ")</f>
        <v xml:space="preserve"> - </v>
      </c>
      <c r="K989" s="73" t="str">
        <f>IF(J989=" - ",J989,IFERROR(VLOOKUP(J989,Raw!$X$7:$Y$14,2,0),"Незначительные"))</f>
        <v xml:space="preserve"> - </v>
      </c>
      <c r="L989" s="73"/>
      <c r="M989" s="73" t="str">
        <f t="shared" si="32"/>
        <v xml:space="preserve"> - </v>
      </c>
      <c r="N989" s="73" t="str">
        <f>IF(A989&lt;&gt;"",IFERROR(VLOOKUP(I989&amp;M989&amp;K989,Raw!$R:$V,5,0),"Не определено")," - ")</f>
        <v xml:space="preserve"> - </v>
      </c>
      <c r="O989" s="77"/>
      <c r="P989" s="59"/>
      <c r="Q989" s="59"/>
      <c r="R989" s="59"/>
      <c r="S989" s="59"/>
      <c r="T989" s="59"/>
      <c r="U989" s="59"/>
      <c r="V989" s="59"/>
      <c r="W989" s="59"/>
      <c r="X989" s="59"/>
      <c r="Y989" s="59"/>
    </row>
    <row r="990" spans="1:25" customFormat="1" x14ac:dyDescent="0.25">
      <c r="A990" s="57"/>
      <c r="B990" s="59"/>
      <c r="C990" s="59"/>
      <c r="D990" s="59"/>
      <c r="E990" s="59"/>
      <c r="F990" s="59"/>
      <c r="G990" s="59"/>
      <c r="H990" s="52" t="str">
        <f t="shared" si="31"/>
        <v/>
      </c>
      <c r="I990" s="73" t="str">
        <f>IFERROR(VLOOKUP(A990,'Внесение изменений'!$B:$C,2,0),"")</f>
        <v/>
      </c>
      <c r="J990" s="73" t="str">
        <f>IFERROR(VLOOKUP(A990,'Внесение изменений'!B:E,4,0)," - ")</f>
        <v xml:space="preserve"> - </v>
      </c>
      <c r="K990" s="73" t="str">
        <f>IF(J990=" - ",J990,IFERROR(VLOOKUP(J990,Raw!$X$7:$Y$14,2,0),"Незначительные"))</f>
        <v xml:space="preserve"> - </v>
      </c>
      <c r="L990" s="73"/>
      <c r="M990" s="73" t="str">
        <f t="shared" si="32"/>
        <v xml:space="preserve"> - </v>
      </c>
      <c r="N990" s="73" t="str">
        <f>IF(A990&lt;&gt;"",IFERROR(VLOOKUP(I990&amp;M990&amp;K990,Raw!$R:$V,5,0),"Не определено")," - ")</f>
        <v xml:space="preserve"> - </v>
      </c>
      <c r="O990" s="77"/>
      <c r="P990" s="59"/>
      <c r="Q990" s="59"/>
      <c r="R990" s="59"/>
      <c r="S990" s="59"/>
      <c r="T990" s="59"/>
      <c r="U990" s="59"/>
      <c r="V990" s="59"/>
      <c r="W990" s="59"/>
      <c r="X990" s="59"/>
      <c r="Y990" s="59"/>
    </row>
    <row r="991" spans="1:25" customFormat="1" x14ac:dyDescent="0.25">
      <c r="A991" s="57"/>
      <c r="B991" s="59"/>
      <c r="C991" s="59"/>
      <c r="D991" s="59"/>
      <c r="E991" s="59"/>
      <c r="F991" s="59"/>
      <c r="G991" s="59"/>
      <c r="H991" s="52" t="str">
        <f t="shared" si="31"/>
        <v/>
      </c>
      <c r="I991" s="73" t="str">
        <f>IFERROR(VLOOKUP(A991,'Внесение изменений'!$B:$C,2,0),"")</f>
        <v/>
      </c>
      <c r="J991" s="73" t="str">
        <f>IFERROR(VLOOKUP(A991,'Внесение изменений'!B:E,4,0)," - ")</f>
        <v xml:space="preserve"> - </v>
      </c>
      <c r="K991" s="73" t="str">
        <f>IF(J991=" - ",J991,IFERROR(VLOOKUP(J991,Raw!$X$7:$Y$14,2,0),"Незначительные"))</f>
        <v xml:space="preserve"> - </v>
      </c>
      <c r="L991" s="73"/>
      <c r="M991" s="73" t="str">
        <f t="shared" si="32"/>
        <v xml:space="preserve"> - </v>
      </c>
      <c r="N991" s="73" t="str">
        <f>IF(A991&lt;&gt;"",IFERROR(VLOOKUP(I991&amp;M991&amp;K991,Raw!$R:$V,5,0),"Не определено")," - ")</f>
        <v xml:space="preserve"> - </v>
      </c>
      <c r="O991" s="77"/>
      <c r="P991" s="59"/>
      <c r="Q991" s="59"/>
      <c r="R991" s="59"/>
      <c r="S991" s="59"/>
      <c r="T991" s="59"/>
      <c r="U991" s="59"/>
      <c r="V991" s="59"/>
      <c r="W991" s="59"/>
      <c r="X991" s="59"/>
      <c r="Y991" s="59"/>
    </row>
    <row r="992" spans="1:25" customFormat="1" x14ac:dyDescent="0.25">
      <c r="A992" s="57"/>
      <c r="B992" s="59"/>
      <c r="C992" s="59"/>
      <c r="D992" s="59"/>
      <c r="E992" s="59"/>
      <c r="F992" s="59"/>
      <c r="G992" s="59"/>
      <c r="H992" s="52" t="str">
        <f t="shared" si="31"/>
        <v/>
      </c>
      <c r="I992" s="73" t="str">
        <f>IFERROR(VLOOKUP(A992,'Внесение изменений'!$B:$C,2,0),"")</f>
        <v/>
      </c>
      <c r="J992" s="73" t="str">
        <f>IFERROR(VLOOKUP(A992,'Внесение изменений'!B:E,4,0)," - ")</f>
        <v xml:space="preserve"> - </v>
      </c>
      <c r="K992" s="73" t="str">
        <f>IF(J992=" - ",J992,IFERROR(VLOOKUP(J992,Raw!$X$7:$Y$14,2,0),"Незначительные"))</f>
        <v xml:space="preserve"> - </v>
      </c>
      <c r="L992" s="73"/>
      <c r="M992" s="73" t="str">
        <f t="shared" si="32"/>
        <v xml:space="preserve"> - </v>
      </c>
      <c r="N992" s="73" t="str">
        <f>IF(A992&lt;&gt;"",IFERROR(VLOOKUP(I992&amp;M992&amp;K992,Raw!$R:$V,5,0),"Не определено")," - ")</f>
        <v xml:space="preserve"> - </v>
      </c>
      <c r="O992" s="77"/>
      <c r="P992" s="59"/>
      <c r="Q992" s="59"/>
      <c r="R992" s="59"/>
      <c r="S992" s="59"/>
      <c r="T992" s="59"/>
      <c r="U992" s="59"/>
      <c r="V992" s="59"/>
      <c r="W992" s="59"/>
      <c r="X992" s="59"/>
      <c r="Y992" s="59"/>
    </row>
    <row r="993" spans="1:25" customFormat="1" x14ac:dyDescent="0.25">
      <c r="A993" s="57"/>
      <c r="B993" s="59"/>
      <c r="C993" s="59"/>
      <c r="D993" s="59"/>
      <c r="E993" s="59"/>
      <c r="F993" s="59"/>
      <c r="G993" s="59"/>
      <c r="H993" s="52" t="str">
        <f t="shared" si="31"/>
        <v/>
      </c>
      <c r="I993" s="73" t="str">
        <f>IFERROR(VLOOKUP(A993,'Внесение изменений'!$B:$C,2,0),"")</f>
        <v/>
      </c>
      <c r="J993" s="73" t="str">
        <f>IFERROR(VLOOKUP(A993,'Внесение изменений'!B:E,4,0)," - ")</f>
        <v xml:space="preserve"> - </v>
      </c>
      <c r="K993" s="73" t="str">
        <f>IF(J993=" - ",J993,IFERROR(VLOOKUP(J993,Raw!$X$7:$Y$14,2,0),"Незначительные"))</f>
        <v xml:space="preserve"> - </v>
      </c>
      <c r="L993" s="73"/>
      <c r="M993" s="73" t="str">
        <f t="shared" si="32"/>
        <v xml:space="preserve"> - </v>
      </c>
      <c r="N993" s="73" t="str">
        <f>IF(A993&lt;&gt;"",IFERROR(VLOOKUP(I993&amp;M993&amp;K993,Raw!$R:$V,5,0),"Не определено")," - ")</f>
        <v xml:space="preserve"> - </v>
      </c>
      <c r="O993" s="77"/>
      <c r="P993" s="59"/>
      <c r="Q993" s="59"/>
      <c r="R993" s="59"/>
      <c r="S993" s="59"/>
      <c r="T993" s="59"/>
      <c r="U993" s="59"/>
      <c r="V993" s="59"/>
      <c r="W993" s="59"/>
      <c r="X993" s="59"/>
      <c r="Y993" s="59"/>
    </row>
    <row r="994" spans="1:25" customFormat="1" x14ac:dyDescent="0.25">
      <c r="A994" s="57"/>
      <c r="B994" s="59"/>
      <c r="C994" s="59"/>
      <c r="D994" s="59"/>
      <c r="E994" s="59"/>
      <c r="F994" s="59"/>
      <c r="G994" s="59"/>
      <c r="H994" s="52" t="str">
        <f t="shared" si="31"/>
        <v/>
      </c>
      <c r="I994" s="73" t="str">
        <f>IFERROR(VLOOKUP(A994,'Внесение изменений'!$B:$C,2,0),"")</f>
        <v/>
      </c>
      <c r="J994" s="73" t="str">
        <f>IFERROR(VLOOKUP(A994,'Внесение изменений'!B:E,4,0)," - ")</f>
        <v xml:space="preserve"> - </v>
      </c>
      <c r="K994" s="73" t="str">
        <f>IF(J994=" - ",J994,IFERROR(VLOOKUP(J994,Raw!$X$7:$Y$14,2,0),"Незначительные"))</f>
        <v xml:space="preserve"> - </v>
      </c>
      <c r="L994" s="73"/>
      <c r="M994" s="73" t="str">
        <f t="shared" si="32"/>
        <v xml:space="preserve"> - </v>
      </c>
      <c r="N994" s="73" t="str">
        <f>IF(A994&lt;&gt;"",IFERROR(VLOOKUP(I994&amp;M994&amp;K994,Raw!$R:$V,5,0),"Не определено")," - ")</f>
        <v xml:space="preserve"> - </v>
      </c>
      <c r="O994" s="77"/>
      <c r="P994" s="59"/>
      <c r="Q994" s="59"/>
      <c r="R994" s="59"/>
      <c r="S994" s="59"/>
      <c r="T994" s="59"/>
      <c r="U994" s="59"/>
      <c r="V994" s="59"/>
      <c r="W994" s="59"/>
      <c r="X994" s="59"/>
      <c r="Y994" s="59"/>
    </row>
    <row r="995" spans="1:25" customFormat="1" x14ac:dyDescent="0.25">
      <c r="A995" s="57"/>
      <c r="B995" s="59"/>
      <c r="C995" s="59"/>
      <c r="D995" s="59"/>
      <c r="E995" s="59"/>
      <c r="F995" s="59"/>
      <c r="G995" s="59"/>
      <c r="H995" s="52" t="str">
        <f t="shared" si="31"/>
        <v/>
      </c>
      <c r="I995" s="73" t="str">
        <f>IFERROR(VLOOKUP(A995,'Внесение изменений'!$B:$C,2,0),"")</f>
        <v/>
      </c>
      <c r="J995" s="73" t="str">
        <f>IFERROR(VLOOKUP(A995,'Внесение изменений'!B:E,4,0)," - ")</f>
        <v xml:space="preserve"> - </v>
      </c>
      <c r="K995" s="73" t="str">
        <f>IF(J995=" - ",J995,IFERROR(VLOOKUP(J995,Raw!$X$7:$Y$14,2,0),"Незначительные"))</f>
        <v xml:space="preserve"> - </v>
      </c>
      <c r="L995" s="73"/>
      <c r="M995" s="73" t="str">
        <f t="shared" si="32"/>
        <v xml:space="preserve"> - </v>
      </c>
      <c r="N995" s="73" t="str">
        <f>IF(A995&lt;&gt;"",IFERROR(VLOOKUP(I995&amp;M995&amp;K995,Raw!$R:$V,5,0),"Не определено")," - ")</f>
        <v xml:space="preserve"> - </v>
      </c>
      <c r="O995" s="77"/>
      <c r="P995" s="59"/>
      <c r="Q995" s="59"/>
      <c r="R995" s="59"/>
      <c r="S995" s="59"/>
      <c r="T995" s="59"/>
      <c r="U995" s="59"/>
      <c r="V995" s="59"/>
      <c r="W995" s="59"/>
      <c r="X995" s="59"/>
      <c r="Y995" s="59"/>
    </row>
    <row r="996" spans="1:25" customFormat="1" x14ac:dyDescent="0.25">
      <c r="A996" s="57"/>
      <c r="B996" s="59"/>
      <c r="C996" s="59"/>
      <c r="D996" s="59"/>
      <c r="E996" s="59"/>
      <c r="F996" s="59"/>
      <c r="G996" s="59"/>
      <c r="H996" s="52" t="str">
        <f t="shared" si="31"/>
        <v/>
      </c>
      <c r="I996" s="73" t="str">
        <f>IFERROR(VLOOKUP(A996,'Внесение изменений'!$B:$C,2,0),"")</f>
        <v/>
      </c>
      <c r="J996" s="73" t="str">
        <f>IFERROR(VLOOKUP(A996,'Внесение изменений'!B:E,4,0)," - ")</f>
        <v xml:space="preserve"> - </v>
      </c>
      <c r="K996" s="73" t="str">
        <f>IF(J996=" - ",J996,IFERROR(VLOOKUP(J996,Raw!$X$7:$Y$14,2,0),"Незначительные"))</f>
        <v xml:space="preserve"> - </v>
      </c>
      <c r="L996" s="73"/>
      <c r="M996" s="73" t="str">
        <f t="shared" si="32"/>
        <v xml:space="preserve"> - </v>
      </c>
      <c r="N996" s="73" t="str">
        <f>IF(A996&lt;&gt;"",IFERROR(VLOOKUP(I996&amp;M996&amp;K996,Raw!$R:$V,5,0),"Не определено")," - ")</f>
        <v xml:space="preserve"> - </v>
      </c>
      <c r="O996" s="77"/>
      <c r="P996" s="59"/>
      <c r="Q996" s="59"/>
      <c r="R996" s="59"/>
      <c r="S996" s="59"/>
      <c r="T996" s="59"/>
      <c r="U996" s="59"/>
      <c r="V996" s="59"/>
      <c r="W996" s="59"/>
      <c r="X996" s="59"/>
      <c r="Y996" s="59"/>
    </row>
    <row r="997" spans="1:25" customFormat="1" x14ac:dyDescent="0.25">
      <c r="A997" s="57"/>
      <c r="B997" s="59"/>
      <c r="C997" s="59"/>
      <c r="D997" s="59"/>
      <c r="E997" s="59"/>
      <c r="F997" s="59"/>
      <c r="G997" s="59"/>
      <c r="H997" s="52" t="str">
        <f t="shared" si="31"/>
        <v/>
      </c>
      <c r="I997" s="73" t="str">
        <f>IFERROR(VLOOKUP(A997,'Внесение изменений'!$B:$C,2,0),"")</f>
        <v/>
      </c>
      <c r="J997" s="73" t="str">
        <f>IFERROR(VLOOKUP(A997,'Внесение изменений'!B:E,4,0)," - ")</f>
        <v xml:space="preserve"> - </v>
      </c>
      <c r="K997" s="73" t="str">
        <f>IF(J997=" - ",J997,IFERROR(VLOOKUP(J997,Raw!$X$7:$Y$14,2,0),"Незначительные"))</f>
        <v xml:space="preserve"> - </v>
      </c>
      <c r="L997" s="73"/>
      <c r="M997" s="73" t="str">
        <f t="shared" si="32"/>
        <v xml:space="preserve"> - </v>
      </c>
      <c r="N997" s="73" t="str">
        <f>IF(A997&lt;&gt;"",IFERROR(VLOOKUP(I997&amp;M997&amp;K997,Raw!$R:$V,5,0),"Не определено")," - ")</f>
        <v xml:space="preserve"> - </v>
      </c>
      <c r="O997" s="77"/>
      <c r="P997" s="59"/>
      <c r="Q997" s="59"/>
      <c r="R997" s="59"/>
      <c r="S997" s="59"/>
      <c r="T997" s="59"/>
      <c r="U997" s="59"/>
      <c r="V997" s="59"/>
      <c r="W997" s="59"/>
      <c r="X997" s="59"/>
      <c r="Y997" s="59"/>
    </row>
    <row r="998" spans="1:25" customFormat="1" x14ac:dyDescent="0.25">
      <c r="A998" s="57"/>
      <c r="B998" s="59"/>
      <c r="C998" s="59"/>
      <c r="D998" s="59"/>
      <c r="E998" s="59"/>
      <c r="F998" s="59"/>
      <c r="G998" s="59"/>
      <c r="H998" s="52" t="str">
        <f t="shared" si="31"/>
        <v/>
      </c>
      <c r="I998" s="73" t="str">
        <f>IFERROR(VLOOKUP(A998,'Внесение изменений'!$B:$C,2,0),"")</f>
        <v/>
      </c>
      <c r="J998" s="73" t="str">
        <f>IFERROR(VLOOKUP(A998,'Внесение изменений'!B:E,4,0)," - ")</f>
        <v xml:space="preserve"> - </v>
      </c>
      <c r="K998" s="73" t="str">
        <f>IF(J998=" - ",J998,IFERROR(VLOOKUP(J998,Raw!$X$7:$Y$14,2,0),"Незначительные"))</f>
        <v xml:space="preserve"> - </v>
      </c>
      <c r="L998" s="73"/>
      <c r="M998" s="73" t="str">
        <f t="shared" si="32"/>
        <v xml:space="preserve"> - </v>
      </c>
      <c r="N998" s="73" t="str">
        <f>IF(A998&lt;&gt;"",IFERROR(VLOOKUP(I998&amp;M998&amp;K998,Raw!$R:$V,5,0),"Не определено")," - ")</f>
        <v xml:space="preserve"> - </v>
      </c>
      <c r="O998" s="77"/>
      <c r="P998" s="59"/>
      <c r="Q998" s="59"/>
      <c r="R998" s="59"/>
      <c r="S998" s="59"/>
      <c r="T998" s="59"/>
      <c r="U998" s="59"/>
      <c r="V998" s="59"/>
      <c r="W998" s="59"/>
      <c r="X998" s="59"/>
      <c r="Y998" s="59"/>
    </row>
    <row r="999" spans="1:25" customFormat="1" x14ac:dyDescent="0.25">
      <c r="A999" s="57"/>
      <c r="B999" s="59"/>
      <c r="C999" s="59"/>
      <c r="D999" s="59"/>
      <c r="E999" s="59"/>
      <c r="F999" s="59"/>
      <c r="G999" s="59"/>
      <c r="H999" s="52" t="str">
        <f t="shared" si="31"/>
        <v/>
      </c>
      <c r="I999" s="73" t="str">
        <f>IFERROR(VLOOKUP(A999,'Внесение изменений'!$B:$C,2,0),"")</f>
        <v/>
      </c>
      <c r="J999" s="73" t="str">
        <f>IFERROR(VLOOKUP(A999,'Внесение изменений'!B:E,4,0)," - ")</f>
        <v xml:space="preserve"> - </v>
      </c>
      <c r="K999" s="73" t="str">
        <f>IF(J999=" - ",J999,IFERROR(VLOOKUP(J999,Raw!$X$7:$Y$14,2,0),"Незначительные"))</f>
        <v xml:space="preserve"> - </v>
      </c>
      <c r="L999" s="73"/>
      <c r="M999" s="73" t="str">
        <f t="shared" si="32"/>
        <v xml:space="preserve"> - </v>
      </c>
      <c r="N999" s="73" t="str">
        <f>IF(A999&lt;&gt;"",IFERROR(VLOOKUP(I999&amp;M999&amp;K999,Raw!$R:$V,5,0),"Не определено")," - ")</f>
        <v xml:space="preserve"> - </v>
      </c>
      <c r="O999" s="77"/>
      <c r="P999" s="59"/>
      <c r="Q999" s="59"/>
      <c r="R999" s="59"/>
      <c r="S999" s="59"/>
      <c r="T999" s="59"/>
      <c r="U999" s="59"/>
      <c r="V999" s="59"/>
      <c r="W999" s="59"/>
      <c r="X999" s="59"/>
      <c r="Y999" s="59"/>
    </row>
    <row r="1000" spans="1:25" customFormat="1" x14ac:dyDescent="0.25">
      <c r="A1000" s="57"/>
      <c r="B1000" s="59"/>
      <c r="C1000" s="59"/>
      <c r="D1000" s="59"/>
      <c r="E1000" s="59"/>
      <c r="F1000" s="59"/>
      <c r="G1000" s="59"/>
      <c r="H1000" s="52" t="str">
        <f t="shared" si="31"/>
        <v/>
      </c>
      <c r="I1000" s="73" t="str">
        <f>IFERROR(VLOOKUP(A1000,'Внесение изменений'!$B:$C,2,0),"")</f>
        <v/>
      </c>
      <c r="J1000" s="73" t="str">
        <f>IFERROR(VLOOKUP(A1000,'Внесение изменений'!B:E,4,0)," - ")</f>
        <v xml:space="preserve"> - </v>
      </c>
      <c r="K1000" s="73" t="str">
        <f>IF(J1000=" - ",J1000,IFERROR(VLOOKUP(J1000,Raw!$X$7:$Y$14,2,0),"Незначительные"))</f>
        <v xml:space="preserve"> - </v>
      </c>
      <c r="L1000" s="73"/>
      <c r="M1000" s="73" t="str">
        <f t="shared" si="32"/>
        <v xml:space="preserve"> - </v>
      </c>
      <c r="N1000" s="73" t="str">
        <f>IF(A1000&lt;&gt;"",IFERROR(VLOOKUP(I1000&amp;M1000&amp;K1000,Raw!$R:$V,5,0),"Не определено")," - ")</f>
        <v xml:space="preserve"> - </v>
      </c>
      <c r="O1000" s="77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</row>
    <row r="1001" spans="1:25" customFormat="1" x14ac:dyDescent="0.25">
      <c r="A1001" s="57"/>
      <c r="B1001" s="59"/>
      <c r="C1001" s="59"/>
      <c r="D1001" s="59"/>
      <c r="E1001" s="59"/>
      <c r="F1001" s="59"/>
      <c r="G1001" s="59"/>
      <c r="H1001" s="52" t="str">
        <f t="shared" si="31"/>
        <v/>
      </c>
      <c r="I1001" s="73" t="str">
        <f>IFERROR(VLOOKUP(A1001,'Внесение изменений'!$B:$C,2,0),"")</f>
        <v/>
      </c>
      <c r="J1001" s="73" t="str">
        <f>IFERROR(VLOOKUP(A1001,'Внесение изменений'!B:E,4,0)," - ")</f>
        <v xml:space="preserve"> - </v>
      </c>
      <c r="K1001" s="73" t="str">
        <f>IF(J1001=" - ",J1001,IFERROR(VLOOKUP(J1001,Raw!$X$7:$Y$14,2,0),"Незначительные"))</f>
        <v xml:space="preserve"> - </v>
      </c>
      <c r="L1001" s="73"/>
      <c r="M1001" s="73" t="str">
        <f t="shared" si="32"/>
        <v xml:space="preserve"> - </v>
      </c>
      <c r="N1001" s="73" t="str">
        <f>IF(A1001&lt;&gt;"",IFERROR(VLOOKUP(I1001&amp;M1001&amp;K1001,Raw!$R:$V,5,0),"Не определено")," - ")</f>
        <v xml:space="preserve"> - </v>
      </c>
      <c r="O1001" s="77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</row>
    <row r="1002" spans="1:25" customFormat="1" x14ac:dyDescent="0.25">
      <c r="A1002" s="57"/>
      <c r="B1002" s="59"/>
      <c r="C1002" s="59"/>
      <c r="D1002" s="59"/>
      <c r="E1002" s="59"/>
      <c r="F1002" s="59"/>
      <c r="G1002" s="59"/>
      <c r="H1002" s="52" t="str">
        <f t="shared" si="31"/>
        <v/>
      </c>
      <c r="I1002" s="73" t="str">
        <f>IFERROR(VLOOKUP(A1002,'Внесение изменений'!$B:$C,2,0),"")</f>
        <v/>
      </c>
      <c r="J1002" s="73" t="str">
        <f>IFERROR(VLOOKUP(A1002,'Внесение изменений'!B:E,4,0)," - ")</f>
        <v xml:space="preserve"> - </v>
      </c>
      <c r="K1002" s="73" t="str">
        <f>IF(J1002=" - ",J1002,IFERROR(VLOOKUP(J1002,Raw!$X$7:$Y$14,2,0),"Незначительные"))</f>
        <v xml:space="preserve"> - </v>
      </c>
      <c r="L1002" s="73"/>
      <c r="M1002" s="73" t="str">
        <f t="shared" si="32"/>
        <v xml:space="preserve"> - </v>
      </c>
      <c r="N1002" s="73" t="str">
        <f>IF(A1002&lt;&gt;"",IFERROR(VLOOKUP(I1002&amp;M1002&amp;K1002,Raw!$R:$V,5,0),"Не определено")," - ")</f>
        <v xml:space="preserve"> - </v>
      </c>
      <c r="O1002" s="77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</row>
    <row r="1003" spans="1:25" customFormat="1" x14ac:dyDescent="0.25">
      <c r="A1003" s="57"/>
      <c r="B1003" s="59"/>
      <c r="C1003" s="59"/>
      <c r="D1003" s="59"/>
      <c r="E1003" s="59"/>
      <c r="F1003" s="59"/>
      <c r="G1003" s="59"/>
      <c r="H1003" s="52" t="str">
        <f t="shared" si="31"/>
        <v/>
      </c>
      <c r="I1003" s="73" t="str">
        <f>IFERROR(VLOOKUP(A1003,'Внесение изменений'!$B:$C,2,0),"")</f>
        <v/>
      </c>
      <c r="J1003" s="73" t="str">
        <f>IFERROR(VLOOKUP(A1003,'Внесение изменений'!B:E,4,0)," - ")</f>
        <v xml:space="preserve"> - </v>
      </c>
      <c r="K1003" s="73" t="str">
        <f>IF(J1003=" - ",J1003,IFERROR(VLOOKUP(J1003,Raw!$X$7:$Y$14,2,0),"Незначительные"))</f>
        <v xml:space="preserve"> - </v>
      </c>
      <c r="L1003" s="73"/>
      <c r="M1003" s="73" t="str">
        <f t="shared" si="32"/>
        <v xml:space="preserve"> - </v>
      </c>
      <c r="N1003" s="73" t="str">
        <f>IF(A1003&lt;&gt;"",IFERROR(VLOOKUP(I1003&amp;M1003&amp;K1003,Raw!$R:$V,5,0),"Не определено")," - ")</f>
        <v xml:space="preserve"> - </v>
      </c>
      <c r="O1003" s="77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</row>
    <row r="1004" spans="1:25" customFormat="1" x14ac:dyDescent="0.25">
      <c r="A1004" s="57"/>
      <c r="B1004" s="59"/>
      <c r="C1004" s="59"/>
      <c r="D1004" s="59"/>
      <c r="E1004" s="59"/>
      <c r="F1004" s="59"/>
      <c r="G1004" s="59"/>
      <c r="H1004" s="52" t="str">
        <f t="shared" si="31"/>
        <v/>
      </c>
      <c r="I1004" s="73" t="str">
        <f>IFERROR(VLOOKUP(A1004,'Внесение изменений'!$B:$C,2,0),"")</f>
        <v/>
      </c>
      <c r="J1004" s="73" t="str">
        <f>IFERROR(VLOOKUP(A1004,'Внесение изменений'!B:E,4,0)," - ")</f>
        <v xml:space="preserve"> - </v>
      </c>
      <c r="K1004" s="73" t="str">
        <f>IF(J1004=" - ",J1004,IFERROR(VLOOKUP(J1004,Raw!$X$7:$Y$14,2,0),"Незначительные"))</f>
        <v xml:space="preserve"> - </v>
      </c>
      <c r="L1004" s="73"/>
      <c r="M1004" s="73" t="str">
        <f t="shared" si="32"/>
        <v xml:space="preserve"> - </v>
      </c>
      <c r="N1004" s="73" t="str">
        <f>IF(A1004&lt;&gt;"",IFERROR(VLOOKUP(I1004&amp;M1004&amp;K1004,Raw!$R:$V,5,0),"Не определено")," - ")</f>
        <v xml:space="preserve"> - </v>
      </c>
      <c r="O1004" s="77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</row>
    <row r="1005" spans="1:25" customFormat="1" x14ac:dyDescent="0.25">
      <c r="A1005" s="57"/>
      <c r="B1005" s="59"/>
      <c r="C1005" s="59"/>
      <c r="D1005" s="59"/>
      <c r="E1005" s="59"/>
      <c r="F1005" s="59"/>
      <c r="G1005" s="59"/>
      <c r="H1005" s="52" t="str">
        <f t="shared" si="31"/>
        <v/>
      </c>
      <c r="I1005" s="73" t="str">
        <f>IFERROR(VLOOKUP(A1005,'Внесение изменений'!$B:$C,2,0),"")</f>
        <v/>
      </c>
      <c r="J1005" s="73" t="str">
        <f>IFERROR(VLOOKUP(A1005,'Внесение изменений'!B:E,4,0)," - ")</f>
        <v xml:space="preserve"> - </v>
      </c>
      <c r="K1005" s="73" t="str">
        <f>IF(J1005=" - ",J1005,IFERROR(VLOOKUP(J1005,Raw!$X$7:$Y$14,2,0),"Незначительные"))</f>
        <v xml:space="preserve"> - </v>
      </c>
      <c r="L1005" s="73"/>
      <c r="M1005" s="73" t="str">
        <f t="shared" si="32"/>
        <v xml:space="preserve"> - </v>
      </c>
      <c r="N1005" s="73" t="str">
        <f>IF(A1005&lt;&gt;"",IFERROR(VLOOKUP(I1005&amp;M1005&amp;K1005,Raw!$R:$V,5,0),"Не определено")," - ")</f>
        <v xml:space="preserve"> - </v>
      </c>
      <c r="O1005" s="77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</row>
    <row r="1006" spans="1:25" customFormat="1" x14ac:dyDescent="0.25">
      <c r="A1006" s="57"/>
      <c r="B1006" s="59"/>
      <c r="C1006" s="59"/>
      <c r="D1006" s="59"/>
      <c r="E1006" s="59"/>
      <c r="F1006" s="59"/>
      <c r="G1006" s="59"/>
      <c r="H1006" s="52" t="str">
        <f t="shared" si="31"/>
        <v/>
      </c>
      <c r="I1006" s="73" t="str">
        <f>IFERROR(VLOOKUP(A1006,'Внесение изменений'!$B:$C,2,0),"")</f>
        <v/>
      </c>
      <c r="J1006" s="73" t="str">
        <f>IFERROR(VLOOKUP(A1006,'Внесение изменений'!B:E,4,0)," - ")</f>
        <v xml:space="preserve"> - </v>
      </c>
      <c r="K1006" s="73" t="str">
        <f>IF(J1006=" - ",J1006,IFERROR(VLOOKUP(J1006,Raw!$X$7:$Y$14,2,0),"Незначительные"))</f>
        <v xml:space="preserve"> - </v>
      </c>
      <c r="L1006" s="73"/>
      <c r="M1006" s="73" t="str">
        <f t="shared" si="32"/>
        <v xml:space="preserve"> - </v>
      </c>
      <c r="N1006" s="73" t="str">
        <f>IF(A1006&lt;&gt;"",IFERROR(VLOOKUP(I1006&amp;M1006&amp;K1006,Raw!$R:$V,5,0),"Не определено")," - ")</f>
        <v xml:space="preserve"> - </v>
      </c>
      <c r="O1006" s="77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</row>
    <row r="1007" spans="1:25" customFormat="1" x14ac:dyDescent="0.25">
      <c r="A1007" s="57"/>
      <c r="B1007" s="59"/>
      <c r="C1007" s="59"/>
      <c r="D1007" s="59"/>
      <c r="E1007" s="59"/>
      <c r="F1007" s="59"/>
      <c r="G1007" s="59"/>
      <c r="H1007" s="52" t="str">
        <f t="shared" si="31"/>
        <v/>
      </c>
      <c r="I1007" s="73" t="str">
        <f>IFERROR(VLOOKUP(A1007,'Внесение изменений'!$B:$C,2,0),"")</f>
        <v/>
      </c>
      <c r="J1007" s="73" t="str">
        <f>IFERROR(VLOOKUP(A1007,'Внесение изменений'!B:E,4,0)," - ")</f>
        <v xml:space="preserve"> - </v>
      </c>
      <c r="K1007" s="73" t="str">
        <f>IF(J1007=" - ",J1007,IFERROR(VLOOKUP(J1007,Raw!$X$7:$Y$14,2,0),"Незначительные"))</f>
        <v xml:space="preserve"> - </v>
      </c>
      <c r="L1007" s="73"/>
      <c r="M1007" s="73" t="str">
        <f t="shared" si="32"/>
        <v xml:space="preserve"> - </v>
      </c>
      <c r="N1007" s="73" t="str">
        <f>IF(A1007&lt;&gt;"",IFERROR(VLOOKUP(I1007&amp;M1007&amp;K1007,Raw!$R:$V,5,0),"Не определено")," - ")</f>
        <v xml:space="preserve"> - </v>
      </c>
      <c r="O1007" s="77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</row>
    <row r="1008" spans="1:25" customFormat="1" x14ac:dyDescent="0.25">
      <c r="A1008" s="57"/>
      <c r="B1008" s="59"/>
      <c r="C1008" s="59"/>
      <c r="D1008" s="59"/>
      <c r="E1008" s="59"/>
      <c r="F1008" s="59"/>
      <c r="G1008" s="59"/>
      <c r="H1008" s="52" t="str">
        <f t="shared" si="31"/>
        <v/>
      </c>
      <c r="I1008" s="73" t="str">
        <f>IFERROR(VLOOKUP(A1008,'Внесение изменений'!$B:$C,2,0),"")</f>
        <v/>
      </c>
      <c r="J1008" s="73" t="str">
        <f>IFERROR(VLOOKUP(A1008,'Внесение изменений'!B:E,4,0)," - ")</f>
        <v xml:space="preserve"> - </v>
      </c>
      <c r="K1008" s="73" t="str">
        <f>IF(J1008=" - ",J1008,IFERROR(VLOOKUP(J1008,Raw!$X$7:$Y$14,2,0),"Незначительные"))</f>
        <v xml:space="preserve"> - </v>
      </c>
      <c r="L1008" s="73"/>
      <c r="M1008" s="73" t="str">
        <f t="shared" si="32"/>
        <v xml:space="preserve"> - </v>
      </c>
      <c r="N1008" s="73" t="str">
        <f>IF(A1008&lt;&gt;"",IFERROR(VLOOKUP(I1008&amp;M1008&amp;K1008,Raw!$R:$V,5,0),"Не определено")," - ")</f>
        <v xml:space="preserve"> - </v>
      </c>
      <c r="O1008" s="77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</row>
    <row r="1009" spans="1:25" customFormat="1" x14ac:dyDescent="0.25">
      <c r="A1009" s="57"/>
      <c r="B1009" s="59"/>
      <c r="C1009" s="59"/>
      <c r="D1009" s="59"/>
      <c r="E1009" s="59"/>
      <c r="F1009" s="59"/>
      <c r="G1009" s="59"/>
      <c r="H1009" s="52" t="str">
        <f t="shared" si="31"/>
        <v/>
      </c>
      <c r="I1009" s="73" t="str">
        <f>IFERROR(VLOOKUP(A1009,'Внесение изменений'!$B:$C,2,0),"")</f>
        <v/>
      </c>
      <c r="J1009" s="73" t="str">
        <f>IFERROR(VLOOKUP(A1009,'Внесение изменений'!B:E,4,0)," - ")</f>
        <v xml:space="preserve"> - </v>
      </c>
      <c r="K1009" s="73" t="str">
        <f>IF(J1009=" - ",J1009,IFERROR(VLOOKUP(J1009,Raw!$X$7:$Y$14,2,0),"Незначительные"))</f>
        <v xml:space="preserve"> - </v>
      </c>
      <c r="L1009" s="73"/>
      <c r="M1009" s="73" t="str">
        <f t="shared" si="32"/>
        <v xml:space="preserve"> - </v>
      </c>
      <c r="N1009" s="73" t="str">
        <f>IF(A1009&lt;&gt;"",IFERROR(VLOOKUP(I1009&amp;M1009&amp;K1009,Raw!$R:$V,5,0),"Не определено")," - ")</f>
        <v xml:space="preserve"> - </v>
      </c>
      <c r="O1009" s="77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</row>
    <row r="1010" spans="1:25" customFormat="1" x14ac:dyDescent="0.25">
      <c r="A1010" s="57"/>
      <c r="B1010" s="59"/>
      <c r="C1010" s="59"/>
      <c r="D1010" s="59"/>
      <c r="E1010" s="59"/>
      <c r="F1010" s="59"/>
      <c r="G1010" s="59"/>
      <c r="H1010" s="52" t="str">
        <f t="shared" si="31"/>
        <v/>
      </c>
      <c r="I1010" s="73" t="str">
        <f>IFERROR(VLOOKUP(A1010,'Внесение изменений'!$B:$C,2,0),"")</f>
        <v/>
      </c>
      <c r="J1010" s="73" t="str">
        <f>IFERROR(VLOOKUP(A1010,'Внесение изменений'!B:E,4,0)," - ")</f>
        <v xml:space="preserve"> - </v>
      </c>
      <c r="K1010" s="73" t="str">
        <f>IF(J1010=" - ",J1010,IFERROR(VLOOKUP(J1010,Raw!$X$7:$Y$14,2,0),"Незначительные"))</f>
        <v xml:space="preserve"> - </v>
      </c>
      <c r="L1010" s="73"/>
      <c r="M1010" s="73" t="str">
        <f t="shared" si="32"/>
        <v xml:space="preserve"> - </v>
      </c>
      <c r="N1010" s="73" t="str">
        <f>IF(A1010&lt;&gt;"",IFERROR(VLOOKUP(I1010&amp;M1010&amp;K1010,Raw!$R:$V,5,0),"Не определено")," - ")</f>
        <v xml:space="preserve"> - </v>
      </c>
      <c r="O1010" s="77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</row>
    <row r="1011" spans="1:25" customFormat="1" x14ac:dyDescent="0.25">
      <c r="A1011" s="57"/>
      <c r="B1011" s="59"/>
      <c r="C1011" s="59"/>
      <c r="D1011" s="59"/>
      <c r="E1011" s="59"/>
      <c r="F1011" s="59"/>
      <c r="G1011" s="59"/>
      <c r="H1011" s="52" t="str">
        <f t="shared" si="31"/>
        <v/>
      </c>
      <c r="I1011" s="73" t="str">
        <f>IFERROR(VLOOKUP(A1011,'Внесение изменений'!$B:$C,2,0),"")</f>
        <v/>
      </c>
      <c r="J1011" s="73" t="str">
        <f>IFERROR(VLOOKUP(A1011,'Внесение изменений'!B:E,4,0)," - ")</f>
        <v xml:space="preserve"> - </v>
      </c>
      <c r="K1011" s="73" t="str">
        <f>IF(J1011=" - ",J1011,IFERROR(VLOOKUP(J1011,Raw!$X$7:$Y$14,2,0),"Незначительные"))</f>
        <v xml:space="preserve"> - </v>
      </c>
      <c r="L1011" s="73"/>
      <c r="M1011" s="73" t="str">
        <f t="shared" si="32"/>
        <v xml:space="preserve"> - </v>
      </c>
      <c r="N1011" s="73" t="str">
        <f>IF(A1011&lt;&gt;"",IFERROR(VLOOKUP(I1011&amp;M1011&amp;K1011,Raw!$R:$V,5,0),"Не определено")," - ")</f>
        <v xml:space="preserve"> - </v>
      </c>
      <c r="O1011" s="77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</row>
    <row r="1012" spans="1:25" customFormat="1" x14ac:dyDescent="0.25">
      <c r="A1012" s="57"/>
      <c r="B1012" s="59"/>
      <c r="C1012" s="59"/>
      <c r="D1012" s="59"/>
      <c r="E1012" s="59"/>
      <c r="F1012" s="59"/>
      <c r="G1012" s="59"/>
      <c r="H1012" s="52" t="str">
        <f t="shared" si="31"/>
        <v/>
      </c>
      <c r="I1012" s="73" t="str">
        <f>IFERROR(VLOOKUP(A1012,'Внесение изменений'!$B:$C,2,0),"")</f>
        <v/>
      </c>
      <c r="J1012" s="73" t="str">
        <f>IFERROR(VLOOKUP(A1012,'Внесение изменений'!B:E,4,0)," - ")</f>
        <v xml:space="preserve"> - </v>
      </c>
      <c r="K1012" s="73" t="str">
        <f>IF(J1012=" - ",J1012,IFERROR(VLOOKUP(J1012,Raw!$X$7:$Y$14,2,0),"Незначительные"))</f>
        <v xml:space="preserve"> - </v>
      </c>
      <c r="L1012" s="73"/>
      <c r="M1012" s="73" t="str">
        <f t="shared" si="32"/>
        <v xml:space="preserve"> - </v>
      </c>
      <c r="N1012" s="73" t="str">
        <f>IF(A1012&lt;&gt;"",IFERROR(VLOOKUP(I1012&amp;M1012&amp;K1012,Raw!$R:$V,5,0),"Не определено")," - ")</f>
        <v xml:space="preserve"> - </v>
      </c>
      <c r="O1012" s="77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</row>
    <row r="1013" spans="1:25" customFormat="1" x14ac:dyDescent="0.25">
      <c r="A1013" s="57"/>
      <c r="B1013" s="59"/>
      <c r="C1013" s="59"/>
      <c r="D1013" s="59"/>
      <c r="E1013" s="59"/>
      <c r="F1013" s="59"/>
      <c r="G1013" s="59"/>
      <c r="H1013" s="52" t="str">
        <f t="shared" si="31"/>
        <v/>
      </c>
      <c r="I1013" s="73" t="str">
        <f>IFERROR(VLOOKUP(A1013,'Внесение изменений'!$B:$C,2,0),"")</f>
        <v/>
      </c>
      <c r="J1013" s="73" t="str">
        <f>IFERROR(VLOOKUP(A1013,'Внесение изменений'!B:E,4,0)," - ")</f>
        <v xml:space="preserve"> - </v>
      </c>
      <c r="K1013" s="73" t="str">
        <f>IF(J1013=" - ",J1013,IFERROR(VLOOKUP(J1013,Raw!$X$7:$Y$14,2,0),"Незначительные"))</f>
        <v xml:space="preserve"> - </v>
      </c>
      <c r="L1013" s="73"/>
      <c r="M1013" s="73" t="str">
        <f t="shared" si="32"/>
        <v xml:space="preserve"> - </v>
      </c>
      <c r="N1013" s="73" t="str">
        <f>IF(A1013&lt;&gt;"",IFERROR(VLOOKUP(I1013&amp;M1013&amp;K1013,Raw!$R:$V,5,0),"Не определено")," - ")</f>
        <v xml:space="preserve"> - </v>
      </c>
      <c r="O1013" s="77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</row>
    <row r="1014" spans="1:25" customFormat="1" x14ac:dyDescent="0.25">
      <c r="A1014" s="57"/>
      <c r="B1014" s="59"/>
      <c r="C1014" s="59"/>
      <c r="D1014" s="59"/>
      <c r="E1014" s="59"/>
      <c r="F1014" s="59"/>
      <c r="G1014" s="59"/>
      <c r="H1014" s="52" t="str">
        <f t="shared" si="31"/>
        <v/>
      </c>
      <c r="I1014" s="73" t="str">
        <f>IFERROR(VLOOKUP(A1014,'Внесение изменений'!$B:$C,2,0),"")</f>
        <v/>
      </c>
      <c r="J1014" s="73" t="str">
        <f>IFERROR(VLOOKUP(A1014,'Внесение изменений'!B:E,4,0)," - ")</f>
        <v xml:space="preserve"> - </v>
      </c>
      <c r="K1014" s="73" t="str">
        <f>IF(J1014=" - ",J1014,IFERROR(VLOOKUP(J1014,Raw!$X$7:$Y$14,2,0),"Незначительные"))</f>
        <v xml:space="preserve"> - </v>
      </c>
      <c r="L1014" s="73"/>
      <c r="M1014" s="73" t="str">
        <f t="shared" si="32"/>
        <v xml:space="preserve"> - </v>
      </c>
      <c r="N1014" s="73" t="str">
        <f>IF(A1014&lt;&gt;"",IFERROR(VLOOKUP(I1014&amp;M1014&amp;K1014,Raw!$R:$V,5,0),"Не определено")," - ")</f>
        <v xml:space="preserve"> - </v>
      </c>
      <c r="O1014" s="77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</row>
    <row r="1015" spans="1:25" customFormat="1" x14ac:dyDescent="0.25">
      <c r="A1015" s="57"/>
      <c r="B1015" s="59"/>
      <c r="C1015" s="59"/>
      <c r="D1015" s="59"/>
      <c r="E1015" s="59"/>
      <c r="F1015" s="59"/>
      <c r="G1015" s="59"/>
      <c r="H1015" s="52" t="str">
        <f t="shared" si="31"/>
        <v/>
      </c>
      <c r="I1015" s="73" t="str">
        <f>IFERROR(VLOOKUP(A1015,'Внесение изменений'!$B:$C,2,0),"")</f>
        <v/>
      </c>
      <c r="J1015" s="73" t="str">
        <f>IFERROR(VLOOKUP(A1015,'Внесение изменений'!B:E,4,0)," - ")</f>
        <v xml:space="preserve"> - </v>
      </c>
      <c r="K1015" s="73" t="str">
        <f>IF(J1015=" - ",J1015,IFERROR(VLOOKUP(J1015,Raw!$X$7:$Y$14,2,0),"Незначительные"))</f>
        <v xml:space="preserve"> - </v>
      </c>
      <c r="L1015" s="73"/>
      <c r="M1015" s="73" t="str">
        <f t="shared" si="32"/>
        <v xml:space="preserve"> - </v>
      </c>
      <c r="N1015" s="73" t="str">
        <f>IF(A1015&lt;&gt;"",IFERROR(VLOOKUP(I1015&amp;M1015&amp;K1015,Raw!$R:$V,5,0),"Не определено")," - ")</f>
        <v xml:space="preserve"> - </v>
      </c>
      <c r="O1015" s="77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</row>
    <row r="1016" spans="1:25" customFormat="1" x14ac:dyDescent="0.25">
      <c r="A1016" s="57"/>
      <c r="B1016" s="59"/>
      <c r="C1016" s="59"/>
      <c r="D1016" s="59"/>
      <c r="E1016" s="59"/>
      <c r="F1016" s="59"/>
      <c r="G1016" s="59"/>
      <c r="H1016" s="52" t="str">
        <f t="shared" si="31"/>
        <v/>
      </c>
      <c r="I1016" s="73" t="str">
        <f>IFERROR(VLOOKUP(A1016,'Внесение изменений'!$B:$C,2,0),"")</f>
        <v/>
      </c>
      <c r="J1016" s="73" t="str">
        <f>IFERROR(VLOOKUP(A1016,'Внесение изменений'!B:E,4,0)," - ")</f>
        <v xml:space="preserve"> - </v>
      </c>
      <c r="K1016" s="73" t="str">
        <f>IF(J1016=" - ",J1016,IFERROR(VLOOKUP(J1016,Raw!$X$7:$Y$14,2,0),"Незначительные"))</f>
        <v xml:space="preserve"> - </v>
      </c>
      <c r="L1016" s="73"/>
      <c r="M1016" s="73" t="str">
        <f t="shared" si="32"/>
        <v xml:space="preserve"> - </v>
      </c>
      <c r="N1016" s="73" t="str">
        <f>IF(A1016&lt;&gt;"",IFERROR(VLOOKUP(I1016&amp;M1016&amp;K1016,Raw!$R:$V,5,0),"Не определено")," - ")</f>
        <v xml:space="preserve"> - </v>
      </c>
      <c r="O1016" s="77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</row>
    <row r="1017" spans="1:25" customFormat="1" x14ac:dyDescent="0.25">
      <c r="A1017" s="57"/>
      <c r="B1017" s="59"/>
      <c r="C1017" s="59"/>
      <c r="D1017" s="59"/>
      <c r="E1017" s="59"/>
      <c r="F1017" s="59"/>
      <c r="G1017" s="59"/>
      <c r="H1017" s="52" t="str">
        <f t="shared" si="31"/>
        <v/>
      </c>
      <c r="I1017" s="73" t="str">
        <f>IFERROR(VLOOKUP(A1017,'Внесение изменений'!$B:$C,2,0),"")</f>
        <v/>
      </c>
      <c r="J1017" s="73" t="str">
        <f>IFERROR(VLOOKUP(A1017,'Внесение изменений'!B:E,4,0)," - ")</f>
        <v xml:space="preserve"> - </v>
      </c>
      <c r="K1017" s="73" t="str">
        <f>IF(J1017=" - ",J1017,IFERROR(VLOOKUP(J1017,Raw!$X$7:$Y$14,2,0),"Незначительные"))</f>
        <v xml:space="preserve"> - </v>
      </c>
      <c r="L1017" s="73"/>
      <c r="M1017" s="73" t="str">
        <f t="shared" si="32"/>
        <v xml:space="preserve"> - </v>
      </c>
      <c r="N1017" s="73" t="str">
        <f>IF(A1017&lt;&gt;"",IFERROR(VLOOKUP(I1017&amp;M1017&amp;K1017,Raw!$R:$V,5,0),"Не определено")," - ")</f>
        <v xml:space="preserve"> - </v>
      </c>
      <c r="O1017" s="77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</row>
    <row r="1018" spans="1:25" customFormat="1" x14ac:dyDescent="0.25">
      <c r="A1018" s="57"/>
      <c r="B1018" s="59"/>
      <c r="C1018" s="59"/>
      <c r="D1018" s="59"/>
      <c r="E1018" s="59"/>
      <c r="F1018" s="59"/>
      <c r="G1018" s="59"/>
      <c r="H1018" s="52" t="str">
        <f t="shared" si="31"/>
        <v/>
      </c>
      <c r="I1018" s="73" t="str">
        <f>IFERROR(VLOOKUP(A1018,'Внесение изменений'!$B:$C,2,0),"")</f>
        <v/>
      </c>
      <c r="J1018" s="73" t="str">
        <f>IFERROR(VLOOKUP(A1018,'Внесение изменений'!B:E,4,0)," - ")</f>
        <v xml:space="preserve"> - </v>
      </c>
      <c r="K1018" s="73" t="str">
        <f>IF(J1018=" - ",J1018,IFERROR(VLOOKUP(J1018,Raw!$X$7:$Y$14,2,0),"Незначительные"))</f>
        <v xml:space="preserve"> - </v>
      </c>
      <c r="L1018" s="73"/>
      <c r="M1018" s="73" t="str">
        <f t="shared" si="32"/>
        <v xml:space="preserve"> - </v>
      </c>
      <c r="N1018" s="73" t="str">
        <f>IF(A1018&lt;&gt;"",IFERROR(VLOOKUP(I1018&amp;M1018&amp;K1018,Raw!$R:$V,5,0),"Не определено")," - ")</f>
        <v xml:space="preserve"> - </v>
      </c>
      <c r="O1018" s="77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</row>
    <row r="1019" spans="1:25" customFormat="1" x14ac:dyDescent="0.25">
      <c r="A1019" s="57"/>
      <c r="B1019" s="59"/>
      <c r="C1019" s="59"/>
      <c r="D1019" s="59"/>
      <c r="E1019" s="59"/>
      <c r="F1019" s="59"/>
      <c r="G1019" s="59"/>
      <c r="H1019" s="52" t="str">
        <f t="shared" si="31"/>
        <v/>
      </c>
      <c r="I1019" s="73" t="str">
        <f>IFERROR(VLOOKUP(A1019,'Внесение изменений'!$B:$C,2,0),"")</f>
        <v/>
      </c>
      <c r="J1019" s="73" t="str">
        <f>IFERROR(VLOOKUP(A1019,'Внесение изменений'!B:E,4,0)," - ")</f>
        <v xml:space="preserve"> - </v>
      </c>
      <c r="K1019" s="73" t="str">
        <f>IF(J1019=" - ",J1019,IFERROR(VLOOKUP(J1019,Raw!$X$7:$Y$14,2,0),"Незначительные"))</f>
        <v xml:space="preserve"> - </v>
      </c>
      <c r="L1019" s="73"/>
      <c r="M1019" s="73" t="str">
        <f t="shared" si="32"/>
        <v xml:space="preserve"> - </v>
      </c>
      <c r="N1019" s="73" t="str">
        <f>IF(A1019&lt;&gt;"",IFERROR(VLOOKUP(I1019&amp;M1019&amp;K1019,Raw!$R:$V,5,0),"Не определено")," - ")</f>
        <v xml:space="preserve"> - </v>
      </c>
      <c r="O1019" s="77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</row>
    <row r="1020" spans="1:25" customFormat="1" x14ac:dyDescent="0.25">
      <c r="A1020" s="57"/>
      <c r="B1020" s="59"/>
      <c r="C1020" s="59"/>
      <c r="D1020" s="59"/>
      <c r="E1020" s="59"/>
      <c r="F1020" s="59"/>
      <c r="G1020" s="59"/>
      <c r="H1020" s="52" t="str">
        <f t="shared" si="31"/>
        <v/>
      </c>
      <c r="I1020" s="73" t="str">
        <f>IFERROR(VLOOKUP(A1020,'Внесение изменений'!$B:$C,2,0),"")</f>
        <v/>
      </c>
      <c r="J1020" s="73" t="str">
        <f>IFERROR(VLOOKUP(A1020,'Внесение изменений'!B:E,4,0)," - ")</f>
        <v xml:space="preserve"> - </v>
      </c>
      <c r="K1020" s="73" t="str">
        <f>IF(J1020=" - ",J1020,IFERROR(VLOOKUP(J1020,Raw!$X$7:$Y$14,2,0),"Незначительные"))</f>
        <v xml:space="preserve"> - </v>
      </c>
      <c r="L1020" s="73"/>
      <c r="M1020" s="73" t="str">
        <f t="shared" si="32"/>
        <v xml:space="preserve"> - </v>
      </c>
      <c r="N1020" s="73" t="str">
        <f>IF(A1020&lt;&gt;"",IFERROR(VLOOKUP(I1020&amp;M1020&amp;K1020,Raw!$R:$V,5,0),"Не определено")," - ")</f>
        <v xml:space="preserve"> - </v>
      </c>
      <c r="O1020" s="77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</row>
    <row r="1021" spans="1:25" customFormat="1" x14ac:dyDescent="0.25">
      <c r="A1021" s="57"/>
      <c r="B1021" s="59"/>
      <c r="C1021" s="59"/>
      <c r="D1021" s="59"/>
      <c r="E1021" s="59"/>
      <c r="F1021" s="59"/>
      <c r="G1021" s="59"/>
      <c r="H1021" s="52" t="str">
        <f t="shared" si="31"/>
        <v/>
      </c>
      <c r="I1021" s="73" t="str">
        <f>IFERROR(VLOOKUP(A1021,'Внесение изменений'!$B:$C,2,0),"")</f>
        <v/>
      </c>
      <c r="J1021" s="73" t="str">
        <f>IFERROR(VLOOKUP(A1021,'Внесение изменений'!B:E,4,0)," - ")</f>
        <v xml:space="preserve"> - </v>
      </c>
      <c r="K1021" s="73" t="str">
        <f>IF(J1021=" - ",J1021,IFERROR(VLOOKUP(J1021,Raw!$X$7:$Y$14,2,0),"Незначительные"))</f>
        <v xml:space="preserve"> - </v>
      </c>
      <c r="L1021" s="73"/>
      <c r="M1021" s="73" t="str">
        <f t="shared" si="32"/>
        <v xml:space="preserve"> - </v>
      </c>
      <c r="N1021" s="73" t="str">
        <f>IF(A1021&lt;&gt;"",IFERROR(VLOOKUP(I1021&amp;M1021&amp;K1021,Raw!$R:$V,5,0),"Не определено")," - ")</f>
        <v xml:space="preserve"> - </v>
      </c>
      <c r="O1021" s="77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</row>
    <row r="1022" spans="1:25" customFormat="1" x14ac:dyDescent="0.25">
      <c r="A1022" s="57"/>
      <c r="B1022" s="59"/>
      <c r="C1022" s="59"/>
      <c r="D1022" s="59"/>
      <c r="E1022" s="59"/>
      <c r="F1022" s="59"/>
      <c r="G1022" s="59"/>
      <c r="H1022" s="52" t="str">
        <f t="shared" si="31"/>
        <v/>
      </c>
      <c r="I1022" s="73" t="str">
        <f>IFERROR(VLOOKUP(A1022,'Внесение изменений'!$B:$C,2,0),"")</f>
        <v/>
      </c>
      <c r="J1022" s="73" t="str">
        <f>IFERROR(VLOOKUP(A1022,'Внесение изменений'!B:E,4,0)," - ")</f>
        <v xml:space="preserve"> - </v>
      </c>
      <c r="K1022" s="73" t="str">
        <f>IF(J1022=" - ",J1022,IFERROR(VLOOKUP(J1022,Raw!$X$7:$Y$14,2,0),"Незначительные"))</f>
        <v xml:space="preserve"> - </v>
      </c>
      <c r="L1022" s="73"/>
      <c r="M1022" s="73" t="str">
        <f t="shared" si="32"/>
        <v xml:space="preserve"> - </v>
      </c>
      <c r="N1022" s="73" t="str">
        <f>IF(A1022&lt;&gt;"",IFERROR(VLOOKUP(I1022&amp;M1022&amp;K1022,Raw!$R:$V,5,0),"Не определено")," - ")</f>
        <v xml:space="preserve"> - </v>
      </c>
      <c r="O1022" s="77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</row>
    <row r="1023" spans="1:25" customFormat="1" x14ac:dyDescent="0.25">
      <c r="A1023" s="57"/>
      <c r="B1023" s="59"/>
      <c r="C1023" s="59"/>
      <c r="D1023" s="59"/>
      <c r="E1023" s="59"/>
      <c r="F1023" s="59"/>
      <c r="G1023" s="59"/>
      <c r="H1023" s="52" t="str">
        <f t="shared" si="31"/>
        <v/>
      </c>
      <c r="I1023" s="73" t="str">
        <f>IFERROR(VLOOKUP(A1023,'Внесение изменений'!$B:$C,2,0),"")</f>
        <v/>
      </c>
      <c r="J1023" s="73" t="str">
        <f>IFERROR(VLOOKUP(A1023,'Внесение изменений'!B:E,4,0)," - ")</f>
        <v xml:space="preserve"> - </v>
      </c>
      <c r="K1023" s="73" t="str">
        <f>IF(J1023=" - ",J1023,IFERROR(VLOOKUP(J1023,Raw!$X$7:$Y$14,2,0),"Незначительные"))</f>
        <v xml:space="preserve"> - </v>
      </c>
      <c r="L1023" s="73"/>
      <c r="M1023" s="73" t="str">
        <f t="shared" si="32"/>
        <v xml:space="preserve"> - </v>
      </c>
      <c r="N1023" s="73" t="str">
        <f>IF(A1023&lt;&gt;"",IFERROR(VLOOKUP(I1023&amp;M1023&amp;K1023,Raw!$R:$V,5,0),"Не определено")," - ")</f>
        <v xml:space="preserve"> - </v>
      </c>
      <c r="O1023" s="77"/>
      <c r="P1023" s="59"/>
      <c r="Q1023" s="59"/>
      <c r="R1023" s="59"/>
      <c r="S1023" s="59"/>
      <c r="T1023" s="59"/>
      <c r="U1023" s="59"/>
      <c r="V1023" s="59"/>
      <c r="W1023" s="59"/>
      <c r="X1023" s="59"/>
      <c r="Y1023" s="59"/>
    </row>
    <row r="1024" spans="1:25" customFormat="1" x14ac:dyDescent="0.25">
      <c r="A1024" s="57"/>
      <c r="B1024" s="59"/>
      <c r="C1024" s="59"/>
      <c r="D1024" s="59"/>
      <c r="E1024" s="59"/>
      <c r="F1024" s="59"/>
      <c r="G1024" s="59"/>
      <c r="H1024" s="52" t="str">
        <f t="shared" si="31"/>
        <v/>
      </c>
      <c r="I1024" s="73" t="str">
        <f>IFERROR(VLOOKUP(A1024,'Внесение изменений'!$B:$C,2,0),"")</f>
        <v/>
      </c>
      <c r="J1024" s="73" t="str">
        <f>IFERROR(VLOOKUP(A1024,'Внесение изменений'!B:E,4,0)," - ")</f>
        <v xml:space="preserve"> - </v>
      </c>
      <c r="K1024" s="73" t="str">
        <f>IF(J1024=" - ",J1024,IFERROR(VLOOKUP(J1024,Raw!$X$7:$Y$14,2,0),"Незначительные"))</f>
        <v xml:space="preserve"> - </v>
      </c>
      <c r="L1024" s="73"/>
      <c r="M1024" s="73" t="str">
        <f t="shared" si="32"/>
        <v xml:space="preserve"> - </v>
      </c>
      <c r="N1024" s="73" t="str">
        <f>IF(A1024&lt;&gt;"",IFERROR(VLOOKUP(I1024&amp;M1024&amp;K1024,Raw!$R:$V,5,0),"Не определено")," - ")</f>
        <v xml:space="preserve"> - </v>
      </c>
      <c r="O1024" s="77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</row>
    <row r="1025" spans="1:25" customFormat="1" x14ac:dyDescent="0.25">
      <c r="A1025" s="57"/>
      <c r="B1025" s="59"/>
      <c r="C1025" s="59"/>
      <c r="D1025" s="59"/>
      <c r="E1025" s="59"/>
      <c r="F1025" s="59"/>
      <c r="G1025" s="59"/>
      <c r="H1025" s="52" t="str">
        <f t="shared" si="31"/>
        <v/>
      </c>
      <c r="I1025" s="73" t="str">
        <f>IFERROR(VLOOKUP(A1025,'Внесение изменений'!$B:$C,2,0),"")</f>
        <v/>
      </c>
      <c r="J1025" s="73" t="str">
        <f>IFERROR(VLOOKUP(A1025,'Внесение изменений'!B:E,4,0)," - ")</f>
        <v xml:space="preserve"> - </v>
      </c>
      <c r="K1025" s="73" t="str">
        <f>IF(J1025=" - ",J1025,IFERROR(VLOOKUP(J1025,Raw!$X$7:$Y$14,2,0),"Незначительные"))</f>
        <v xml:space="preserve"> - </v>
      </c>
      <c r="L1025" s="73"/>
      <c r="M1025" s="73" t="str">
        <f t="shared" si="32"/>
        <v xml:space="preserve"> - </v>
      </c>
      <c r="N1025" s="73" t="str">
        <f>IF(A1025&lt;&gt;"",IFERROR(VLOOKUP(I1025&amp;M1025&amp;K1025,Raw!$R:$V,5,0),"Не определено")," - ")</f>
        <v xml:space="preserve"> - </v>
      </c>
      <c r="O1025" s="77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</row>
    <row r="1026" spans="1:25" customFormat="1" x14ac:dyDescent="0.25">
      <c r="A1026" s="57"/>
      <c r="B1026" s="59"/>
      <c r="C1026" s="59"/>
      <c r="D1026" s="59"/>
      <c r="E1026" s="59"/>
      <c r="F1026" s="59"/>
      <c r="G1026" s="59"/>
      <c r="H1026" s="52" t="str">
        <f t="shared" ref="H1026:H1037" si="33">IF(B1026=" нет КМ "," Нет км ",IF(C1026=$Q$2,"Эмитирован, ","")&amp;IF(D1026=$Q$2,"В обороте, ","")&amp;IF(E1026=$Q$2,"Списан,","")&amp;IF(F1026=$Q$2,"Выбыл из оборота",""))</f>
        <v/>
      </c>
      <c r="I1026" s="73" t="str">
        <f>IFERROR(VLOOKUP(A1026,'Внесение изменений'!$B:$C,2,0),"")</f>
        <v/>
      </c>
      <c r="J1026" s="73" t="str">
        <f>IFERROR(VLOOKUP(A1026,'Внесение изменений'!B:E,4,0)," - ")</f>
        <v xml:space="preserve"> - </v>
      </c>
      <c r="K1026" s="73" t="str">
        <f>IF(J1026=" - ",J1026,IFERROR(VLOOKUP(J1026,Raw!$X$7:$Y$14,2,0),"Незначительные"))</f>
        <v xml:space="preserve"> - </v>
      </c>
      <c r="L1026" s="73"/>
      <c r="M1026" s="73" t="str">
        <f t="shared" si="32"/>
        <v xml:space="preserve"> - </v>
      </c>
      <c r="N1026" s="73" t="str">
        <f>IF(A1026&lt;&gt;"",IFERROR(VLOOKUP(I1026&amp;M1026&amp;K1026,Raw!$R:$V,5,0),"Не определено")," - ")</f>
        <v xml:space="preserve"> - </v>
      </c>
      <c r="O1026" s="77"/>
      <c r="P1026" s="59"/>
      <c r="Q1026" s="59"/>
      <c r="R1026" s="59"/>
      <c r="S1026" s="59"/>
      <c r="T1026" s="59"/>
      <c r="U1026" s="59"/>
      <c r="V1026" s="59"/>
      <c r="W1026" s="59"/>
      <c r="X1026" s="59"/>
      <c r="Y1026" s="59"/>
    </row>
    <row r="1027" spans="1:25" customFormat="1" x14ac:dyDescent="0.25">
      <c r="A1027" s="57"/>
      <c r="B1027" s="59"/>
      <c r="C1027" s="59"/>
      <c r="D1027" s="59"/>
      <c r="E1027" s="59"/>
      <c r="F1027" s="59"/>
      <c r="G1027" s="59"/>
      <c r="H1027" s="52" t="str">
        <f t="shared" si="33"/>
        <v/>
      </c>
      <c r="I1027" s="73" t="str">
        <f>IFERROR(VLOOKUP(A1027,'Внесение изменений'!$B:$C,2,0),"")</f>
        <v/>
      </c>
      <c r="J1027" s="73" t="str">
        <f>IFERROR(VLOOKUP(A1027,'Внесение изменений'!B:E,4,0)," - ")</f>
        <v xml:space="preserve"> - </v>
      </c>
      <c r="K1027" s="73" t="str">
        <f>IF(J1027=" - ",J1027,IFERROR(VLOOKUP(J1027,Raw!$X$7:$Y$14,2,0),"Незначительные"))</f>
        <v xml:space="preserve"> - </v>
      </c>
      <c r="L1027" s="73"/>
      <c r="M1027" s="73" t="str">
        <f t="shared" ref="M1027:M1037" si="34">IF(F1027=$Q$2,"Выбыл из оборота",IF(D1027=$Q$2,"Ввод в оборот",IF(C1027=$Q$2,"Эмитирован",IF(B1027=" Нет КМ ","Нет КМ",IF(B1027=" Net KM ","Нет КМ"," - ")))))</f>
        <v xml:space="preserve"> - </v>
      </c>
      <c r="N1027" s="73" t="str">
        <f>IF(A1027&lt;&gt;"",IFERROR(VLOOKUP(I1027&amp;M1027&amp;K1027,Raw!$R:$V,5,0),"Не определено")," - ")</f>
        <v xml:space="preserve"> - </v>
      </c>
      <c r="O1027" s="77"/>
      <c r="P1027" s="59"/>
      <c r="Q1027" s="59"/>
      <c r="R1027" s="59"/>
      <c r="S1027" s="59"/>
      <c r="T1027" s="59"/>
      <c r="U1027" s="59"/>
      <c r="V1027" s="59"/>
      <c r="W1027" s="59"/>
      <c r="X1027" s="59"/>
      <c r="Y1027" s="59"/>
    </row>
    <row r="1028" spans="1:25" customFormat="1" x14ac:dyDescent="0.25">
      <c r="A1028" s="57"/>
      <c r="B1028" s="59"/>
      <c r="C1028" s="59"/>
      <c r="D1028" s="59"/>
      <c r="E1028" s="59"/>
      <c r="F1028" s="59"/>
      <c r="G1028" s="59"/>
      <c r="H1028" s="52" t="str">
        <f t="shared" si="33"/>
        <v/>
      </c>
      <c r="I1028" s="73" t="str">
        <f>IFERROR(VLOOKUP(A1028,'Внесение изменений'!$B:$C,2,0),"")</f>
        <v/>
      </c>
      <c r="J1028" s="73" t="str">
        <f>IFERROR(VLOOKUP(A1028,'Внесение изменений'!B:E,4,0)," - ")</f>
        <v xml:space="preserve"> - </v>
      </c>
      <c r="K1028" s="73" t="str">
        <f>IF(J1028=" - ",J1028,IFERROR(VLOOKUP(J1028,Raw!$X$7:$Y$14,2,0),"Незначительные"))</f>
        <v xml:space="preserve"> - </v>
      </c>
      <c r="L1028" s="73"/>
      <c r="M1028" s="73" t="str">
        <f t="shared" si="34"/>
        <v xml:space="preserve"> - </v>
      </c>
      <c r="N1028" s="73" t="str">
        <f>IF(A1028&lt;&gt;"",IFERROR(VLOOKUP(I1028&amp;M1028&amp;K1028,Raw!$R:$V,5,0),"Не определено")," - ")</f>
        <v xml:space="preserve"> - </v>
      </c>
      <c r="O1028" s="77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</row>
    <row r="1029" spans="1:25" customFormat="1" x14ac:dyDescent="0.25">
      <c r="A1029" s="57"/>
      <c r="B1029" s="59"/>
      <c r="C1029" s="59"/>
      <c r="D1029" s="59"/>
      <c r="E1029" s="59"/>
      <c r="F1029" s="59"/>
      <c r="G1029" s="59"/>
      <c r="H1029" s="52" t="str">
        <f t="shared" si="33"/>
        <v/>
      </c>
      <c r="I1029" s="73" t="str">
        <f>IFERROR(VLOOKUP(A1029,'Внесение изменений'!$B:$C,2,0),"")</f>
        <v/>
      </c>
      <c r="J1029" s="73" t="str">
        <f>IFERROR(VLOOKUP(A1029,'Внесение изменений'!B:E,4,0)," - ")</f>
        <v xml:space="preserve"> - </v>
      </c>
      <c r="K1029" s="73" t="str">
        <f>IF(J1029=" - ",J1029,IFERROR(VLOOKUP(J1029,Raw!$X$7:$Y$14,2,0),"Незначительные"))</f>
        <v xml:space="preserve"> - </v>
      </c>
      <c r="L1029" s="73"/>
      <c r="M1029" s="73" t="str">
        <f t="shared" si="34"/>
        <v xml:space="preserve"> - </v>
      </c>
      <c r="N1029" s="73" t="str">
        <f>IF(A1029&lt;&gt;"",IFERROR(VLOOKUP(I1029&amp;M1029&amp;K1029,Raw!$R:$V,5,0),"Не определено")," - ")</f>
        <v xml:space="preserve"> - </v>
      </c>
      <c r="O1029" s="77"/>
      <c r="P1029" s="59"/>
      <c r="Q1029" s="59"/>
      <c r="R1029" s="59"/>
      <c r="S1029" s="59"/>
      <c r="T1029" s="59"/>
      <c r="U1029" s="59"/>
      <c r="V1029" s="59"/>
      <c r="W1029" s="59"/>
      <c r="X1029" s="59"/>
      <c r="Y1029" s="59"/>
    </row>
    <row r="1030" spans="1:25" customFormat="1" x14ac:dyDescent="0.25">
      <c r="A1030" s="57"/>
      <c r="B1030" s="59"/>
      <c r="C1030" s="59"/>
      <c r="D1030" s="59"/>
      <c r="E1030" s="59"/>
      <c r="F1030" s="59"/>
      <c r="G1030" s="59"/>
      <c r="H1030" s="52" t="str">
        <f t="shared" si="33"/>
        <v/>
      </c>
      <c r="I1030" s="73" t="str">
        <f>IFERROR(VLOOKUP(A1030,'Внесение изменений'!$B:$C,2,0),"")</f>
        <v/>
      </c>
      <c r="J1030" s="73" t="str">
        <f>IFERROR(VLOOKUP(A1030,'Внесение изменений'!B:E,4,0)," - ")</f>
        <v xml:space="preserve"> - </v>
      </c>
      <c r="K1030" s="73" t="str">
        <f>IF(J1030=" - ",J1030,IFERROR(VLOOKUP(J1030,Raw!$X$7:$Y$14,2,0),"Незначительные"))</f>
        <v xml:space="preserve"> - </v>
      </c>
      <c r="L1030" s="73"/>
      <c r="M1030" s="73" t="str">
        <f t="shared" si="34"/>
        <v xml:space="preserve"> - </v>
      </c>
      <c r="N1030" s="73" t="str">
        <f>IF(A1030&lt;&gt;"",IFERROR(VLOOKUP(I1030&amp;M1030&amp;K1030,Raw!$R:$V,5,0),"Не определено")," - ")</f>
        <v xml:space="preserve"> - </v>
      </c>
      <c r="O1030" s="77"/>
      <c r="P1030" s="59"/>
      <c r="Q1030" s="59"/>
      <c r="R1030" s="59"/>
      <c r="S1030" s="59"/>
      <c r="T1030" s="59"/>
      <c r="U1030" s="59"/>
      <c r="V1030" s="59"/>
      <c r="W1030" s="59"/>
      <c r="X1030" s="59"/>
      <c r="Y1030" s="59"/>
    </row>
    <row r="1031" spans="1:25" customFormat="1" x14ac:dyDescent="0.25">
      <c r="A1031" s="57"/>
      <c r="B1031" s="59"/>
      <c r="C1031" s="59"/>
      <c r="D1031" s="59"/>
      <c r="E1031" s="59"/>
      <c r="F1031" s="59"/>
      <c r="G1031" s="59"/>
      <c r="H1031" s="52" t="str">
        <f t="shared" si="33"/>
        <v/>
      </c>
      <c r="I1031" s="73" t="str">
        <f>IFERROR(VLOOKUP(A1031,'Внесение изменений'!$B:$C,2,0),"")</f>
        <v/>
      </c>
      <c r="J1031" s="73" t="str">
        <f>IFERROR(VLOOKUP(A1031,'Внесение изменений'!B:E,4,0)," - ")</f>
        <v xml:space="preserve"> - </v>
      </c>
      <c r="K1031" s="73" t="str">
        <f>IF(J1031=" - ",J1031,IFERROR(VLOOKUP(J1031,Raw!$X$7:$Y$14,2,0),"Незначительные"))</f>
        <v xml:space="preserve"> - </v>
      </c>
      <c r="L1031" s="73"/>
      <c r="M1031" s="73" t="str">
        <f t="shared" si="34"/>
        <v xml:space="preserve"> - </v>
      </c>
      <c r="N1031" s="73" t="str">
        <f>IF(A1031&lt;&gt;"",IFERROR(VLOOKUP(I1031&amp;M1031&amp;K1031,Raw!$R:$V,5,0),"Не определено")," - ")</f>
        <v xml:space="preserve"> - </v>
      </c>
      <c r="O1031" s="77"/>
      <c r="P1031" s="59"/>
      <c r="Q1031" s="59"/>
      <c r="R1031" s="59"/>
      <c r="S1031" s="59"/>
      <c r="T1031" s="59"/>
      <c r="U1031" s="59"/>
      <c r="V1031" s="59"/>
      <c r="W1031" s="59"/>
      <c r="X1031" s="59"/>
      <c r="Y1031" s="59"/>
    </row>
    <row r="1032" spans="1:25" customFormat="1" x14ac:dyDescent="0.25">
      <c r="A1032" s="57"/>
      <c r="B1032" s="59"/>
      <c r="C1032" s="59"/>
      <c r="D1032" s="59"/>
      <c r="E1032" s="59"/>
      <c r="F1032" s="59"/>
      <c r="G1032" s="59"/>
      <c r="H1032" s="52" t="str">
        <f t="shared" si="33"/>
        <v/>
      </c>
      <c r="I1032" s="73" t="str">
        <f>IFERROR(VLOOKUP(A1032,'Внесение изменений'!$B:$C,2,0),"")</f>
        <v/>
      </c>
      <c r="J1032" s="73" t="str">
        <f>IFERROR(VLOOKUP(A1032,'Внесение изменений'!B:E,4,0)," - ")</f>
        <v xml:space="preserve"> - </v>
      </c>
      <c r="K1032" s="73" t="str">
        <f>IF(J1032=" - ",J1032,IFERROR(VLOOKUP(J1032,Raw!$X$7:$Y$14,2,0),"Незначительные"))</f>
        <v xml:space="preserve"> - </v>
      </c>
      <c r="L1032" s="73"/>
      <c r="M1032" s="73" t="str">
        <f t="shared" si="34"/>
        <v xml:space="preserve"> - </v>
      </c>
      <c r="N1032" s="73" t="str">
        <f>IF(A1032&lt;&gt;"",IFERROR(VLOOKUP(I1032&amp;M1032&amp;K1032,Raw!$R:$V,5,0),"Не определено")," - ")</f>
        <v xml:space="preserve"> - </v>
      </c>
      <c r="O1032" s="77"/>
      <c r="P1032" s="59"/>
      <c r="Q1032" s="59"/>
      <c r="R1032" s="59"/>
      <c r="S1032" s="59"/>
      <c r="T1032" s="59"/>
      <c r="U1032" s="59"/>
      <c r="V1032" s="59"/>
      <c r="W1032" s="59"/>
      <c r="X1032" s="59"/>
      <c r="Y1032" s="59"/>
    </row>
    <row r="1033" spans="1:25" customFormat="1" x14ac:dyDescent="0.25">
      <c r="A1033" s="57"/>
      <c r="B1033" s="59"/>
      <c r="C1033" s="59"/>
      <c r="D1033" s="59"/>
      <c r="E1033" s="59"/>
      <c r="F1033" s="59"/>
      <c r="G1033" s="59"/>
      <c r="H1033" s="52" t="str">
        <f t="shared" si="33"/>
        <v/>
      </c>
      <c r="I1033" s="73" t="str">
        <f>IFERROR(VLOOKUP(A1033,'Внесение изменений'!$B:$C,2,0),"")</f>
        <v/>
      </c>
      <c r="J1033" s="73" t="str">
        <f>IFERROR(VLOOKUP(A1033,'Внесение изменений'!B:E,4,0)," - ")</f>
        <v xml:space="preserve"> - </v>
      </c>
      <c r="K1033" s="73" t="str">
        <f>IF(J1033=" - ",J1033,IFERROR(VLOOKUP(J1033,Raw!$X$7:$Y$14,2,0),"Незначительные"))</f>
        <v xml:space="preserve"> - </v>
      </c>
      <c r="L1033" s="73"/>
      <c r="M1033" s="73" t="str">
        <f t="shared" si="34"/>
        <v xml:space="preserve"> - </v>
      </c>
      <c r="N1033" s="73" t="str">
        <f>IF(A1033&lt;&gt;"",IFERROR(VLOOKUP(I1033&amp;M1033&amp;K1033,Raw!$R:$V,5,0),"Не определено")," - ")</f>
        <v xml:space="preserve"> - </v>
      </c>
      <c r="O1033" s="77"/>
      <c r="P1033" s="59"/>
      <c r="Q1033" s="59"/>
      <c r="R1033" s="59"/>
      <c r="S1033" s="59"/>
      <c r="T1033" s="59"/>
      <c r="U1033" s="59"/>
      <c r="V1033" s="59"/>
      <c r="W1033" s="59"/>
      <c r="X1033" s="59"/>
      <c r="Y1033" s="59"/>
    </row>
    <row r="1034" spans="1:25" customFormat="1" x14ac:dyDescent="0.25">
      <c r="A1034" s="57"/>
      <c r="B1034" s="59"/>
      <c r="C1034" s="59"/>
      <c r="D1034" s="59"/>
      <c r="E1034" s="59"/>
      <c r="F1034" s="59"/>
      <c r="G1034" s="59"/>
      <c r="H1034" s="52" t="str">
        <f t="shared" si="33"/>
        <v/>
      </c>
      <c r="I1034" s="73" t="str">
        <f>IFERROR(VLOOKUP(A1034,'Внесение изменений'!$B:$C,2,0),"")</f>
        <v/>
      </c>
      <c r="J1034" s="73" t="str">
        <f>IFERROR(VLOOKUP(A1034,'Внесение изменений'!B:E,4,0)," - ")</f>
        <v xml:space="preserve"> - </v>
      </c>
      <c r="K1034" s="73" t="str">
        <f>IF(J1034=" - ",J1034,IFERROR(VLOOKUP(J1034,Raw!$X$7:$Y$14,2,0),"Незначительные"))</f>
        <v xml:space="preserve"> - </v>
      </c>
      <c r="L1034" s="73"/>
      <c r="M1034" s="73" t="str">
        <f t="shared" si="34"/>
        <v xml:space="preserve"> - </v>
      </c>
      <c r="N1034" s="73" t="str">
        <f>IF(A1034&lt;&gt;"",IFERROR(VLOOKUP(I1034&amp;M1034&amp;K1034,Raw!$R:$V,5,0),"Не определено")," - ")</f>
        <v xml:space="preserve"> - </v>
      </c>
      <c r="O1034" s="77"/>
      <c r="P1034" s="59"/>
      <c r="Q1034" s="59"/>
      <c r="R1034" s="59"/>
      <c r="S1034" s="59"/>
      <c r="T1034" s="59"/>
      <c r="U1034" s="59"/>
      <c r="V1034" s="59"/>
      <c r="W1034" s="59"/>
      <c r="X1034" s="59"/>
      <c r="Y1034" s="59"/>
    </row>
    <row r="1035" spans="1:25" customFormat="1" x14ac:dyDescent="0.25">
      <c r="A1035" s="57"/>
      <c r="B1035" s="59"/>
      <c r="C1035" s="59"/>
      <c r="D1035" s="59"/>
      <c r="E1035" s="59"/>
      <c r="F1035" s="59"/>
      <c r="G1035" s="59"/>
      <c r="H1035" s="52" t="str">
        <f t="shared" si="33"/>
        <v/>
      </c>
      <c r="I1035" s="73" t="str">
        <f>IFERROR(VLOOKUP(A1035,'Внесение изменений'!$B:$C,2,0),"")</f>
        <v/>
      </c>
      <c r="J1035" s="73" t="str">
        <f>IFERROR(VLOOKUP(A1035,'Внесение изменений'!B:E,4,0)," - ")</f>
        <v xml:space="preserve"> - </v>
      </c>
      <c r="K1035" s="73" t="str">
        <f>IF(J1035=" - ",J1035,IFERROR(VLOOKUP(J1035,Raw!$X$7:$Y$14,2,0),"Незначительные"))</f>
        <v xml:space="preserve"> - </v>
      </c>
      <c r="L1035" s="73"/>
      <c r="M1035" s="73" t="str">
        <f t="shared" si="34"/>
        <v xml:space="preserve"> - </v>
      </c>
      <c r="N1035" s="73" t="str">
        <f>IF(A1035&lt;&gt;"",IFERROR(VLOOKUP(I1035&amp;M1035&amp;K1035,Raw!$R:$V,5,0),"Не определено")," - ")</f>
        <v xml:space="preserve"> - </v>
      </c>
      <c r="O1035" s="77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</row>
    <row r="1036" spans="1:25" customFormat="1" x14ac:dyDescent="0.25">
      <c r="A1036" s="57"/>
      <c r="B1036" s="59"/>
      <c r="C1036" s="59"/>
      <c r="D1036" s="59"/>
      <c r="E1036" s="59"/>
      <c r="F1036" s="59"/>
      <c r="G1036" s="59"/>
      <c r="H1036" s="52" t="str">
        <f t="shared" si="33"/>
        <v/>
      </c>
      <c r="I1036" s="73" t="str">
        <f>IFERROR(VLOOKUP(A1036,'Внесение изменений'!$B:$C,2,0),"")</f>
        <v/>
      </c>
      <c r="J1036" s="73" t="str">
        <f>IFERROR(VLOOKUP(A1036,'Внесение изменений'!B:E,4,0)," - ")</f>
        <v xml:space="preserve"> - </v>
      </c>
      <c r="K1036" s="73" t="str">
        <f>IF(J1036=" - ",J1036,IFERROR(VLOOKUP(J1036,Raw!$X$7:$Y$14,2,0),"Незначительные"))</f>
        <v xml:space="preserve"> - </v>
      </c>
      <c r="L1036" s="73"/>
      <c r="M1036" s="73" t="str">
        <f t="shared" si="34"/>
        <v xml:space="preserve"> - </v>
      </c>
      <c r="N1036" s="73" t="str">
        <f>IF(A1036&lt;&gt;"",IFERROR(VLOOKUP(I1036&amp;M1036&amp;K1036,Raw!$R:$V,5,0),"Не определено")," - ")</f>
        <v xml:space="preserve"> - </v>
      </c>
      <c r="O1036" s="77"/>
      <c r="P1036" s="59"/>
      <c r="Q1036" s="59"/>
      <c r="R1036" s="59"/>
      <c r="S1036" s="59"/>
      <c r="T1036" s="59"/>
      <c r="U1036" s="59"/>
      <c r="V1036" s="59"/>
      <c r="W1036" s="59"/>
      <c r="X1036" s="59"/>
      <c r="Y1036" s="59"/>
    </row>
    <row r="1037" spans="1:25" customFormat="1" x14ac:dyDescent="0.25">
      <c r="A1037" s="57"/>
      <c r="B1037" s="59"/>
      <c r="C1037" s="59"/>
      <c r="D1037" s="59"/>
      <c r="E1037" s="59"/>
      <c r="F1037" s="59"/>
      <c r="G1037" s="59"/>
      <c r="H1037" s="52" t="str">
        <f t="shared" si="33"/>
        <v/>
      </c>
      <c r="I1037" s="73" t="str">
        <f>IFERROR(VLOOKUP(A1037,'Внесение изменений'!$B:$C,2,0),"")</f>
        <v/>
      </c>
      <c r="J1037" s="73" t="str">
        <f>IFERROR(VLOOKUP(A1037,'Внесение изменений'!B:E,4,0)," - ")</f>
        <v xml:space="preserve"> - </v>
      </c>
      <c r="K1037" s="73" t="str">
        <f>IF(J1037=" - ",J1037,IFERROR(VLOOKUP(J1037,Raw!$X$7:$Y$14,2,0),"Незначительные"))</f>
        <v xml:space="preserve"> - </v>
      </c>
      <c r="L1037" s="73"/>
      <c r="M1037" s="73" t="str">
        <f t="shared" si="34"/>
        <v xml:space="preserve"> - </v>
      </c>
      <c r="N1037" s="73" t="str">
        <f>IF(A1037&lt;&gt;"",IFERROR(VLOOKUP(I1037&amp;M1037&amp;K1037,Raw!$R:$V,5,0),"Не определено")," - ")</f>
        <v xml:space="preserve"> - </v>
      </c>
      <c r="O1037" s="77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</row>
  </sheetData>
  <sheetProtection formatCells="0" formatColumns="0" formatRows="0" insertColumns="0" deleteColumns="0" deleteRows="0" sort="0"/>
  <autoFilter ref="A1:O1037" xr:uid="{00000000-0009-0000-0000-000004000000}"/>
  <conditionalFormatting sqref="A1:A18 A20:A1037">
    <cfRule type="duplicateValues" dxfId="4" priority="6"/>
  </conditionalFormatting>
  <conditionalFormatting sqref="A19">
    <cfRule type="duplicateValues" dxfId="3" priority="4"/>
  </conditionalFormatting>
  <conditionalFormatting sqref="A1:O1048576">
    <cfRule type="expression" dxfId="2" priority="3">
      <formula>$N1="Заявка на комиссию"</formula>
    </cfRule>
  </conditionalFormatting>
  <conditionalFormatting sqref="A2:O1037">
    <cfRule type="expression" dxfId="1" priority="1">
      <formula>$N2="Опубликовать, вносим изменения по оригиналу оф письма"</formula>
    </cfRule>
    <cfRule type="expression" dxfId="0" priority="2">
      <formula>$N2="Вносим изменения по оригиналу оф письма"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Raw!$I$5:$I$6</xm:f>
          </x14:formula1>
          <xm:sqref>L2:L1037</xm:sqref>
        </x14:dataValidation>
        <x14:dataValidation type="list" allowBlank="1" showInputMessage="1" showErrorMessage="1" xr:uid="{00000000-0002-0000-0400-000001000000}">
          <x14:formula1>
            <xm:f>Raw!$F$2:$F$32</xm:f>
          </x14:formula1>
          <xm:sqref>J2:J1037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Заявка на внесение изменений</vt:lpstr>
      <vt:lpstr>Внесение изменений</vt:lpstr>
      <vt:lpstr>Raw</vt:lpstr>
      <vt:lpstr>Инструкция по заполнению файла</vt:lpstr>
      <vt:lpstr>Техническая</vt:lpstr>
      <vt:lpstr>'Внесение изменений'!Заголовки_для_печати</vt:lpstr>
      <vt:lpstr>'Заявка на внесение изменений'!Область_печати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Ирина Савонько</cp:lastModifiedBy>
  <cp:lastPrinted>2021-04-05T15:59:46Z</cp:lastPrinted>
  <dcterms:created xsi:type="dcterms:W3CDTF">2021-03-22T10:03:07Z</dcterms:created>
  <dcterms:modified xsi:type="dcterms:W3CDTF">2021-05-12T13:11:07Z</dcterms:modified>
</cp:coreProperties>
</file>