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Интернет-магазин" sheetId="1" r:id="rId4"/>
    <sheet state="visible" name="Options" sheetId="2" r:id="rId5"/>
    <sheet state="visible" name="Positions" sheetId="3" r:id="rId6"/>
    <sheet state="visible" name="Salary" sheetId="4" r:id="rId7"/>
    <sheet state="visible" name="P&amp;L" sheetId="5" r:id="rId8"/>
    <sheet state="visible" name="Roster" sheetId="6" r:id="rId9"/>
    <sheet state="visible" name="UE" sheetId="7" r:id="rId10"/>
    <sheet state="visible" name="Report" sheetId="8" r:id="rId11"/>
  </sheets>
  <definedNames/>
  <calcPr/>
</workbook>
</file>

<file path=xl/sharedStrings.xml><?xml version="1.0" encoding="utf-8"?>
<sst xmlns="http://schemas.openxmlformats.org/spreadsheetml/2006/main" count="141" uniqueCount="120">
  <si>
    <t>COGS</t>
  </si>
  <si>
    <t>Маркетинг</t>
  </si>
  <si>
    <t>Доход</t>
  </si>
  <si>
    <t>Когорта</t>
  </si>
  <si>
    <t>UA</t>
  </si>
  <si>
    <t>C1</t>
  </si>
  <si>
    <t>Покупатели</t>
  </si>
  <si>
    <t>Средняя цена товара в корзине</t>
  </si>
  <si>
    <t>Среднее число товаров в корзине</t>
  </si>
  <si>
    <t>Средний чек</t>
  </si>
  <si>
    <t>Фикс. издержки (Fix.Cost)</t>
  </si>
  <si>
    <t>Затраты на доставку</t>
  </si>
  <si>
    <t>Прочее</t>
  </si>
  <si>
    <t>Ср. число заказов на клиента (APC)</t>
  </si>
  <si>
    <t>ARPPU (cLTV)</t>
  </si>
  <si>
    <t>ARPU (LTV)</t>
  </si>
  <si>
    <t>Маркетинговый бюджет (AC)</t>
  </si>
  <si>
    <t>CPA</t>
  </si>
  <si>
    <t>Стоимость удержания когорты (RC)</t>
  </si>
  <si>
    <t>Стоимость удрежания на одного клиента (ARC)</t>
  </si>
  <si>
    <t>ARPU-CPA-ARC</t>
  </si>
  <si>
    <t>Выручка (Contrebution margin)</t>
  </si>
  <si>
    <t>Месяц 1</t>
  </si>
  <si>
    <t>Месяц 2</t>
  </si>
  <si>
    <t>Месяц 3</t>
  </si>
  <si>
    <t>Месяц 24</t>
  </si>
  <si>
    <t>Parametr</t>
  </si>
  <si>
    <t>Description</t>
  </si>
  <si>
    <t>At the start</t>
  </si>
  <si>
    <t>At the end</t>
  </si>
  <si>
    <t>Delta</t>
  </si>
  <si>
    <t>Method:</t>
  </si>
  <si>
    <t>Exponential</t>
  </si>
  <si>
    <t>Planning period</t>
  </si>
  <si>
    <t>Enter the beginning and end of the period for which you are building P&amp;L.</t>
  </si>
  <si>
    <t>Product</t>
  </si>
  <si>
    <t>Сustomers, new (B)</t>
  </si>
  <si>
    <t>Enter the number of new clients at the beginning and end of the period.</t>
  </si>
  <si>
    <t>##</t>
  </si>
  <si>
    <t>Average Price (AvP)</t>
  </si>
  <si>
    <t>Average Price</t>
  </si>
  <si>
    <t>COGS, fix</t>
  </si>
  <si>
    <t>Costs of goods or services sold, the price may change as a result of volume increase. These costs do not depend on the average price.</t>
  </si>
  <si>
    <t>COGS,%</t>
  </si>
  <si>
    <t>Costs of goods or services sold, the price may change as a result of volume increase. These costs depend on the average price.</t>
  </si>
  <si>
    <t>1sCOGS, fix</t>
  </si>
  <si>
    <t>Additional costs for the very first sale, such as equipment delivery, integration, or initial diagnosis. These costs do not depend on the average price.</t>
  </si>
  <si>
    <t>1sCOGS, %</t>
  </si>
  <si>
    <t>Additional costs for the very first sale, such as equipment delivery, integration, or initial diagnosis. These costs depend on the average price.</t>
  </si>
  <si>
    <t>Marketing</t>
  </si>
  <si>
    <t>Acquisition Cost</t>
  </si>
  <si>
    <t>Your leads ascquisition cost</t>
  </si>
  <si>
    <t>Leads (UA)</t>
  </si>
  <si>
    <t>Amount of leads</t>
  </si>
  <si>
    <t>Average Payment Count (APC)</t>
  </si>
  <si>
    <t>The average payments count per customer. If unknown, leave it blank and specify Churn Rate</t>
  </si>
  <si>
    <t xml:space="preserve">Churn Rate </t>
  </si>
  <si>
    <t>Churn rate of your clients, if unknown, leave it blank.</t>
  </si>
  <si>
    <t>Business</t>
  </si>
  <si>
    <t>Square per employee</t>
  </si>
  <si>
    <t>Minimum office space per workplace.</t>
  </si>
  <si>
    <t>Rent of one square meter</t>
  </si>
  <si>
    <t>Rental price of 1 square meter of office space.</t>
  </si>
  <si>
    <t>First sale month</t>
  </si>
  <si>
    <t>Specify the month from which your sales will begin. For example, you need six months to develop your product and you will start selling from the 7th.</t>
  </si>
  <si>
    <t>total</t>
  </si>
  <si>
    <t>square</t>
  </si>
  <si>
    <t>СЕО</t>
  </si>
  <si>
    <t>COO</t>
  </si>
  <si>
    <t>СМО</t>
  </si>
  <si>
    <t>Support</t>
  </si>
  <si>
    <t>Marketing team</t>
  </si>
  <si>
    <t>Management team</t>
  </si>
  <si>
    <t>Leads (ua)</t>
  </si>
  <si>
    <t>С1</t>
  </si>
  <si>
    <t>APC</t>
  </si>
  <si>
    <t>CR</t>
  </si>
  <si>
    <t>1sCOGS</t>
  </si>
  <si>
    <t>Customers</t>
  </si>
  <si>
    <t>Customers, new (b)</t>
  </si>
  <si>
    <t>Customers,old</t>
  </si>
  <si>
    <t>Customers, churn</t>
  </si>
  <si>
    <t>Customers, total</t>
  </si>
  <si>
    <t>Earnings</t>
  </si>
  <si>
    <t>Average Price, AvP</t>
  </si>
  <si>
    <t>Revenue</t>
  </si>
  <si>
    <t>Costs</t>
  </si>
  <si>
    <t>Variable costs</t>
  </si>
  <si>
    <t>Advertising</t>
  </si>
  <si>
    <t>Salary</t>
  </si>
  <si>
    <t>Rent</t>
  </si>
  <si>
    <t>Other costs</t>
  </si>
  <si>
    <t>Total Cost</t>
  </si>
  <si>
    <t>Result</t>
  </si>
  <si>
    <t>ua</t>
  </si>
  <si>
    <t>c1</t>
  </si>
  <si>
    <t>b</t>
  </si>
  <si>
    <t>avp</t>
  </si>
  <si>
    <t>cogs</t>
  </si>
  <si>
    <t>apc</t>
  </si>
  <si>
    <t>1scogs</t>
  </si>
  <si>
    <t>arpc</t>
  </si>
  <si>
    <t>arpu</t>
  </si>
  <si>
    <t>ac</t>
  </si>
  <si>
    <t>cac</t>
  </si>
  <si>
    <t>cpa</t>
  </si>
  <si>
    <t>cm</t>
  </si>
  <si>
    <t>Conversion rate</t>
  </si>
  <si>
    <t>Amount of customers</t>
  </si>
  <si>
    <t>Cost of Good Sold</t>
  </si>
  <si>
    <t>Average Payments Count</t>
  </si>
  <si>
    <t>First sale COGS</t>
  </si>
  <si>
    <t>Average Gross Profit (Revenue) per Customer</t>
  </si>
  <si>
    <t>Average Gross Profit (Revenue) per Lead (User)</t>
  </si>
  <si>
    <t>Acquisition cost</t>
  </si>
  <si>
    <t>Customer Acquisition Cost</t>
  </si>
  <si>
    <t>Cost per Acquisition</t>
  </si>
  <si>
    <t>Contribution Margin</t>
  </si>
  <si>
    <t>Months to breakeven</t>
  </si>
  <si>
    <t>Needed investments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</si>
</sst>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р.-419]#,##0.00"/>
    <numFmt numFmtId="165" formatCode="[$р.-419]#,##0"/>
    <numFmt numFmtId="166" formatCode="&quot; &quot;mm&quot;.&quot;yyyy"/>
  </numFmts>
  <fonts count="1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Roboto Mono"/>
    </font>
    <font/>
    <font>
      <b/>
      <color theme="1"/>
      <name val="Roboto Mono"/>
    </font>
    <font>
      <b/>
      <u/>
      <color rgb="FF1155CC"/>
      <name val="Roboto Mono"/>
    </font>
    <font>
      <color rgb="FF666666"/>
      <name val="Roboto Mono"/>
    </font>
    <font>
      <b/>
      <color rgb="FF980000"/>
      <name val="Roboto Mono"/>
    </font>
    <font>
      <color theme="1"/>
      <name val="Arial"/>
      <scheme val="minor"/>
    </font>
    <font>
      <color rgb="FF434343"/>
      <name val="Roboto Mono"/>
    </font>
    <font>
      <sz val="9.0"/>
      <color rgb="FF666666"/>
      <name val="Arial"/>
    </font>
    <font>
      <sz val="14.0"/>
      <color theme="1"/>
      <name val="Roboto Mono"/>
    </font>
    <font>
      <b/>
      <sz val="14.0"/>
      <color theme="1"/>
      <name val="Roboto Mono"/>
    </font>
  </fonts>
  <fills count="12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7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horizontal="center" shrinkToFit="0" vertical="bottom" wrapText="1"/>
    </xf>
    <xf borderId="0" fillId="4" fontId="1" numFmtId="0" xfId="0" applyAlignment="1" applyFill="1" applyFont="1">
      <alignment vertical="bottom"/>
    </xf>
    <xf borderId="0" fillId="5" fontId="2" numFmtId="0" xfId="0" applyAlignment="1" applyFill="1" applyFont="1">
      <alignment horizontal="center" shrinkToFit="0" vertical="bottom" wrapText="1"/>
    </xf>
    <xf borderId="0" fillId="6" fontId="2" numFmtId="0" xfId="0" applyAlignment="1" applyFill="1" applyFon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0" fillId="7" fontId="2" numFmtId="0" xfId="0" applyAlignment="1" applyFill="1" applyFont="1">
      <alignment shrinkToFit="0" vertical="bottom" wrapText="1"/>
    </xf>
    <xf borderId="0" fillId="3" fontId="2" numFmtId="0" xfId="0" applyAlignment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5" fontId="2" numFmtId="0" xfId="0" applyAlignment="1" applyFont="1">
      <alignment shrinkToFit="0" vertical="bottom" wrapText="1"/>
    </xf>
    <xf borderId="0" fillId="6" fontId="2" numFmtId="0" xfId="0" applyAlignment="1" applyFont="1">
      <alignment shrinkToFit="0" vertical="bottom" wrapText="1"/>
    </xf>
    <xf borderId="0" fillId="2" fontId="1" numFmtId="3" xfId="0" applyAlignment="1" applyFont="1" applyNumberFormat="1">
      <alignment horizontal="right" shrinkToFit="0" vertical="bottom" wrapText="1"/>
    </xf>
    <xf borderId="0" fillId="2" fontId="1" numFmtId="10" xfId="0" applyAlignment="1" applyFont="1" applyNumberFormat="1">
      <alignment horizontal="right" shrinkToFit="0" vertical="bottom" wrapText="1"/>
    </xf>
    <xf borderId="0" fillId="7" fontId="1" numFmtId="3" xfId="0" applyAlignment="1" applyFont="1" applyNumberFormat="1">
      <alignment horizontal="right" shrinkToFit="0" vertical="bottom" wrapText="1"/>
    </xf>
    <xf borderId="0" fillId="7" fontId="1" numFmtId="164" xfId="0" applyAlignment="1" applyFont="1" applyNumberFormat="1">
      <alignment horizontal="right" shrinkToFit="0" vertical="bottom" wrapText="1"/>
    </xf>
    <xf borderId="0" fillId="7" fontId="1" numFmtId="165" xfId="0" applyAlignment="1" applyFont="1" applyNumberFormat="1">
      <alignment horizontal="right" shrinkToFit="0" vertical="bottom" wrapText="1"/>
    </xf>
    <xf borderId="0" fillId="3" fontId="1" numFmtId="165" xfId="0" applyAlignment="1" applyFont="1" applyNumberFormat="1">
      <alignment horizontal="right" shrinkToFit="0" vertical="bottom" wrapText="1"/>
    </xf>
    <xf borderId="0" fillId="3" fontId="1" numFmtId="164" xfId="0" applyAlignment="1" applyFont="1" applyNumberFormat="1">
      <alignment horizontal="right" shrinkToFit="0" vertical="bottom" wrapText="1"/>
    </xf>
    <xf borderId="0" fillId="4" fontId="1" numFmtId="0" xfId="0" applyAlignment="1" applyFont="1">
      <alignment horizontal="right" shrinkToFit="0" vertical="bottom" wrapText="1"/>
    </xf>
    <xf borderId="0" fillId="4" fontId="1" numFmtId="164" xfId="0" applyAlignment="1" applyFont="1" applyNumberFormat="1">
      <alignment horizontal="right" shrinkToFit="0" vertical="bottom" wrapText="1"/>
    </xf>
    <xf borderId="0" fillId="5" fontId="1" numFmtId="164" xfId="0" applyAlignment="1" applyFont="1" applyNumberFormat="1">
      <alignment horizontal="right" shrinkToFit="0" vertical="bottom" wrapText="1"/>
    </xf>
    <xf borderId="0" fillId="5" fontId="1" numFmtId="164" xfId="0" applyAlignment="1" applyFont="1" applyNumberFormat="1">
      <alignment horizontal="right" shrinkToFit="0" vertical="bottom" wrapText="1"/>
    </xf>
    <xf borderId="0" fillId="6" fontId="1" numFmtId="164" xfId="0" applyAlignment="1" applyFont="1" applyNumberFormat="1">
      <alignment horizontal="right" shrinkToFit="0" vertical="bottom" wrapText="1"/>
    </xf>
    <xf borderId="0" fillId="0" fontId="1" numFmtId="0" xfId="0" applyAlignment="1" applyFont="1">
      <alignment readingOrder="0" shrinkToFit="0" vertical="bottom" wrapText="1"/>
    </xf>
    <xf borderId="1" fillId="0" fontId="3" numFmtId="0" xfId="0" applyAlignment="1" applyBorder="1" applyFont="1">
      <alignment readingOrder="0" shrinkToFit="0" vertical="top" wrapText="1"/>
    </xf>
    <xf borderId="2" fillId="0" fontId="4" numFmtId="0" xfId="0" applyBorder="1" applyFont="1"/>
    <xf borderId="3" fillId="0" fontId="4" numFmtId="0" xfId="0" applyBorder="1" applyFont="1"/>
    <xf borderId="1" fillId="0" fontId="3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vertical="center"/>
    </xf>
    <xf borderId="5" fillId="0" fontId="4" numFmtId="0" xfId="0" applyBorder="1" applyFont="1"/>
    <xf borderId="0" fillId="0" fontId="6" numFmtId="0" xfId="0" applyAlignment="1" applyFont="1">
      <alignment horizontal="center" readingOrder="0" vertical="center"/>
    </xf>
    <xf borderId="0" fillId="0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right" readingOrder="0" shrinkToFit="0" vertical="center" wrapText="1"/>
    </xf>
    <xf borderId="0" fillId="3" fontId="3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vertical="center" wrapText="1"/>
    </xf>
    <xf borderId="0" fillId="3" fontId="3" numFmtId="166" xfId="0" applyAlignment="1" applyFont="1" applyNumberFormat="1">
      <alignment readingOrder="0" shrinkToFit="0" vertical="center" wrapText="1"/>
    </xf>
    <xf borderId="0" fillId="8" fontId="3" numFmtId="0" xfId="0" applyAlignment="1" applyFill="1" applyFont="1">
      <alignment vertical="center"/>
    </xf>
    <xf borderId="0" fillId="0" fontId="3" numFmtId="0" xfId="0" applyAlignment="1" applyFont="1">
      <alignment shrinkToFit="0" vertical="center" wrapText="1"/>
    </xf>
    <xf borderId="0" fillId="9" fontId="5" numFmtId="0" xfId="0" applyAlignment="1" applyFill="1" applyFont="1">
      <alignment readingOrder="0" shrinkToFit="0" vertical="center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wrapText="1"/>
    </xf>
    <xf borderId="0" fillId="3" fontId="3" numFmtId="3" xfId="0" applyAlignment="1" applyFont="1" applyNumberFormat="1">
      <alignment readingOrder="0" vertical="center"/>
    </xf>
    <xf borderId="0" fillId="8" fontId="3" numFmtId="3" xfId="0" applyAlignment="1" applyFont="1" applyNumberFormat="1">
      <alignment vertical="center"/>
    </xf>
    <xf borderId="0" fillId="0" fontId="3" numFmtId="0" xfId="0" applyFont="1"/>
    <xf borderId="0" fillId="0" fontId="7" numFmtId="0" xfId="0" applyAlignment="1" applyFont="1">
      <alignment readingOrder="0" shrinkToFit="0" vertical="top" wrapText="1"/>
    </xf>
    <xf borderId="0" fillId="8" fontId="3" numFmtId="4" xfId="0" applyAlignment="1" applyFont="1" applyNumberFormat="1">
      <alignment vertical="center"/>
    </xf>
    <xf borderId="0" fillId="8" fontId="3" numFmtId="10" xfId="0" applyAlignment="1" applyFont="1" applyNumberFormat="1">
      <alignment vertical="center"/>
    </xf>
    <xf borderId="0" fillId="3" fontId="3" numFmtId="2" xfId="0" applyAlignment="1" applyFont="1" applyNumberFormat="1">
      <alignment readingOrder="0" vertical="center"/>
    </xf>
    <xf borderId="0" fillId="8" fontId="3" numFmtId="2" xfId="0" applyAlignment="1" applyFont="1" applyNumberFormat="1">
      <alignment vertical="center"/>
    </xf>
    <xf borderId="0" fillId="3" fontId="3" numFmtId="10" xfId="0" applyAlignment="1" applyFont="1" applyNumberFormat="1">
      <alignment readingOrder="0" vertical="center"/>
    </xf>
    <xf borderId="0" fillId="3" fontId="3" numFmtId="4" xfId="0" applyAlignment="1" applyFont="1" applyNumberFormat="1">
      <alignment readingOrder="0" vertical="center"/>
    </xf>
    <xf borderId="0" fillId="8" fontId="3" numFmtId="4" xfId="0" applyAlignment="1" applyFont="1" applyNumberFormat="1">
      <alignment readingOrder="0" vertical="center"/>
    </xf>
    <xf borderId="0" fillId="0" fontId="3" numFmtId="4" xfId="0" applyAlignment="1" applyFont="1" applyNumberFormat="1">
      <alignment vertical="center"/>
    </xf>
    <xf borderId="0" fillId="3" fontId="3" numFmtId="166" xfId="0" applyAlignment="1" applyFont="1" applyNumberFormat="1">
      <alignment readingOrder="0" vertical="center"/>
    </xf>
    <xf borderId="0" fillId="0" fontId="3" numFmtId="2" xfId="0" applyAlignment="1" applyFont="1" applyNumberFormat="1">
      <alignment vertical="center"/>
    </xf>
    <xf borderId="0" fillId="0" fontId="8" numFmtId="0" xfId="0" applyFont="1"/>
    <xf borderId="0" fillId="0" fontId="5" numFmtId="166" xfId="0" applyFont="1" applyNumberFormat="1"/>
    <xf borderId="0" fillId="0" fontId="5" numFmtId="3" xfId="0" applyAlignment="1" applyFont="1" applyNumberFormat="1">
      <alignment readingOrder="0"/>
    </xf>
    <xf borderId="0" fillId="8" fontId="5" numFmtId="3" xfId="0" applyAlignment="1" applyFont="1" applyNumberFormat="1">
      <alignment readingOrder="0"/>
    </xf>
    <xf borderId="0" fillId="0" fontId="5" numFmtId="4" xfId="0" applyAlignment="1" applyFont="1" applyNumberFormat="1">
      <alignment readingOrder="0"/>
    </xf>
    <xf borderId="0" fillId="8" fontId="5" numFmtId="4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3" fontId="9" numFmtId="0" xfId="0" applyFont="1"/>
    <xf borderId="0" fillId="3" fontId="9" numFmtId="0" xfId="0" applyAlignment="1" applyFont="1">
      <alignment readingOrder="0"/>
    </xf>
    <xf borderId="0" fillId="8" fontId="9" numFmtId="0" xfId="0" applyFont="1"/>
    <xf borderId="0" fillId="3" fontId="3" numFmtId="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0" numFmtId="1" xfId="0" applyFont="1" applyNumberFormat="1"/>
    <xf borderId="0" fillId="0" fontId="3" numFmtId="1" xfId="0" applyFont="1" applyNumberFormat="1"/>
    <xf borderId="0" fillId="0" fontId="3" numFmtId="3" xfId="0" applyAlignment="1" applyFont="1" applyNumberFormat="1">
      <alignment readingOrder="0"/>
    </xf>
    <xf borderId="0" fillId="0" fontId="10" numFmtId="3" xfId="0" applyAlignment="1" applyFont="1" applyNumberFormat="1">
      <alignment readingOrder="0"/>
    </xf>
    <xf borderId="0" fillId="0" fontId="3" numFmtId="3" xfId="0" applyFont="1" applyNumberFormat="1"/>
    <xf borderId="0" fillId="0" fontId="3" numFmtId="0" xfId="0" applyAlignment="1" applyFont="1">
      <alignment readingOrder="0"/>
    </xf>
    <xf borderId="0" fillId="0" fontId="10" numFmtId="10" xfId="0" applyFont="1" applyNumberFormat="1"/>
    <xf borderId="0" fillId="0" fontId="3" numFmtId="10" xfId="0" applyFont="1" applyNumberFormat="1"/>
    <xf borderId="0" fillId="0" fontId="3" numFmtId="2" xfId="0" applyAlignment="1" applyFont="1" applyNumberFormat="1">
      <alignment readingOrder="0"/>
    </xf>
    <xf borderId="0" fillId="0" fontId="10" numFmtId="2" xfId="0" applyFont="1" applyNumberFormat="1"/>
    <xf borderId="0" fillId="0" fontId="3" numFmtId="2" xfId="0" applyFont="1" applyNumberFormat="1"/>
    <xf borderId="0" fillId="0" fontId="3" numFmtId="4" xfId="0" applyAlignment="1" applyFont="1" applyNumberFormat="1">
      <alignment readingOrder="0"/>
    </xf>
    <xf borderId="0" fillId="0" fontId="10" numFmtId="4" xfId="0" applyFont="1" applyNumberFormat="1"/>
    <xf borderId="0" fillId="0" fontId="3" numFmtId="4" xfId="0" applyFont="1" applyNumberFormat="1"/>
    <xf borderId="0" fillId="0" fontId="10" numFmtId="0" xfId="0" applyFont="1"/>
    <xf borderId="0" fillId="0" fontId="10" numFmtId="3" xfId="0" applyFont="1" applyNumberFormat="1"/>
    <xf borderId="0" fillId="3" fontId="10" numFmtId="3" xfId="0" applyAlignment="1" applyFont="1" applyNumberFormat="1">
      <alignment readingOrder="0"/>
    </xf>
    <xf borderId="0" fillId="3" fontId="10" numFmtId="4" xfId="0" applyAlignment="1" applyFont="1" applyNumberFormat="1">
      <alignment readingOrder="0"/>
    </xf>
    <xf borderId="0" fillId="3" fontId="10" numFmtId="4" xfId="0" applyFont="1" applyNumberFormat="1"/>
    <xf borderId="0" fillId="3" fontId="3" numFmtId="4" xfId="0" applyFont="1" applyNumberFormat="1"/>
    <xf borderId="0" fillId="0" fontId="5" numFmtId="4" xfId="0" applyFont="1" applyNumberFormat="1"/>
    <xf borderId="0" fillId="8" fontId="5" numFmtId="4" xfId="0" applyFont="1" applyNumberFormat="1"/>
    <xf borderId="0" fillId="8" fontId="3" numFmtId="4" xfId="0" applyAlignment="1" applyFont="1" applyNumberFormat="1">
      <alignment readingOrder="0"/>
    </xf>
    <xf borderId="0" fillId="8" fontId="3" numFmtId="0" xfId="0" applyFont="1"/>
    <xf borderId="0" fillId="0" fontId="1" numFmtId="0" xfId="0" applyAlignment="1" applyFont="1">
      <alignment vertical="bottom"/>
    </xf>
    <xf borderId="0" fillId="9" fontId="2" numFmtId="0" xfId="0" applyAlignment="1" applyFont="1">
      <alignment horizontal="right" vertical="bottom"/>
    </xf>
    <xf borderId="0" fillId="10" fontId="2" numFmtId="0" xfId="0" applyAlignment="1" applyFill="1" applyFont="1">
      <alignment horizontal="right" vertical="bottom"/>
    </xf>
    <xf borderId="0" fillId="11" fontId="2" numFmtId="0" xfId="0" applyAlignment="1" applyFill="1" applyFont="1">
      <alignment horizontal="right" vertical="bottom"/>
    </xf>
    <xf borderId="0" fillId="9" fontId="11" numFmtId="0" xfId="0" applyAlignment="1" applyFont="1">
      <alignment horizontal="right" readingOrder="0" shrinkToFit="0" vertical="top" wrapText="1"/>
    </xf>
    <xf borderId="0" fillId="10" fontId="11" numFmtId="0" xfId="0" applyAlignment="1" applyFont="1">
      <alignment horizontal="right" readingOrder="0" shrinkToFit="0" vertical="top" wrapText="1"/>
    </xf>
    <xf borderId="0" fillId="11" fontId="11" numFmtId="49" xfId="0" applyAlignment="1" applyFont="1" applyNumberFormat="1">
      <alignment horizontal="right" readingOrder="0" shrinkToFit="0" vertical="top" wrapText="1"/>
    </xf>
    <xf borderId="0" fillId="11" fontId="11" numFmtId="0" xfId="0" applyAlignment="1" applyFont="1">
      <alignment horizontal="right" readingOrder="0" shrinkToFit="0" vertical="top" wrapText="1"/>
    </xf>
    <xf borderId="0" fillId="11" fontId="11" numFmtId="0" xfId="0" applyAlignment="1" applyFont="1">
      <alignment horizontal="right" shrinkToFit="0" vertical="top" wrapText="1"/>
    </xf>
    <xf borderId="0" fillId="0" fontId="2" numFmtId="0" xfId="0" applyAlignment="1" applyFont="1">
      <alignment readingOrder="0" vertical="center"/>
    </xf>
    <xf borderId="0" fillId="8" fontId="5" numFmtId="3" xfId="0" applyAlignment="1" applyFont="1" applyNumberFormat="1">
      <alignment horizontal="right" vertical="center"/>
    </xf>
    <xf borderId="0" fillId="8" fontId="5" numFmtId="10" xfId="0" applyAlignment="1" applyFont="1" applyNumberFormat="1">
      <alignment horizontal="right" vertical="center"/>
    </xf>
    <xf borderId="0" fillId="8" fontId="5" numFmtId="164" xfId="0" applyAlignment="1" applyFont="1" applyNumberFormat="1">
      <alignment horizontal="right" vertical="center"/>
    </xf>
    <xf borderId="0" fillId="8" fontId="5" numFmtId="2" xfId="0" applyAlignment="1" applyFont="1" applyNumberFormat="1">
      <alignment horizontal="right" vertical="center"/>
    </xf>
    <xf borderId="0" fillId="0" fontId="12" numFmtId="0" xfId="0" applyAlignment="1" applyFont="1">
      <alignment readingOrder="0" shrinkToFit="0" vertical="center" wrapText="1"/>
    </xf>
    <xf borderId="6" fillId="0" fontId="13" numFmtId="0" xfId="0" applyAlignment="1" applyBorder="1" applyFont="1">
      <alignment shrinkToFit="0" vertical="center" wrapText="1"/>
    </xf>
    <xf borderId="4" fillId="0" fontId="12" numFmtId="0" xfId="0" applyAlignment="1" applyBorder="1" applyFont="1">
      <alignment readingOrder="0" shrinkToFit="0" vertical="center" wrapText="1"/>
    </xf>
    <xf borderId="4" fillId="0" fontId="13" numFmtId="4" xfId="0" applyAlignment="1" applyBorder="1" applyFont="1" applyNumberFormat="1">
      <alignment shrinkToFit="0" vertical="center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3">
    <dxf>
      <font>
        <color rgb="FF38761D"/>
      </font>
      <fill>
        <patternFill patternType="none"/>
      </fill>
      <border/>
    </dxf>
    <dxf>
      <font>
        <color rgb="FF980000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Result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cat>
            <c:strRef>
              <c:f>'P&amp;L'!$B$1:$Z$1</c:f>
            </c:strRef>
          </c:cat>
          <c:val>
            <c:numRef>
              <c:f>'P&amp;L'!$B$2:$Z$2</c:f>
              <c:numCache/>
            </c:numRef>
          </c:val>
        </c:ser>
        <c:ser>
          <c:idx val="1"/>
          <c:order val="1"/>
          <c:cat>
            <c:strRef>
              <c:f>'P&amp;L'!$B$1:$Z$1</c:f>
            </c:strRef>
          </c:cat>
          <c:val>
            <c:numRef>
              <c:f>'P&amp;L'!$B$25:$Z$25</c:f>
              <c:numCache/>
            </c:numRef>
          </c:val>
        </c:ser>
        <c:axId val="726808003"/>
        <c:axId val="138341945"/>
      </c:barChart>
      <c:catAx>
        <c:axId val="726808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41945"/>
      </c:catAx>
      <c:valAx>
        <c:axId val="13834194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26808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Leads (ua)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cat>
            <c:strRef>
              <c:f>'P&amp;L'!$B$1:$Z$1</c:f>
            </c:strRef>
          </c:cat>
          <c:val>
            <c:numRef>
              <c:f>'P&amp;L'!$B$2:$Z$2</c:f>
              <c:numCache/>
            </c:numRef>
          </c:val>
        </c:ser>
        <c:ser>
          <c:idx val="1"/>
          <c:order val="1"/>
          <c:cat>
            <c:strRef>
              <c:f>'P&amp;L'!$B$1:$Z$1</c:f>
            </c:strRef>
          </c:cat>
          <c:val>
            <c:numRef>
              <c:f>'P&amp;L'!$B$3:$Z$3</c:f>
              <c:numCache/>
            </c:numRef>
          </c:val>
        </c:ser>
        <c:axId val="1938230565"/>
        <c:axId val="427069380"/>
      </c:barChart>
      <c:catAx>
        <c:axId val="1938230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069380"/>
      </c:catAx>
      <c:valAx>
        <c:axId val="42706938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382305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Customers,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cat>
            <c:strRef>
              <c:f>'P&amp;L'!$B$1:$Z$1</c:f>
            </c:strRef>
          </c:cat>
          <c:val>
            <c:numRef>
              <c:f>'P&amp;L'!$B$2:$Z$2</c:f>
              <c:numCache/>
            </c:numRef>
          </c:val>
        </c:ser>
        <c:ser>
          <c:idx val="1"/>
          <c:order val="1"/>
          <c:cat>
            <c:strRef>
              <c:f>'P&amp;L'!$B$1:$Z$1</c:f>
            </c:strRef>
          </c:cat>
          <c:val>
            <c:numRef>
              <c:f>'P&amp;L'!$B$14:$Z$14</c:f>
              <c:numCache/>
            </c:numRef>
          </c:val>
        </c:ser>
        <c:axId val="220699886"/>
        <c:axId val="1482625009"/>
      </c:barChart>
      <c:catAx>
        <c:axId val="220699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625009"/>
      </c:catAx>
      <c:valAx>
        <c:axId val="148262500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20699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9525</xdr:rowOff>
    </xdr:from>
    <xdr:ext cx="14163675" cy="39909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23</xdr:row>
      <xdr:rowOff>66675</xdr:rowOff>
    </xdr:from>
    <xdr:ext cx="14163675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0</xdr:rowOff>
    </xdr:from>
    <xdr:ext cx="14163675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2"/>
      <c r="H1" s="3" t="s">
        <v>0</v>
      </c>
      <c r="K1" s="4"/>
      <c r="L1" s="4"/>
      <c r="M1" s="4"/>
      <c r="N1" s="5" t="s">
        <v>1</v>
      </c>
      <c r="S1" s="6" t="s">
        <v>2</v>
      </c>
      <c r="T1" s="1"/>
      <c r="U1" s="1"/>
      <c r="V1" s="1"/>
      <c r="W1" s="1"/>
      <c r="X1" s="1"/>
      <c r="Y1" s="1"/>
      <c r="Z1" s="1"/>
    </row>
    <row r="2">
      <c r="A2" s="7" t="s">
        <v>3</v>
      </c>
      <c r="B2" s="8" t="s">
        <v>4</v>
      </c>
      <c r="C2" s="8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10" t="s">
        <v>10</v>
      </c>
      <c r="I2" s="10" t="s">
        <v>11</v>
      </c>
      <c r="J2" s="10" t="s">
        <v>12</v>
      </c>
      <c r="K2" s="11" t="s">
        <v>13</v>
      </c>
      <c r="L2" s="11" t="s">
        <v>14</v>
      </c>
      <c r="M2" s="11" t="s">
        <v>15</v>
      </c>
      <c r="N2" s="12" t="s">
        <v>16</v>
      </c>
      <c r="O2" s="12" t="s">
        <v>17</v>
      </c>
      <c r="P2" s="12" t="s">
        <v>18</v>
      </c>
      <c r="Q2" s="12" t="s">
        <v>19</v>
      </c>
      <c r="R2" s="12" t="s">
        <v>20</v>
      </c>
      <c r="S2" s="13" t="s">
        <v>21</v>
      </c>
      <c r="T2" s="1"/>
      <c r="U2" s="1"/>
      <c r="V2" s="1"/>
      <c r="W2" s="1"/>
      <c r="X2" s="1"/>
      <c r="Y2" s="1"/>
      <c r="Z2" s="1"/>
    </row>
    <row r="3">
      <c r="A3" s="7" t="s">
        <v>22</v>
      </c>
      <c r="B3" s="14">
        <v>10000.0</v>
      </c>
      <c r="C3" s="15">
        <v>0.01</v>
      </c>
      <c r="D3" s="16">
        <f t="shared" ref="D3:D6" si="1">B3*C3</f>
        <v>100</v>
      </c>
      <c r="E3" s="17">
        <v>100.0</v>
      </c>
      <c r="F3" s="17">
        <v>4.0</v>
      </c>
      <c r="G3" s="18">
        <f t="shared" ref="G3:G6" si="2">E3*F3</f>
        <v>400</v>
      </c>
      <c r="H3" s="19">
        <v>900.0</v>
      </c>
      <c r="I3" s="19">
        <v>350.0</v>
      </c>
      <c r="J3" s="20">
        <v>5.0</v>
      </c>
      <c r="K3" s="21">
        <v>3.0</v>
      </c>
      <c r="L3" s="22">
        <f t="shared" ref="L3:L6" si="3">(G3-SUM(H3:J3))*K3</f>
        <v>-2565</v>
      </c>
      <c r="M3" s="22">
        <f t="shared" ref="M3:M6" si="4">L3*C3</f>
        <v>-25.65</v>
      </c>
      <c r="N3" s="23">
        <v>1000000.0</v>
      </c>
      <c r="O3" s="23">
        <f t="shared" ref="O3:O6" si="5">N3/B3</f>
        <v>100</v>
      </c>
      <c r="P3" s="23">
        <v>50000.0</v>
      </c>
      <c r="Q3" s="23">
        <f t="shared" ref="Q3:Q6" si="6">P3*C3/D3</f>
        <v>5</v>
      </c>
      <c r="R3" s="24">
        <f t="shared" ref="R3:R6" si="7">M3-O3-Q3</f>
        <v>-130.65</v>
      </c>
      <c r="S3" s="25">
        <f t="shared" ref="S3:S6" si="8">R3*B3</f>
        <v>-1306500</v>
      </c>
      <c r="T3" s="1"/>
      <c r="U3" s="1"/>
      <c r="V3" s="1"/>
      <c r="W3" s="1"/>
      <c r="X3" s="1"/>
      <c r="Y3" s="1"/>
      <c r="Z3" s="1"/>
    </row>
    <row r="4">
      <c r="A4" s="7" t="s">
        <v>23</v>
      </c>
      <c r="B4" s="14">
        <v>20000.0</v>
      </c>
      <c r="C4" s="15">
        <v>0.01</v>
      </c>
      <c r="D4" s="16">
        <f t="shared" si="1"/>
        <v>200</v>
      </c>
      <c r="E4" s="17">
        <v>500.0</v>
      </c>
      <c r="F4" s="17">
        <v>5.0</v>
      </c>
      <c r="G4" s="18">
        <f t="shared" si="2"/>
        <v>2500</v>
      </c>
      <c r="H4" s="19">
        <v>600.0</v>
      </c>
      <c r="I4" s="19">
        <v>350.0</v>
      </c>
      <c r="J4" s="20">
        <v>10.0</v>
      </c>
      <c r="K4" s="21">
        <v>12.0</v>
      </c>
      <c r="L4" s="22">
        <f t="shared" si="3"/>
        <v>18480</v>
      </c>
      <c r="M4" s="22">
        <f t="shared" si="4"/>
        <v>184.8</v>
      </c>
      <c r="N4" s="23">
        <v>1000000.0</v>
      </c>
      <c r="O4" s="23">
        <f t="shared" si="5"/>
        <v>50</v>
      </c>
      <c r="P4" s="23">
        <v>40000.0</v>
      </c>
      <c r="Q4" s="23">
        <f t="shared" si="6"/>
        <v>2</v>
      </c>
      <c r="R4" s="24">
        <f t="shared" si="7"/>
        <v>132.8</v>
      </c>
      <c r="S4" s="25">
        <f t="shared" si="8"/>
        <v>2656000</v>
      </c>
      <c r="T4" s="1"/>
      <c r="U4" s="1"/>
      <c r="V4" s="1"/>
      <c r="W4" s="1"/>
      <c r="X4" s="1"/>
      <c r="Y4" s="1"/>
      <c r="Z4" s="1"/>
    </row>
    <row r="5">
      <c r="A5" s="7" t="s">
        <v>24</v>
      </c>
      <c r="B5" s="14">
        <v>30000.0</v>
      </c>
      <c r="C5" s="15">
        <v>0.01</v>
      </c>
      <c r="D5" s="16">
        <f t="shared" si="1"/>
        <v>300</v>
      </c>
      <c r="E5" s="17">
        <v>700.0</v>
      </c>
      <c r="F5" s="17">
        <v>7.0</v>
      </c>
      <c r="G5" s="18">
        <f t="shared" si="2"/>
        <v>4900</v>
      </c>
      <c r="H5" s="19">
        <v>500.0</v>
      </c>
      <c r="I5" s="19">
        <v>250.0</v>
      </c>
      <c r="J5" s="20">
        <v>15.0</v>
      </c>
      <c r="K5" s="21">
        <v>18.0</v>
      </c>
      <c r="L5" s="22">
        <f t="shared" si="3"/>
        <v>74430</v>
      </c>
      <c r="M5" s="22">
        <f t="shared" si="4"/>
        <v>744.3</v>
      </c>
      <c r="N5" s="23">
        <v>1000000.0</v>
      </c>
      <c r="O5" s="23">
        <f t="shared" si="5"/>
        <v>33.33333333</v>
      </c>
      <c r="P5" s="23">
        <v>30000.0</v>
      </c>
      <c r="Q5" s="23">
        <f t="shared" si="6"/>
        <v>1</v>
      </c>
      <c r="R5" s="24">
        <f t="shared" si="7"/>
        <v>709.9666667</v>
      </c>
      <c r="S5" s="25">
        <f t="shared" si="8"/>
        <v>21299000</v>
      </c>
      <c r="T5" s="1"/>
      <c r="U5" s="1"/>
      <c r="V5" s="1"/>
      <c r="W5" s="1"/>
      <c r="X5" s="1"/>
      <c r="Y5" s="1"/>
      <c r="Z5" s="1"/>
    </row>
    <row r="6">
      <c r="A6" s="26" t="s">
        <v>25</v>
      </c>
      <c r="B6" s="14">
        <v>30000.0</v>
      </c>
      <c r="C6" s="15">
        <v>0.015</v>
      </c>
      <c r="D6" s="16">
        <f t="shared" si="1"/>
        <v>450</v>
      </c>
      <c r="E6" s="17">
        <v>700.0</v>
      </c>
      <c r="F6" s="17">
        <v>7.0</v>
      </c>
      <c r="G6" s="18">
        <f t="shared" si="2"/>
        <v>4900</v>
      </c>
      <c r="H6" s="19">
        <v>500.0</v>
      </c>
      <c r="I6" s="19">
        <v>250.0</v>
      </c>
      <c r="J6" s="20">
        <v>15.0</v>
      </c>
      <c r="K6" s="21">
        <v>24.0</v>
      </c>
      <c r="L6" s="22">
        <f t="shared" si="3"/>
        <v>99240</v>
      </c>
      <c r="M6" s="22">
        <f t="shared" si="4"/>
        <v>1488.6</v>
      </c>
      <c r="N6" s="23">
        <v>1000000.0</v>
      </c>
      <c r="O6" s="23">
        <f t="shared" si="5"/>
        <v>33.33333333</v>
      </c>
      <c r="P6" s="23">
        <v>30000.0</v>
      </c>
      <c r="Q6" s="23">
        <f t="shared" si="6"/>
        <v>1</v>
      </c>
      <c r="R6" s="24">
        <f t="shared" si="7"/>
        <v>1454.266667</v>
      </c>
      <c r="S6" s="25">
        <f t="shared" si="8"/>
        <v>43628000</v>
      </c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D1:G1"/>
    <mergeCell ref="H1:J1"/>
    <mergeCell ref="N1:R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1.38"/>
    <col customWidth="1" min="2" max="2" width="38.88"/>
    <col customWidth="1" min="3" max="5" width="20.13"/>
    <col customWidth="1" min="6" max="7" width="30.13"/>
  </cols>
  <sheetData>
    <row r="1">
      <c r="A1" s="27"/>
      <c r="B1" s="28"/>
      <c r="C1" s="28"/>
      <c r="D1" s="28"/>
      <c r="E1" s="28"/>
      <c r="F1" s="28"/>
      <c r="G1" s="29"/>
    </row>
    <row r="2">
      <c r="A2" s="30"/>
      <c r="B2" s="28"/>
      <c r="C2" s="28"/>
      <c r="D2" s="28"/>
      <c r="E2" s="28"/>
      <c r="F2" s="28"/>
      <c r="G2" s="29"/>
    </row>
    <row r="3" ht="15.0" customHeight="1">
      <c r="A3" s="31"/>
      <c r="C3" s="32"/>
      <c r="E3" s="33"/>
      <c r="F3" s="34"/>
      <c r="G3" s="33"/>
    </row>
    <row r="4" ht="27.75" customHeight="1">
      <c r="A4" s="35" t="s">
        <v>26</v>
      </c>
      <c r="B4" s="35" t="s">
        <v>27</v>
      </c>
      <c r="C4" s="36" t="s">
        <v>28</v>
      </c>
      <c r="D4" s="36" t="s">
        <v>29</v>
      </c>
      <c r="E4" s="36" t="s">
        <v>30</v>
      </c>
      <c r="F4" s="36" t="s">
        <v>31</v>
      </c>
      <c r="G4" s="37" t="s">
        <v>32</v>
      </c>
    </row>
    <row r="5">
      <c r="A5" s="38" t="s">
        <v>33</v>
      </c>
      <c r="B5" s="39" t="s">
        <v>34</v>
      </c>
      <c r="C5" s="40">
        <v>44409.0</v>
      </c>
      <c r="D5" s="40">
        <v>45138.0</v>
      </c>
      <c r="E5" s="41">
        <f>DATEDIF(C5,D5,"M")+1</f>
        <v>24</v>
      </c>
      <c r="F5" s="42"/>
      <c r="G5" s="42"/>
    </row>
    <row r="6" ht="31.5" customHeight="1">
      <c r="A6" s="43" t="s">
        <v>35</v>
      </c>
      <c r="F6" s="44"/>
      <c r="G6" s="44"/>
    </row>
    <row r="7">
      <c r="A7" s="45" t="s">
        <v>36</v>
      </c>
      <c r="B7" s="46" t="s">
        <v>37</v>
      </c>
      <c r="C7" s="47" t="s">
        <v>38</v>
      </c>
      <c r="D7" s="47" t="s">
        <v>38</v>
      </c>
      <c r="E7" s="48" t="str">
        <f t="shared" ref="E7:E12" si="1">D7-C7</f>
        <v>#VALUE!</v>
      </c>
      <c r="F7" s="49"/>
      <c r="G7" s="49"/>
    </row>
    <row r="8" ht="30.0" customHeight="1">
      <c r="A8" s="45" t="s">
        <v>39</v>
      </c>
      <c r="B8" s="50" t="s">
        <v>40</v>
      </c>
      <c r="C8" s="47" t="s">
        <v>38</v>
      </c>
      <c r="D8" s="47" t="s">
        <v>38</v>
      </c>
      <c r="E8" s="51" t="str">
        <f t="shared" si="1"/>
        <v>#VALUE!</v>
      </c>
      <c r="F8" s="49"/>
      <c r="G8" s="49"/>
    </row>
    <row r="9">
      <c r="A9" s="45" t="s">
        <v>41</v>
      </c>
      <c r="B9" s="46" t="s">
        <v>42</v>
      </c>
      <c r="C9" s="47" t="s">
        <v>38</v>
      </c>
      <c r="D9" s="47" t="s">
        <v>38</v>
      </c>
      <c r="E9" s="51" t="str">
        <f t="shared" si="1"/>
        <v>#VALUE!</v>
      </c>
      <c r="F9" s="49"/>
      <c r="G9" s="49"/>
    </row>
    <row r="10">
      <c r="A10" s="45" t="s">
        <v>43</v>
      </c>
      <c r="B10" s="46" t="s">
        <v>44</v>
      </c>
      <c r="C10" s="47" t="s">
        <v>38</v>
      </c>
      <c r="D10" s="47" t="s">
        <v>38</v>
      </c>
      <c r="E10" s="52" t="str">
        <f t="shared" si="1"/>
        <v>#VALUE!</v>
      </c>
      <c r="F10" s="49"/>
      <c r="G10" s="49"/>
    </row>
    <row r="11">
      <c r="A11" s="45" t="s">
        <v>45</v>
      </c>
      <c r="B11" s="46" t="s">
        <v>46</v>
      </c>
      <c r="C11" s="53">
        <v>0.0</v>
      </c>
      <c r="D11" s="53">
        <v>0.0</v>
      </c>
      <c r="E11" s="54">
        <f t="shared" si="1"/>
        <v>0</v>
      </c>
      <c r="F11" s="49"/>
      <c r="G11" s="49"/>
    </row>
    <row r="12">
      <c r="A12" s="45" t="s">
        <v>47</v>
      </c>
      <c r="B12" s="46" t="s">
        <v>48</v>
      </c>
      <c r="C12" s="55">
        <v>0.0</v>
      </c>
      <c r="D12" s="55">
        <v>0.0</v>
      </c>
      <c r="E12" s="54">
        <f t="shared" si="1"/>
        <v>0</v>
      </c>
      <c r="F12" s="49"/>
      <c r="G12" s="49"/>
    </row>
    <row r="13" ht="31.5" customHeight="1">
      <c r="A13" s="43" t="s">
        <v>49</v>
      </c>
      <c r="F13" s="44"/>
      <c r="G13" s="44"/>
    </row>
    <row r="14" ht="30.0" customHeight="1">
      <c r="A14" s="45" t="s">
        <v>50</v>
      </c>
      <c r="B14" s="50" t="s">
        <v>51</v>
      </c>
      <c r="C14" s="56" t="s">
        <v>38</v>
      </c>
      <c r="D14" s="56" t="s">
        <v>38</v>
      </c>
      <c r="E14" s="51" t="str">
        <f t="shared" ref="E14:E17" si="2">D14-C14</f>
        <v>#VALUE!</v>
      </c>
      <c r="F14" s="49"/>
      <c r="G14" s="49"/>
    </row>
    <row r="15" ht="30.0" customHeight="1">
      <c r="A15" s="45" t="s">
        <v>52</v>
      </c>
      <c r="B15" s="50" t="s">
        <v>53</v>
      </c>
      <c r="C15" s="56" t="s">
        <v>38</v>
      </c>
      <c r="D15" s="56" t="s">
        <v>38</v>
      </c>
      <c r="E15" s="48" t="str">
        <f t="shared" si="2"/>
        <v>#VALUE!</v>
      </c>
      <c r="F15" s="49"/>
      <c r="G15" s="49"/>
    </row>
    <row r="16">
      <c r="A16" s="45" t="s">
        <v>54</v>
      </c>
      <c r="B16" s="46" t="s">
        <v>55</v>
      </c>
      <c r="C16" s="56" t="s">
        <v>38</v>
      </c>
      <c r="D16" s="56" t="s">
        <v>38</v>
      </c>
      <c r="E16" s="51" t="str">
        <f t="shared" si="2"/>
        <v>#VALUE!</v>
      </c>
      <c r="F16" s="49"/>
      <c r="G16" s="49"/>
    </row>
    <row r="17">
      <c r="A17" s="45" t="s">
        <v>56</v>
      </c>
      <c r="B17" s="46" t="s">
        <v>57</v>
      </c>
      <c r="C17" s="55">
        <v>0.0</v>
      </c>
      <c r="D17" s="55">
        <v>0.0</v>
      </c>
      <c r="E17" s="52">
        <f t="shared" si="2"/>
        <v>0</v>
      </c>
      <c r="F17" s="49"/>
      <c r="G17" s="49"/>
    </row>
    <row r="18" ht="31.5" customHeight="1">
      <c r="A18" s="43" t="s">
        <v>58</v>
      </c>
      <c r="F18" s="44"/>
      <c r="G18" s="44"/>
    </row>
    <row r="19" ht="30.0" customHeight="1">
      <c r="A19" s="45" t="s">
        <v>59</v>
      </c>
      <c r="B19" s="50" t="s">
        <v>60</v>
      </c>
      <c r="C19" s="56">
        <v>6.0</v>
      </c>
      <c r="D19" s="57">
        <f t="shared" ref="D19:D20" si="3">C19</f>
        <v>6</v>
      </c>
      <c r="E19" s="58"/>
      <c r="F19" s="49"/>
      <c r="G19" s="49"/>
    </row>
    <row r="20">
      <c r="A20" s="45" t="s">
        <v>61</v>
      </c>
      <c r="B20" s="46" t="s">
        <v>62</v>
      </c>
      <c r="C20" s="56">
        <v>1200.0</v>
      </c>
      <c r="D20" s="51">
        <f t="shared" si="3"/>
        <v>1200</v>
      </c>
      <c r="E20" s="44"/>
      <c r="F20" s="49"/>
      <c r="G20" s="49"/>
    </row>
    <row r="21">
      <c r="A21" s="45" t="s">
        <v>63</v>
      </c>
      <c r="B21" s="46" t="s">
        <v>64</v>
      </c>
      <c r="C21" s="59">
        <v>44409.0</v>
      </c>
      <c r="D21" s="60"/>
      <c r="E21" s="41">
        <f>datedif(C5,C21,"M")</f>
        <v>0</v>
      </c>
      <c r="F21" s="61" t="str">
        <f>if(C21&lt;C5,"Attention! FSM must be later than start","")</f>
        <v/>
      </c>
      <c r="G21" s="49"/>
    </row>
  </sheetData>
  <mergeCells count="8">
    <mergeCell ref="A1:G1"/>
    <mergeCell ref="A2:G2"/>
    <mergeCell ref="A3:B3"/>
    <mergeCell ref="C3:E3"/>
    <mergeCell ref="F3:G3"/>
    <mergeCell ref="A6:E6"/>
    <mergeCell ref="A13:E13"/>
    <mergeCell ref="A18:E18"/>
  </mergeCells>
  <dataValidations>
    <dataValidation type="list" allowBlank="1" showErrorMessage="1" sqref="G4">
      <formula1>"Linear,Exponential"</formula1>
    </dataValidation>
    <dataValidation type="custom" allowBlank="1" showDropDown="1" sqref="C21">
      <formula1>OR(NOT(ISERROR(DATEVALUE(C21))), AND(ISNUMBER(C21), LEFT(CELL("format", C21))="D"))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sheetData>
    <row r="1">
      <c r="B1" s="62">
        <f>Options!$C$5</f>
        <v>44409</v>
      </c>
      <c r="C1" s="62">
        <f>IF(B1&lt;&gt;"",IF(DATEDIF($B$1, EDATE(B1,1),"M")&lt;Options!$E$5,EDATE(B1,1),""),"")</f>
        <v>44440</v>
      </c>
      <c r="D1" s="62">
        <f>IF(C1&lt;&gt;"",IF(DATEDIF($B$1, EDATE(C1,1),"M")&lt;Options!$E$5,EDATE(C1,1),""),"")</f>
        <v>44470</v>
      </c>
      <c r="E1" s="62">
        <f>IF(D1&lt;&gt;"",IF(DATEDIF($B$1, EDATE(D1,1),"M")&lt;Options!$E$5,EDATE(D1,1),""),"")</f>
        <v>44501</v>
      </c>
      <c r="F1" s="62">
        <f>IF(E1&lt;&gt;"",IF(DATEDIF($B$1, EDATE(E1,1),"M")&lt;Options!$E$5,EDATE(E1,1),""),"")</f>
        <v>44531</v>
      </c>
      <c r="G1" s="62">
        <f>IF(F1&lt;&gt;"",IF(DATEDIF($B$1, EDATE(F1,1),"M")&lt;Options!$E$5,EDATE(F1,1),""),"")</f>
        <v>44562</v>
      </c>
      <c r="H1" s="62">
        <f>IF(G1&lt;&gt;"",IF(DATEDIF($B$1, EDATE(G1,1),"M")&lt;Options!$E$5,EDATE(G1,1),""),"")</f>
        <v>44593</v>
      </c>
      <c r="I1" s="62">
        <f>IF(H1&lt;&gt;"",IF(DATEDIF($B$1, EDATE(H1,1),"M")&lt;Options!$E$5,EDATE(H1,1),""),"")</f>
        <v>44621</v>
      </c>
      <c r="J1" s="62">
        <f>IF(I1&lt;&gt;"",IF(DATEDIF($B$1, EDATE(I1,1),"M")&lt;Options!$E$5,EDATE(I1,1),""),"")</f>
        <v>44652</v>
      </c>
      <c r="K1" s="62">
        <f>IF(J1&lt;&gt;"",IF(DATEDIF($B$1, EDATE(J1,1),"M")&lt;Options!$E$5,EDATE(J1,1),""),"")</f>
        <v>44682</v>
      </c>
      <c r="L1" s="62">
        <f>IF(K1&lt;&gt;"",IF(DATEDIF($B$1, EDATE(K1,1),"M")&lt;Options!$E$5,EDATE(K1,1),""),"")</f>
        <v>44713</v>
      </c>
      <c r="M1" s="62">
        <f>IF(L1&lt;&gt;"",IF(DATEDIF($B$1, EDATE(L1,1),"M")&lt;Options!$E$5,EDATE(L1,1),""),"")</f>
        <v>44743</v>
      </c>
      <c r="N1" s="62">
        <f>IF(M1&lt;&gt;"",IF(DATEDIF($B$1, EDATE(M1,1),"M")&lt;Options!$E$5,EDATE(M1,1),""),"")</f>
        <v>44774</v>
      </c>
      <c r="O1" s="62">
        <f>IF(N1&lt;&gt;"",IF(DATEDIF($B$1, EDATE(N1,1),"M")&lt;Options!$E$5,EDATE(N1,1),""),"")</f>
        <v>44805</v>
      </c>
      <c r="P1" s="62">
        <f>IF(O1&lt;&gt;"",IF(DATEDIF($B$1, EDATE(O1,1),"M")&lt;Options!$E$5,EDATE(O1,1),""),"")</f>
        <v>44835</v>
      </c>
      <c r="Q1" s="62">
        <f>IF(P1&lt;&gt;"",IF(DATEDIF($B$1, EDATE(P1,1),"M")&lt;Options!$E$5,EDATE(P1,1),""),"")</f>
        <v>44866</v>
      </c>
      <c r="R1" s="62">
        <f>IF(Q1&lt;&gt;"",IF(DATEDIF($B$1, EDATE(Q1,1),"M")&lt;Options!$E$5,EDATE(Q1,1),""),"")</f>
        <v>44896</v>
      </c>
      <c r="S1" s="62">
        <f>IF(R1&lt;&gt;"",IF(DATEDIF($B$1, EDATE(R1,1),"M")&lt;Options!$E$5,EDATE(R1,1),""),"")</f>
        <v>44927</v>
      </c>
      <c r="T1" s="62">
        <f>IF(S1&lt;&gt;"",IF(DATEDIF($B$1, EDATE(S1,1),"M")&lt;Options!$E$5,EDATE(S1,1),""),"")</f>
        <v>44958</v>
      </c>
      <c r="U1" s="62">
        <f>IF(T1&lt;&gt;"",IF(DATEDIF($B$1, EDATE(T1,1),"M")&lt;Options!$E$5,EDATE(T1,1),""),"")</f>
        <v>44986</v>
      </c>
      <c r="V1" s="62">
        <f>IF(U1&lt;&gt;"",IF(DATEDIF($B$1, EDATE(U1,1),"M")&lt;Options!$E$5,EDATE(U1,1),""),"")</f>
        <v>45017</v>
      </c>
      <c r="W1" s="62">
        <f>IF(V1&lt;&gt;"",IF(DATEDIF($B$1, EDATE(V1,1),"M")&lt;Options!$E$5,EDATE(V1,1),""),"")</f>
        <v>45047</v>
      </c>
      <c r="X1" s="62">
        <f>IF(W1&lt;&gt;"",IF(DATEDIF($B$1, EDATE(W1,1),"M")&lt;Options!$E$5,EDATE(W1,1),""),"")</f>
        <v>45078</v>
      </c>
      <c r="Y1" s="62">
        <f>IF(X1&lt;&gt;"",IF(DATEDIF($B$1, EDATE(X1,1),"M")&lt;Options!$E$5,EDATE(X1,1),""),"")</f>
        <v>45108</v>
      </c>
      <c r="Z1" s="62" t="str">
        <f>IF(Y1&lt;&gt;"",IF(DATEDIF($B$1, EDATE(Y1,1),"M")&lt;Options!$E$5,EDATE(Y1,1),""),"")</f>
        <v/>
      </c>
    </row>
    <row r="2">
      <c r="A2" s="63" t="s">
        <v>65</v>
      </c>
      <c r="B2" s="64">
        <f t="shared" ref="B2:Z2" si="1">if(B$1&lt;&gt;"",SUM(B4:B1002),"")</f>
        <v>7</v>
      </c>
      <c r="C2" s="64">
        <f t="shared" si="1"/>
        <v>7</v>
      </c>
      <c r="D2" s="64">
        <f t="shared" si="1"/>
        <v>7</v>
      </c>
      <c r="E2" s="64">
        <f t="shared" si="1"/>
        <v>7</v>
      </c>
      <c r="F2" s="64">
        <f t="shared" si="1"/>
        <v>7</v>
      </c>
      <c r="G2" s="64">
        <f t="shared" si="1"/>
        <v>14</v>
      </c>
      <c r="H2" s="64">
        <f t="shared" si="1"/>
        <v>14</v>
      </c>
      <c r="I2" s="64">
        <f t="shared" si="1"/>
        <v>14</v>
      </c>
      <c r="J2" s="64">
        <f t="shared" si="1"/>
        <v>14</v>
      </c>
      <c r="K2" s="64">
        <f t="shared" si="1"/>
        <v>14</v>
      </c>
      <c r="L2" s="64">
        <f t="shared" si="1"/>
        <v>14</v>
      </c>
      <c r="M2" s="64">
        <f t="shared" si="1"/>
        <v>14</v>
      </c>
      <c r="N2" s="64">
        <f t="shared" si="1"/>
        <v>25</v>
      </c>
      <c r="O2" s="64">
        <f t="shared" si="1"/>
        <v>25</v>
      </c>
      <c r="P2" s="64">
        <f t="shared" si="1"/>
        <v>25</v>
      </c>
      <c r="Q2" s="64">
        <f t="shared" si="1"/>
        <v>25</v>
      </c>
      <c r="R2" s="64">
        <f t="shared" si="1"/>
        <v>25</v>
      </c>
      <c r="S2" s="64">
        <f t="shared" si="1"/>
        <v>25</v>
      </c>
      <c r="T2" s="64">
        <f t="shared" si="1"/>
        <v>25</v>
      </c>
      <c r="U2" s="64">
        <f t="shared" si="1"/>
        <v>25</v>
      </c>
      <c r="V2" s="64">
        <f t="shared" si="1"/>
        <v>43</v>
      </c>
      <c r="W2" s="64">
        <f t="shared" si="1"/>
        <v>43</v>
      </c>
      <c r="X2" s="64">
        <f t="shared" si="1"/>
        <v>43</v>
      </c>
      <c r="Y2" s="64">
        <f t="shared" si="1"/>
        <v>43</v>
      </c>
      <c r="Z2" s="64" t="str">
        <f t="shared" si="1"/>
        <v/>
      </c>
    </row>
    <row r="3">
      <c r="A3" s="65" t="s">
        <v>66</v>
      </c>
      <c r="B3" s="66">
        <f>if(B$1&lt;&gt;"",B2*Options!$C$19,"")</f>
        <v>42</v>
      </c>
      <c r="C3" s="66">
        <f>if(C$1&lt;&gt;"",C2*Options!$C$19,"")</f>
        <v>42</v>
      </c>
      <c r="D3" s="66">
        <f>if(D$1&lt;&gt;"",D2*Options!$C$19,"")</f>
        <v>42</v>
      </c>
      <c r="E3" s="66">
        <f>if(E$1&lt;&gt;"",E2*Options!$C$19,"")</f>
        <v>42</v>
      </c>
      <c r="F3" s="66">
        <f>if(F$1&lt;&gt;"",F2*Options!$C$19,"")</f>
        <v>42</v>
      </c>
      <c r="G3" s="66">
        <f>if(G$1&lt;&gt;"",G2*Options!$C$19,"")</f>
        <v>84</v>
      </c>
      <c r="H3" s="66">
        <f>if(H$1&lt;&gt;"",H2*Options!$C$19,"")</f>
        <v>84</v>
      </c>
      <c r="I3" s="66">
        <f>if(I$1&lt;&gt;"",I2*Options!$C$19,"")</f>
        <v>84</v>
      </c>
      <c r="J3" s="66">
        <f>if(J$1&lt;&gt;"",J2*Options!$C$19,"")</f>
        <v>84</v>
      </c>
      <c r="K3" s="66">
        <f>if(K$1&lt;&gt;"",K2*Options!$C$19,"")</f>
        <v>84</v>
      </c>
      <c r="L3" s="66">
        <f>if(L$1&lt;&gt;"",L2*Options!$C$19,"")</f>
        <v>84</v>
      </c>
      <c r="M3" s="66">
        <f>if(M$1&lt;&gt;"",M2*Options!$C$19,"")</f>
        <v>84</v>
      </c>
      <c r="N3" s="66">
        <f>if(N$1&lt;&gt;"",N2*Options!$C$19,"")</f>
        <v>150</v>
      </c>
      <c r="O3" s="66">
        <f>if(O$1&lt;&gt;"",O2*Options!$C$19,"")</f>
        <v>150</v>
      </c>
      <c r="P3" s="66">
        <f>if(P$1&lt;&gt;"",P2*Options!$C$19,"")</f>
        <v>150</v>
      </c>
      <c r="Q3" s="66">
        <f>if(Q$1&lt;&gt;"",Q2*Options!$C$19,"")</f>
        <v>150</v>
      </c>
      <c r="R3" s="66">
        <f>if(R$1&lt;&gt;"",R2*Options!$C$19,"")</f>
        <v>150</v>
      </c>
      <c r="S3" s="66">
        <f>if(S$1&lt;&gt;"",S2*Options!$C$19,"")</f>
        <v>150</v>
      </c>
      <c r="T3" s="66">
        <f>if(T$1&lt;&gt;"",T2*Options!$C$19,"")</f>
        <v>150</v>
      </c>
      <c r="U3" s="66">
        <f>if(U$1&lt;&gt;"",U2*Options!$C$19,"")</f>
        <v>150</v>
      </c>
      <c r="V3" s="66">
        <f>if(V$1&lt;&gt;"",V2*Options!$C$19,"")</f>
        <v>258</v>
      </c>
      <c r="W3" s="66">
        <f>if(W$1&lt;&gt;"",W2*Options!$C$19,"")</f>
        <v>258</v>
      </c>
      <c r="X3" s="66">
        <f>if(X$1&lt;&gt;"",X2*Options!$C$19,"")</f>
        <v>258</v>
      </c>
      <c r="Y3" s="66">
        <f>if(Y$1&lt;&gt;"",Y2*Options!$C$19,"")</f>
        <v>258</v>
      </c>
      <c r="Z3" s="66" t="str">
        <f>if(Z$1&lt;&gt;"",Z2*Options!$C$19,"")</f>
        <v/>
      </c>
    </row>
    <row r="4">
      <c r="A4" s="67" t="s">
        <v>67</v>
      </c>
      <c r="B4" s="67">
        <v>1.0</v>
      </c>
      <c r="C4" s="67">
        <v>1.0</v>
      </c>
      <c r="D4" s="67">
        <v>1.0</v>
      </c>
      <c r="E4" s="67">
        <v>1.0</v>
      </c>
      <c r="F4" s="67">
        <v>1.0</v>
      </c>
      <c r="G4" s="67">
        <v>1.0</v>
      </c>
      <c r="H4" s="67">
        <v>1.0</v>
      </c>
      <c r="I4" s="67">
        <v>1.0</v>
      </c>
      <c r="J4" s="67">
        <v>1.0</v>
      </c>
      <c r="K4" s="67">
        <v>1.0</v>
      </c>
      <c r="L4" s="67">
        <v>1.0</v>
      </c>
      <c r="M4" s="67">
        <v>1.0</v>
      </c>
      <c r="N4" s="67">
        <v>1.0</v>
      </c>
      <c r="O4" s="67">
        <v>1.0</v>
      </c>
      <c r="P4" s="67">
        <v>1.0</v>
      </c>
      <c r="Q4" s="67">
        <v>1.0</v>
      </c>
      <c r="R4" s="67">
        <v>1.0</v>
      </c>
      <c r="S4" s="67">
        <v>1.0</v>
      </c>
      <c r="T4" s="67">
        <v>1.0</v>
      </c>
      <c r="U4" s="67">
        <v>1.0</v>
      </c>
      <c r="V4" s="67">
        <v>1.0</v>
      </c>
      <c r="W4" s="67">
        <v>1.0</v>
      </c>
      <c r="X4" s="67">
        <v>1.0</v>
      </c>
      <c r="Y4" s="67">
        <v>1.0</v>
      </c>
      <c r="Z4" s="68"/>
    </row>
    <row r="5">
      <c r="A5" s="67" t="s">
        <v>68</v>
      </c>
      <c r="B5" s="67">
        <v>1.0</v>
      </c>
      <c r="C5" s="67">
        <v>1.0</v>
      </c>
      <c r="D5" s="67">
        <v>1.0</v>
      </c>
      <c r="E5" s="67">
        <v>1.0</v>
      </c>
      <c r="F5" s="67">
        <v>1.0</v>
      </c>
      <c r="G5" s="67">
        <v>1.0</v>
      </c>
      <c r="H5" s="67">
        <v>1.0</v>
      </c>
      <c r="I5" s="67">
        <v>1.0</v>
      </c>
      <c r="J5" s="67">
        <v>1.0</v>
      </c>
      <c r="K5" s="67">
        <v>1.0</v>
      </c>
      <c r="L5" s="67">
        <v>1.0</v>
      </c>
      <c r="M5" s="67">
        <v>1.0</v>
      </c>
      <c r="N5" s="67">
        <v>1.0</v>
      </c>
      <c r="O5" s="67">
        <v>1.0</v>
      </c>
      <c r="P5" s="67">
        <v>1.0</v>
      </c>
      <c r="Q5" s="67">
        <v>1.0</v>
      </c>
      <c r="R5" s="67">
        <v>1.0</v>
      </c>
      <c r="S5" s="67">
        <v>1.0</v>
      </c>
      <c r="T5" s="67">
        <v>1.0</v>
      </c>
      <c r="U5" s="67">
        <v>1.0</v>
      </c>
      <c r="V5" s="67">
        <v>1.0</v>
      </c>
      <c r="W5" s="67">
        <v>1.0</v>
      </c>
      <c r="X5" s="67">
        <v>1.0</v>
      </c>
      <c r="Y5" s="67">
        <v>1.0</v>
      </c>
      <c r="Z5" s="68"/>
    </row>
    <row r="6">
      <c r="A6" s="67" t="s">
        <v>69</v>
      </c>
      <c r="B6" s="67">
        <v>1.0</v>
      </c>
      <c r="C6" s="67">
        <v>1.0</v>
      </c>
      <c r="D6" s="67">
        <v>1.0</v>
      </c>
      <c r="E6" s="67">
        <v>1.0</v>
      </c>
      <c r="F6" s="67">
        <v>1.0</v>
      </c>
      <c r="G6" s="67">
        <v>1.0</v>
      </c>
      <c r="H6" s="67">
        <v>1.0</v>
      </c>
      <c r="I6" s="67">
        <v>1.0</v>
      </c>
      <c r="J6" s="67">
        <v>1.0</v>
      </c>
      <c r="K6" s="67">
        <v>1.0</v>
      </c>
      <c r="L6" s="67">
        <v>1.0</v>
      </c>
      <c r="M6" s="67">
        <v>1.0</v>
      </c>
      <c r="N6" s="67">
        <v>1.0</v>
      </c>
      <c r="O6" s="67">
        <v>1.0</v>
      </c>
      <c r="P6" s="67">
        <v>1.0</v>
      </c>
      <c r="Q6" s="67">
        <v>1.0</v>
      </c>
      <c r="R6" s="67">
        <v>1.0</v>
      </c>
      <c r="S6" s="67">
        <v>1.0</v>
      </c>
      <c r="T6" s="67">
        <v>1.0</v>
      </c>
      <c r="U6" s="67">
        <v>1.0</v>
      </c>
      <c r="V6" s="67">
        <v>1.0</v>
      </c>
      <c r="W6" s="67">
        <v>1.0</v>
      </c>
      <c r="X6" s="67">
        <v>1.0</v>
      </c>
      <c r="Y6" s="67">
        <v>1.0</v>
      </c>
      <c r="Z6" s="68"/>
    </row>
    <row r="7">
      <c r="A7" s="67" t="s">
        <v>70</v>
      </c>
      <c r="B7" s="67">
        <v>2.0</v>
      </c>
      <c r="C7" s="67">
        <v>2.0</v>
      </c>
      <c r="D7" s="67">
        <v>2.0</v>
      </c>
      <c r="E7" s="67">
        <v>2.0</v>
      </c>
      <c r="F7" s="67">
        <v>2.0</v>
      </c>
      <c r="G7" s="67">
        <v>5.0</v>
      </c>
      <c r="H7" s="67">
        <v>5.0</v>
      </c>
      <c r="I7" s="67">
        <v>5.0</v>
      </c>
      <c r="J7" s="67">
        <v>5.0</v>
      </c>
      <c r="K7" s="67">
        <v>5.0</v>
      </c>
      <c r="L7" s="67">
        <v>5.0</v>
      </c>
      <c r="M7" s="67">
        <v>5.0</v>
      </c>
      <c r="N7" s="67">
        <v>10.0</v>
      </c>
      <c r="O7" s="67">
        <v>10.0</v>
      </c>
      <c r="P7" s="67">
        <v>10.0</v>
      </c>
      <c r="Q7" s="67">
        <v>10.0</v>
      </c>
      <c r="R7" s="67">
        <v>10.0</v>
      </c>
      <c r="S7" s="67">
        <v>10.0</v>
      </c>
      <c r="T7" s="67">
        <v>10.0</v>
      </c>
      <c r="U7" s="67">
        <v>10.0</v>
      </c>
      <c r="V7" s="67">
        <v>20.0</v>
      </c>
      <c r="W7" s="67">
        <v>20.0</v>
      </c>
      <c r="X7" s="67">
        <v>20.0</v>
      </c>
      <c r="Y7" s="67">
        <v>20.0</v>
      </c>
      <c r="Z7" s="68"/>
    </row>
    <row r="8">
      <c r="A8" s="67" t="s">
        <v>71</v>
      </c>
      <c r="B8" s="67">
        <v>1.0</v>
      </c>
      <c r="C8" s="67">
        <v>1.0</v>
      </c>
      <c r="D8" s="67">
        <v>1.0</v>
      </c>
      <c r="E8" s="67">
        <v>1.0</v>
      </c>
      <c r="F8" s="67">
        <v>1.0</v>
      </c>
      <c r="G8" s="67">
        <v>3.0</v>
      </c>
      <c r="H8" s="67">
        <v>3.0</v>
      </c>
      <c r="I8" s="67">
        <v>3.0</v>
      </c>
      <c r="J8" s="67">
        <v>3.0</v>
      </c>
      <c r="K8" s="67">
        <v>3.0</v>
      </c>
      <c r="L8" s="67">
        <v>3.0</v>
      </c>
      <c r="M8" s="67">
        <v>3.0</v>
      </c>
      <c r="N8" s="67">
        <v>6.0</v>
      </c>
      <c r="O8" s="67">
        <v>6.0</v>
      </c>
      <c r="P8" s="67">
        <v>6.0</v>
      </c>
      <c r="Q8" s="67">
        <v>6.0</v>
      </c>
      <c r="R8" s="67">
        <v>6.0</v>
      </c>
      <c r="S8" s="67">
        <v>6.0</v>
      </c>
      <c r="T8" s="67">
        <v>6.0</v>
      </c>
      <c r="U8" s="67">
        <v>6.0</v>
      </c>
      <c r="V8" s="67">
        <v>10.0</v>
      </c>
      <c r="W8" s="67">
        <v>10.0</v>
      </c>
      <c r="X8" s="67">
        <v>10.0</v>
      </c>
      <c r="Y8" s="67">
        <v>10.0</v>
      </c>
      <c r="Z8" s="68"/>
    </row>
    <row r="9">
      <c r="A9" s="69" t="s">
        <v>72</v>
      </c>
      <c r="B9" s="67">
        <v>1.0</v>
      </c>
      <c r="C9" s="67">
        <v>1.0</v>
      </c>
      <c r="D9" s="67">
        <v>1.0</v>
      </c>
      <c r="E9" s="67">
        <v>1.0</v>
      </c>
      <c r="F9" s="67">
        <v>1.0</v>
      </c>
      <c r="G9" s="67">
        <v>3.0</v>
      </c>
      <c r="H9" s="67">
        <v>3.0</v>
      </c>
      <c r="I9" s="67">
        <v>3.0</v>
      </c>
      <c r="J9" s="67">
        <v>3.0</v>
      </c>
      <c r="K9" s="67">
        <v>3.0</v>
      </c>
      <c r="L9" s="67">
        <v>3.0</v>
      </c>
      <c r="M9" s="67">
        <v>3.0</v>
      </c>
      <c r="N9" s="67">
        <v>6.0</v>
      </c>
      <c r="O9" s="67">
        <v>6.0</v>
      </c>
      <c r="P9" s="67">
        <v>6.0</v>
      </c>
      <c r="Q9" s="67">
        <v>6.0</v>
      </c>
      <c r="R9" s="67">
        <v>6.0</v>
      </c>
      <c r="S9" s="67">
        <v>6.0</v>
      </c>
      <c r="T9" s="67">
        <v>6.0</v>
      </c>
      <c r="U9" s="67">
        <v>6.0</v>
      </c>
      <c r="V9" s="67">
        <v>10.0</v>
      </c>
      <c r="W9" s="67">
        <v>10.0</v>
      </c>
      <c r="X9" s="67">
        <v>10.0</v>
      </c>
      <c r="Y9" s="67">
        <v>10.0</v>
      </c>
      <c r="Z9" s="68"/>
    </row>
    <row r="10">
      <c r="A10" s="69"/>
      <c r="B10" s="69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  <row r="1001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</row>
    <row r="1002">
      <c r="A1002" s="68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B1" s="62">
        <f>Options!$C$5</f>
        <v>44409</v>
      </c>
      <c r="C1" s="62">
        <f>IF(B1&lt;&gt;"",IF(DATEDIF($B$1, EDATE(B1,1),"M")&lt;Options!$E$5,EDATE(B1,1),""),"")</f>
        <v>44440</v>
      </c>
      <c r="D1" s="62">
        <f>IF(C1&lt;&gt;"",IF(DATEDIF($B$1, EDATE(C1,1),"M")&lt;Options!$E$5,EDATE(C1,1),""),"")</f>
        <v>44470</v>
      </c>
      <c r="E1" s="62">
        <f>IF(D1&lt;&gt;"",IF(DATEDIF($B$1, EDATE(D1,1),"M")&lt;Options!$E$5,EDATE(D1,1),""),"")</f>
        <v>44501</v>
      </c>
      <c r="F1" s="62">
        <f>IF(E1&lt;&gt;"",IF(DATEDIF($B$1, EDATE(E1,1),"M")&lt;Options!$E$5,EDATE(E1,1),""),"")</f>
        <v>44531</v>
      </c>
      <c r="G1" s="62">
        <f>IF(F1&lt;&gt;"",IF(DATEDIF($B$1, EDATE(F1,1),"M")&lt;Options!$E$5,EDATE(F1,1),""),"")</f>
        <v>44562</v>
      </c>
      <c r="H1" s="62">
        <f>IF(G1&lt;&gt;"",IF(DATEDIF($B$1, EDATE(G1,1),"M")&lt;Options!$E$5,EDATE(G1,1),""),"")</f>
        <v>44593</v>
      </c>
      <c r="I1" s="62">
        <f>IF(H1&lt;&gt;"",IF(DATEDIF($B$1, EDATE(H1,1),"M")&lt;Options!$E$5,EDATE(H1,1),""),"")</f>
        <v>44621</v>
      </c>
      <c r="J1" s="62">
        <f>IF(I1&lt;&gt;"",IF(DATEDIF($B$1, EDATE(I1,1),"M")&lt;Options!$E$5,EDATE(I1,1),""),"")</f>
        <v>44652</v>
      </c>
      <c r="K1" s="62">
        <f>IF(J1&lt;&gt;"",IF(DATEDIF($B$1, EDATE(J1,1),"M")&lt;Options!$E$5,EDATE(J1,1),""),"")</f>
        <v>44682</v>
      </c>
      <c r="L1" s="62">
        <f>IF(K1&lt;&gt;"",IF(DATEDIF($B$1, EDATE(K1,1),"M")&lt;Options!$E$5,EDATE(K1,1),""),"")</f>
        <v>44713</v>
      </c>
      <c r="M1" s="62">
        <f>IF(L1&lt;&gt;"",IF(DATEDIF($B$1, EDATE(L1,1),"M")&lt;Options!$E$5,EDATE(L1,1),""),"")</f>
        <v>44743</v>
      </c>
      <c r="N1" s="62">
        <f>IF(M1&lt;&gt;"",IF(DATEDIF($B$1, EDATE(M1,1),"M")&lt;Options!$E$5,EDATE(M1,1),""),"")</f>
        <v>44774</v>
      </c>
      <c r="O1" s="62">
        <f>IF(N1&lt;&gt;"",IF(DATEDIF($B$1, EDATE(N1,1),"M")&lt;Options!$E$5,EDATE(N1,1),""),"")</f>
        <v>44805</v>
      </c>
      <c r="P1" s="62">
        <f>IF(O1&lt;&gt;"",IF(DATEDIF($B$1, EDATE(O1,1),"M")&lt;Options!$E$5,EDATE(O1,1),""),"")</f>
        <v>44835</v>
      </c>
      <c r="Q1" s="62">
        <f>IF(P1&lt;&gt;"",IF(DATEDIF($B$1, EDATE(P1,1),"M")&lt;Options!$E$5,EDATE(P1,1),""),"")</f>
        <v>44866</v>
      </c>
      <c r="R1" s="62">
        <f>IF(Q1&lt;&gt;"",IF(DATEDIF($B$1, EDATE(Q1,1),"M")&lt;Options!$E$5,EDATE(Q1,1),""),"")</f>
        <v>44896</v>
      </c>
      <c r="S1" s="62">
        <f>IF(R1&lt;&gt;"",IF(DATEDIF($B$1, EDATE(R1,1),"M")&lt;Options!$E$5,EDATE(R1,1),""),"")</f>
        <v>44927</v>
      </c>
      <c r="T1" s="62">
        <f>IF(S1&lt;&gt;"",IF(DATEDIF($B$1, EDATE(S1,1),"M")&lt;Options!$E$5,EDATE(S1,1),""),"")</f>
        <v>44958</v>
      </c>
      <c r="U1" s="62">
        <f>IF(T1&lt;&gt;"",IF(DATEDIF($B$1, EDATE(T1,1),"M")&lt;Options!$E$5,EDATE(T1,1),""),"")</f>
        <v>44986</v>
      </c>
      <c r="V1" s="62">
        <f>IF(U1&lt;&gt;"",IF(DATEDIF($B$1, EDATE(U1,1),"M")&lt;Options!$E$5,EDATE(U1,1),""),"")</f>
        <v>45017</v>
      </c>
      <c r="W1" s="62">
        <f>IF(V1&lt;&gt;"",IF(DATEDIF($B$1, EDATE(V1,1),"M")&lt;Options!$E$5,EDATE(V1,1),""),"")</f>
        <v>45047</v>
      </c>
      <c r="X1" s="62">
        <f>IF(W1&lt;&gt;"",IF(DATEDIF($B$1, EDATE(W1,1),"M")&lt;Options!$E$5,EDATE(W1,1),""),"")</f>
        <v>45078</v>
      </c>
      <c r="Y1" s="62">
        <f>IF(X1&lt;&gt;"",IF(DATEDIF($B$1, EDATE(X1,1),"M")&lt;Options!$E$5,EDATE(X1,1),""),"")</f>
        <v>45108</v>
      </c>
      <c r="Z1" s="62" t="str">
        <f>IF(Y1&lt;&gt;"",IF(DATEDIF($B$1, EDATE(Y1,1),"M")&lt;Options!$E$5,EDATE(Y1,1),""),"")</f>
        <v/>
      </c>
    </row>
    <row r="2">
      <c r="A2" s="70" t="str">
        <f>Positions!A4</f>
        <v>СЕО</v>
      </c>
      <c r="B2" s="71">
        <v>350000.0</v>
      </c>
      <c r="C2" s="71">
        <v>350000.0</v>
      </c>
      <c r="D2" s="71">
        <v>350000.0</v>
      </c>
      <c r="E2" s="71">
        <v>350000.0</v>
      </c>
      <c r="F2" s="71">
        <v>350000.0</v>
      </c>
      <c r="G2" s="71">
        <v>350000.0</v>
      </c>
      <c r="H2" s="71">
        <v>350000.0</v>
      </c>
      <c r="I2" s="71">
        <v>350000.0</v>
      </c>
      <c r="J2" s="71">
        <v>350000.0</v>
      </c>
      <c r="K2" s="71">
        <v>350000.0</v>
      </c>
      <c r="L2" s="71">
        <v>350000.0</v>
      </c>
      <c r="M2" s="71">
        <v>350000.0</v>
      </c>
      <c r="N2" s="71">
        <v>350000.0</v>
      </c>
      <c r="O2" s="71">
        <v>350000.0</v>
      </c>
      <c r="P2" s="71">
        <v>350000.0</v>
      </c>
      <c r="Q2" s="71">
        <v>350000.0</v>
      </c>
      <c r="R2" s="71">
        <v>350000.0</v>
      </c>
      <c r="S2" s="71">
        <v>350000.0</v>
      </c>
      <c r="T2" s="71">
        <v>350000.0</v>
      </c>
      <c r="U2" s="71">
        <v>350000.0</v>
      </c>
      <c r="V2" s="71">
        <v>350000.0</v>
      </c>
      <c r="W2" s="71">
        <v>350000.0</v>
      </c>
      <c r="X2" s="71">
        <v>350000.0</v>
      </c>
      <c r="Y2" s="71">
        <v>350000.0</v>
      </c>
      <c r="Z2" s="68"/>
    </row>
    <row r="3">
      <c r="A3" s="70" t="str">
        <f>Positions!A5</f>
        <v>COO</v>
      </c>
      <c r="B3" s="71">
        <v>300000.0</v>
      </c>
      <c r="C3" s="71">
        <v>300000.0</v>
      </c>
      <c r="D3" s="71">
        <v>300000.0</v>
      </c>
      <c r="E3" s="71">
        <v>300000.0</v>
      </c>
      <c r="F3" s="71">
        <v>300000.0</v>
      </c>
      <c r="G3" s="71">
        <v>300000.0</v>
      </c>
      <c r="H3" s="71">
        <v>300000.0</v>
      </c>
      <c r="I3" s="71">
        <v>300000.0</v>
      </c>
      <c r="J3" s="71">
        <v>300000.0</v>
      </c>
      <c r="K3" s="71">
        <v>300000.0</v>
      </c>
      <c r="L3" s="71">
        <v>300000.0</v>
      </c>
      <c r="M3" s="71">
        <v>300000.0</v>
      </c>
      <c r="N3" s="71">
        <v>300000.0</v>
      </c>
      <c r="O3" s="71">
        <v>300000.0</v>
      </c>
      <c r="P3" s="71">
        <v>300000.0</v>
      </c>
      <c r="Q3" s="71">
        <v>300000.0</v>
      </c>
      <c r="R3" s="71">
        <v>300000.0</v>
      </c>
      <c r="S3" s="71">
        <v>300000.0</v>
      </c>
      <c r="T3" s="71">
        <v>300000.0</v>
      </c>
      <c r="U3" s="71">
        <v>300000.0</v>
      </c>
      <c r="V3" s="71">
        <v>300000.0</v>
      </c>
      <c r="W3" s="71">
        <v>300000.0</v>
      </c>
      <c r="X3" s="71">
        <v>300000.0</v>
      </c>
      <c r="Y3" s="71">
        <v>300000.0</v>
      </c>
      <c r="Z3" s="68"/>
    </row>
    <row r="4">
      <c r="A4" s="70" t="str">
        <f>Positions!A6</f>
        <v>СМО</v>
      </c>
      <c r="B4" s="71">
        <v>250000.0</v>
      </c>
      <c r="C4" s="71">
        <v>250000.0</v>
      </c>
      <c r="D4" s="71">
        <v>250000.0</v>
      </c>
      <c r="E4" s="71">
        <v>250000.0</v>
      </c>
      <c r="F4" s="71">
        <v>250000.0</v>
      </c>
      <c r="G4" s="71">
        <v>250000.0</v>
      </c>
      <c r="H4" s="71">
        <v>250000.0</v>
      </c>
      <c r="I4" s="71">
        <v>250000.0</v>
      </c>
      <c r="J4" s="71">
        <v>250000.0</v>
      </c>
      <c r="K4" s="71">
        <v>250000.0</v>
      </c>
      <c r="L4" s="71">
        <v>250000.0</v>
      </c>
      <c r="M4" s="71">
        <v>250000.0</v>
      </c>
      <c r="N4" s="71">
        <v>250000.0</v>
      </c>
      <c r="O4" s="71">
        <v>250000.0</v>
      </c>
      <c r="P4" s="71">
        <v>250000.0</v>
      </c>
      <c r="Q4" s="71">
        <v>250000.0</v>
      </c>
      <c r="R4" s="71">
        <v>250000.0</v>
      </c>
      <c r="S4" s="71">
        <v>250000.0</v>
      </c>
      <c r="T4" s="71">
        <v>250000.0</v>
      </c>
      <c r="U4" s="71">
        <v>250000.0</v>
      </c>
      <c r="V4" s="71">
        <v>250000.0</v>
      </c>
      <c r="W4" s="71">
        <v>250000.0</v>
      </c>
      <c r="X4" s="71">
        <v>250000.0</v>
      </c>
      <c r="Y4" s="71">
        <v>250000.0</v>
      </c>
      <c r="Z4" s="68"/>
    </row>
    <row r="5">
      <c r="A5" s="70" t="str">
        <f>Positions!A7</f>
        <v>Support</v>
      </c>
      <c r="B5" s="71">
        <v>50000.0</v>
      </c>
      <c r="C5" s="71">
        <v>50000.0</v>
      </c>
      <c r="D5" s="71">
        <v>50000.0</v>
      </c>
      <c r="E5" s="71">
        <v>50000.0</v>
      </c>
      <c r="F5" s="71">
        <v>50000.0</v>
      </c>
      <c r="G5" s="71">
        <v>50000.0</v>
      </c>
      <c r="H5" s="71">
        <v>50000.0</v>
      </c>
      <c r="I5" s="71">
        <v>50000.0</v>
      </c>
      <c r="J5" s="71">
        <v>50000.0</v>
      </c>
      <c r="K5" s="71">
        <v>50000.0</v>
      </c>
      <c r="L5" s="71">
        <v>50000.0</v>
      </c>
      <c r="M5" s="71">
        <v>50000.0</v>
      </c>
      <c r="N5" s="71">
        <v>50000.0</v>
      </c>
      <c r="O5" s="71">
        <v>50000.0</v>
      </c>
      <c r="P5" s="71">
        <v>50000.0</v>
      </c>
      <c r="Q5" s="71">
        <v>50000.0</v>
      </c>
      <c r="R5" s="71">
        <v>50000.0</v>
      </c>
      <c r="S5" s="71">
        <v>50000.0</v>
      </c>
      <c r="T5" s="71">
        <v>50000.0</v>
      </c>
      <c r="U5" s="71">
        <v>50000.0</v>
      </c>
      <c r="V5" s="71">
        <v>50000.0</v>
      </c>
      <c r="W5" s="71">
        <v>50000.0</v>
      </c>
      <c r="X5" s="71">
        <v>50000.0</v>
      </c>
      <c r="Y5" s="71">
        <v>50000.0</v>
      </c>
      <c r="Z5" s="68"/>
    </row>
    <row r="6">
      <c r="A6" s="70" t="str">
        <f>Positions!A8</f>
        <v>Marketing team</v>
      </c>
      <c r="B6" s="71">
        <v>120000.0</v>
      </c>
      <c r="C6" s="71">
        <v>120000.0</v>
      </c>
      <c r="D6" s="71">
        <v>120000.0</v>
      </c>
      <c r="E6" s="71">
        <v>120000.0</v>
      </c>
      <c r="F6" s="71">
        <v>120000.0</v>
      </c>
      <c r="G6" s="71">
        <v>120000.0</v>
      </c>
      <c r="H6" s="71">
        <v>120000.0</v>
      </c>
      <c r="I6" s="71">
        <v>120000.0</v>
      </c>
      <c r="J6" s="71">
        <v>120000.0</v>
      </c>
      <c r="K6" s="71">
        <v>120000.0</v>
      </c>
      <c r="L6" s="71">
        <v>120000.0</v>
      </c>
      <c r="M6" s="71">
        <v>120000.0</v>
      </c>
      <c r="N6" s="71">
        <v>120000.0</v>
      </c>
      <c r="O6" s="71">
        <v>120000.0</v>
      </c>
      <c r="P6" s="71">
        <v>120000.0</v>
      </c>
      <c r="Q6" s="71">
        <v>120000.0</v>
      </c>
      <c r="R6" s="71">
        <v>120000.0</v>
      </c>
      <c r="S6" s="71">
        <v>120000.0</v>
      </c>
      <c r="T6" s="71">
        <v>120000.0</v>
      </c>
      <c r="U6" s="71">
        <v>120000.0</v>
      </c>
      <c r="V6" s="71">
        <v>120000.0</v>
      </c>
      <c r="W6" s="71">
        <v>120000.0</v>
      </c>
      <c r="X6" s="71">
        <v>120000.0</v>
      </c>
      <c r="Y6" s="71">
        <v>120000.0</v>
      </c>
      <c r="Z6" s="68"/>
    </row>
    <row r="7">
      <c r="A7" s="70" t="str">
        <f>Positions!A9</f>
        <v>Management team</v>
      </c>
      <c r="B7" s="71">
        <v>150000.0</v>
      </c>
      <c r="C7" s="71">
        <v>150000.0</v>
      </c>
      <c r="D7" s="71">
        <v>150000.0</v>
      </c>
      <c r="E7" s="71">
        <v>150000.0</v>
      </c>
      <c r="F7" s="71">
        <v>150000.0</v>
      </c>
      <c r="G7" s="71">
        <v>150000.0</v>
      </c>
      <c r="H7" s="71">
        <v>150000.0</v>
      </c>
      <c r="I7" s="71">
        <v>150000.0</v>
      </c>
      <c r="J7" s="71">
        <v>150000.0</v>
      </c>
      <c r="K7" s="71">
        <v>150000.0</v>
      </c>
      <c r="L7" s="71">
        <v>150000.0</v>
      </c>
      <c r="M7" s="71">
        <v>150000.0</v>
      </c>
      <c r="N7" s="71">
        <v>150000.0</v>
      </c>
      <c r="O7" s="71">
        <v>150000.0</v>
      </c>
      <c r="P7" s="71">
        <v>150000.0</v>
      </c>
      <c r="Q7" s="71">
        <v>150000.0</v>
      </c>
      <c r="R7" s="71">
        <v>150000.0</v>
      </c>
      <c r="S7" s="71">
        <v>150000.0</v>
      </c>
      <c r="T7" s="71">
        <v>150000.0</v>
      </c>
      <c r="U7" s="71">
        <v>150000.0</v>
      </c>
      <c r="V7" s="71">
        <v>150000.0</v>
      </c>
      <c r="W7" s="71">
        <v>150000.0</v>
      </c>
      <c r="X7" s="71">
        <v>150000.0</v>
      </c>
      <c r="Y7" s="71">
        <v>150000.0</v>
      </c>
      <c r="Z7" s="68"/>
    </row>
    <row r="8">
      <c r="A8" s="70" t="str">
        <f>Positions!A10</f>
        <v/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>
      <c r="A9" s="70" t="str">
        <f>Positions!A11</f>
        <v/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>
      <c r="A10" s="70" t="str">
        <f>Positions!A12</f>
        <v/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>
      <c r="A11" s="70" t="str">
        <f>Positions!A13</f>
        <v/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>
      <c r="A12" s="70" t="str">
        <f>Positions!A14</f>
        <v/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>
      <c r="A13" s="70" t="str">
        <f>Positions!A15</f>
        <v/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>
      <c r="A14" s="70" t="str">
        <f>Positions!A16</f>
        <v/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>
      <c r="A15" s="70" t="str">
        <f>Positions!A17</f>
        <v/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>
      <c r="A16" s="70" t="str">
        <f>Positions!A18</f>
        <v/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>
      <c r="A17" s="70" t="str">
        <f>Positions!A19</f>
        <v/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>
      <c r="A18" s="70" t="str">
        <f>Positions!A20</f>
        <v/>
      </c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>
      <c r="A19" s="70" t="str">
        <f>Positions!A21</f>
        <v/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>
      <c r="A20" s="70" t="str">
        <f>Positions!A22</f>
        <v/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>
      <c r="A21" s="70" t="str">
        <f>Positions!A23</f>
        <v/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>
      <c r="A22" s="70" t="str">
        <f>Positions!A24</f>
        <v/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>
      <c r="A23" s="70" t="str">
        <f>Positions!A25</f>
        <v/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>
      <c r="A24" s="70" t="str">
        <f>Positions!A26</f>
        <v/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>
      <c r="A25" s="70" t="str">
        <f>Positions!A27</f>
        <v/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>
      <c r="A26" s="70" t="str">
        <f>Positions!A28</f>
        <v/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>
      <c r="A27" s="70" t="str">
        <f>Positions!A29</f>
        <v/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>
      <c r="A28" s="70" t="str">
        <f>Positions!A30</f>
        <v/>
      </c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>
      <c r="A29" s="70" t="str">
        <f>Positions!A31</f>
        <v/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>
      <c r="A30" s="70" t="str">
        <f>Positions!A32</f>
        <v/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>
      <c r="A31" s="70" t="str">
        <f>Positions!A33</f>
        <v/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>
      <c r="A32" s="70" t="str">
        <f>Positions!A34</f>
        <v/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>
      <c r="A33" s="70" t="str">
        <f>Positions!A35</f>
        <v/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>
      <c r="A34" s="70" t="str">
        <f>Positions!A36</f>
        <v/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>
      <c r="A35" s="70" t="str">
        <f>Positions!A37</f>
        <v/>
      </c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>
      <c r="A36" s="70" t="str">
        <f>Positions!A38</f>
        <v/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>
      <c r="A37" s="70" t="str">
        <f>Positions!A39</f>
        <v/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>
      <c r="A38" s="70" t="str">
        <f>Positions!A40</f>
        <v/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>
      <c r="A39" s="70" t="str">
        <f>Positions!A41</f>
        <v/>
      </c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>
      <c r="A40" s="70" t="str">
        <f>Positions!A42</f>
        <v/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>
      <c r="A41" s="70" t="str">
        <f>Positions!A43</f>
        <v/>
      </c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>
      <c r="A42" s="70" t="str">
        <f>Positions!A44</f>
        <v/>
      </c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>
      <c r="A43" s="70" t="str">
        <f>Positions!A45</f>
        <v/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>
      <c r="A44" s="70" t="str">
        <f>Positions!A46</f>
        <v/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>
      <c r="A45" s="70" t="str">
        <f>Positions!A47</f>
        <v/>
      </c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>
      <c r="A46" s="70" t="str">
        <f>Positions!A48</f>
        <v/>
      </c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>
      <c r="A47" s="70" t="str">
        <f>Positions!A49</f>
        <v/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>
      <c r="A48" s="70" t="str">
        <f>Positions!A50</f>
        <v/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>
      <c r="A49" s="70" t="str">
        <f>Positions!A51</f>
        <v/>
      </c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>
      <c r="A50" s="70" t="str">
        <f>Positions!A52</f>
        <v/>
      </c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>
      <c r="A51" s="70" t="str">
        <f>Positions!A53</f>
        <v/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>
      <c r="A52" s="70" t="str">
        <f>Positions!A54</f>
        <v/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>
      <c r="A53" s="70" t="str">
        <f>Positions!A55</f>
        <v/>
      </c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>
      <c r="A54" s="70" t="str">
        <f>Positions!A56</f>
        <v/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>
      <c r="A55" s="70" t="str">
        <f>Positions!A57</f>
        <v/>
      </c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>
      <c r="A56" s="70" t="str">
        <f>Positions!A58</f>
        <v/>
      </c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>
      <c r="A57" s="70" t="str">
        <f>Positions!A59</f>
        <v/>
      </c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>
      <c r="A58" s="70" t="str">
        <f>Positions!A60</f>
        <v/>
      </c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>
      <c r="A59" s="70" t="str">
        <f>Positions!A61</f>
        <v/>
      </c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>
      <c r="A60" s="70" t="str">
        <f>Positions!A62</f>
        <v/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>
      <c r="A61" s="70" t="str">
        <f>Positions!A63</f>
        <v/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>
      <c r="A62" s="70" t="str">
        <f>Positions!A64</f>
        <v/>
      </c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>
      <c r="A63" s="70" t="str">
        <f>Positions!A65</f>
        <v/>
      </c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>
      <c r="A64" s="70" t="str">
        <f>Positions!A66</f>
        <v/>
      </c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>
      <c r="A65" s="70" t="str">
        <f>Positions!A67</f>
        <v/>
      </c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>
      <c r="A66" s="70" t="str">
        <f>Positions!A68</f>
        <v/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>
      <c r="A67" s="70" t="str">
        <f>Positions!A69</f>
        <v/>
      </c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>
      <c r="A68" s="70" t="str">
        <f>Positions!A70</f>
        <v/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>
      <c r="A69" s="70" t="str">
        <f>Positions!A71</f>
        <v/>
      </c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>
      <c r="A70" s="70" t="str">
        <f>Positions!A72</f>
        <v/>
      </c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>
      <c r="A71" s="70" t="str">
        <f>Positions!A73</f>
        <v/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>
      <c r="A72" s="70" t="str">
        <f>Positions!A74</f>
        <v/>
      </c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>
      <c r="A73" s="70" t="str">
        <f>Positions!A75</f>
        <v/>
      </c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>
      <c r="A74" s="70" t="str">
        <f>Positions!A76</f>
        <v/>
      </c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>
      <c r="A75" s="70" t="str">
        <f>Positions!A77</f>
        <v/>
      </c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>
      <c r="A76" s="70" t="str">
        <f>Positions!A78</f>
        <v/>
      </c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>
      <c r="A77" s="70" t="str">
        <f>Positions!A79</f>
        <v/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>
      <c r="A78" s="70" t="str">
        <f>Positions!A80</f>
        <v/>
      </c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>
      <c r="A79" s="70" t="str">
        <f>Positions!A81</f>
        <v/>
      </c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>
      <c r="A80" s="70" t="str">
        <f>Positions!A82</f>
        <v/>
      </c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>
      <c r="A81" s="70" t="str">
        <f>Positions!A83</f>
        <v/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>
      <c r="A82" s="70" t="str">
        <f>Positions!A84</f>
        <v/>
      </c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>
      <c r="A83" s="70" t="str">
        <f>Positions!A85</f>
        <v/>
      </c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>
      <c r="A84" s="70" t="str">
        <f>Positions!A86</f>
        <v/>
      </c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>
      <c r="A85" s="70" t="str">
        <f>Positions!A87</f>
        <v/>
      </c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>
      <c r="A86" s="70" t="str">
        <f>Positions!A88</f>
        <v/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>
      <c r="A87" s="70" t="str">
        <f>Positions!A89</f>
        <v/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>
      <c r="A88" s="70" t="str">
        <f>Positions!A90</f>
        <v/>
      </c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>
      <c r="A89" s="70" t="str">
        <f>Positions!A91</f>
        <v/>
      </c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>
      <c r="A90" s="70" t="str">
        <f>Positions!A92</f>
        <v/>
      </c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>
      <c r="A91" s="70" t="str">
        <f>Positions!A93</f>
        <v/>
      </c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>
      <c r="A92" s="70" t="str">
        <f>Positions!A94</f>
        <v/>
      </c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>
      <c r="A93" s="70" t="str">
        <f>Positions!A95</f>
        <v/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>
      <c r="A94" s="70" t="str">
        <f>Positions!A96</f>
        <v/>
      </c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>
      <c r="A95" s="70" t="str">
        <f>Positions!A97</f>
        <v/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>
      <c r="A96" s="70" t="str">
        <f>Positions!A98</f>
        <v/>
      </c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>
      <c r="A97" s="70" t="str">
        <f>Positions!A99</f>
        <v/>
      </c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>
      <c r="A98" s="70" t="str">
        <f>Positions!A100</f>
        <v/>
      </c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>
      <c r="A99" s="70" t="str">
        <f>Positions!A101</f>
        <v/>
      </c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>
      <c r="A100" s="70" t="str">
        <f>Positions!A102</f>
        <v/>
      </c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>
      <c r="A101" s="70" t="str">
        <f>Positions!A103</f>
        <v/>
      </c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>
      <c r="A102" s="70" t="str">
        <f>Positions!A104</f>
        <v/>
      </c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>
      <c r="A103" s="70" t="str">
        <f>Positions!A105</f>
        <v/>
      </c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>
      <c r="A104" s="70" t="str">
        <f>Positions!A106</f>
        <v/>
      </c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>
      <c r="A105" s="70" t="str">
        <f>Positions!A107</f>
        <v/>
      </c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>
      <c r="A106" s="70" t="str">
        <f>Positions!A108</f>
        <v/>
      </c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>
      <c r="A107" s="70" t="str">
        <f>Positions!A109</f>
        <v/>
      </c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>
      <c r="A108" s="70" t="str">
        <f>Positions!A110</f>
        <v/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>
      <c r="A109" s="70" t="str">
        <f>Positions!A111</f>
        <v/>
      </c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>
      <c r="A110" s="70" t="str">
        <f>Positions!A112</f>
        <v/>
      </c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>
      <c r="A111" s="70" t="str">
        <f>Positions!A113</f>
        <v/>
      </c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>
      <c r="A112" s="70" t="str">
        <f>Positions!A114</f>
        <v/>
      </c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>
      <c r="A113" s="70" t="str">
        <f>Positions!A115</f>
        <v/>
      </c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>
      <c r="A114" s="70" t="str">
        <f>Positions!A116</f>
        <v/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>
      <c r="A115" s="70" t="str">
        <f>Positions!A117</f>
        <v/>
      </c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>
      <c r="A116" s="70" t="str">
        <f>Positions!A118</f>
        <v/>
      </c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>
      <c r="A117" s="70" t="str">
        <f>Positions!A119</f>
        <v/>
      </c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>
      <c r="A118" s="70" t="str">
        <f>Positions!A120</f>
        <v/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>
      <c r="A119" s="70" t="str">
        <f>Positions!A121</f>
        <v/>
      </c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>
      <c r="A120" s="70" t="str">
        <f>Positions!A122</f>
        <v/>
      </c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>
      <c r="A121" s="70" t="str">
        <f>Positions!A123</f>
        <v/>
      </c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>
      <c r="A122" s="70" t="str">
        <f>Positions!A124</f>
        <v/>
      </c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>
      <c r="A123" s="70" t="str">
        <f>Positions!A125</f>
        <v/>
      </c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>
      <c r="A124" s="70" t="str">
        <f>Positions!A126</f>
        <v/>
      </c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>
      <c r="A125" s="70" t="str">
        <f>Positions!A127</f>
        <v/>
      </c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>
      <c r="A126" s="70" t="str">
        <f>Positions!A128</f>
        <v/>
      </c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>
      <c r="A127" s="70" t="str">
        <f>Positions!A129</f>
        <v/>
      </c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>
      <c r="A128" s="70" t="str">
        <f>Positions!A130</f>
        <v/>
      </c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>
      <c r="A129" s="70" t="str">
        <f>Positions!A131</f>
        <v/>
      </c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>
      <c r="A130" s="70" t="str">
        <f>Positions!A132</f>
        <v/>
      </c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>
      <c r="A131" s="70" t="str">
        <f>Positions!A133</f>
        <v/>
      </c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>
      <c r="A132" s="70" t="str">
        <f>Positions!A134</f>
        <v/>
      </c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>
      <c r="A133" s="70" t="str">
        <f>Positions!A135</f>
        <v/>
      </c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>
      <c r="A134" s="70" t="str">
        <f>Positions!A136</f>
        <v/>
      </c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>
      <c r="A135" s="70" t="str">
        <f>Positions!A137</f>
        <v/>
      </c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>
      <c r="A136" s="70" t="str">
        <f>Positions!A138</f>
        <v/>
      </c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>
      <c r="A137" s="70" t="str">
        <f>Positions!A139</f>
        <v/>
      </c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>
      <c r="A138" s="70" t="str">
        <f>Positions!A140</f>
        <v/>
      </c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>
      <c r="A139" s="70" t="str">
        <f>Positions!A141</f>
        <v/>
      </c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>
      <c r="A140" s="70" t="str">
        <f>Positions!A142</f>
        <v/>
      </c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>
      <c r="A141" s="70" t="str">
        <f>Positions!A143</f>
        <v/>
      </c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>
      <c r="A142" s="70" t="str">
        <f>Positions!A144</f>
        <v/>
      </c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>
      <c r="A143" s="70" t="str">
        <f>Positions!A145</f>
        <v/>
      </c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>
      <c r="A144" s="70" t="str">
        <f>Positions!A146</f>
        <v/>
      </c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>
      <c r="A145" s="70" t="str">
        <f>Positions!A147</f>
        <v/>
      </c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>
      <c r="A146" s="70" t="str">
        <f>Positions!A148</f>
        <v/>
      </c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>
      <c r="A147" s="70" t="str">
        <f>Positions!A149</f>
        <v/>
      </c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>
      <c r="A148" s="70" t="str">
        <f>Positions!A150</f>
        <v/>
      </c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>
      <c r="A149" s="70" t="str">
        <f>Positions!A151</f>
        <v/>
      </c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>
      <c r="A150" s="70" t="str">
        <f>Positions!A152</f>
        <v/>
      </c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>
      <c r="A151" s="70" t="str">
        <f>Positions!A153</f>
        <v/>
      </c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>
      <c r="A152" s="70" t="str">
        <f>Positions!A154</f>
        <v/>
      </c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>
      <c r="A153" s="70" t="str">
        <f>Positions!A155</f>
        <v/>
      </c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>
      <c r="A154" s="70" t="str">
        <f>Positions!A156</f>
        <v/>
      </c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>
      <c r="A155" s="70" t="str">
        <f>Positions!A157</f>
        <v/>
      </c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>
      <c r="A156" s="70" t="str">
        <f>Positions!A158</f>
        <v/>
      </c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>
      <c r="A157" s="70" t="str">
        <f>Positions!A159</f>
        <v/>
      </c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>
      <c r="A158" s="70" t="str">
        <f>Positions!A160</f>
        <v/>
      </c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>
      <c r="A159" s="70" t="str">
        <f>Positions!A161</f>
        <v/>
      </c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>
      <c r="A160" s="70" t="str">
        <f>Positions!A162</f>
        <v/>
      </c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>
      <c r="A161" s="70" t="str">
        <f>Positions!A163</f>
        <v/>
      </c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>
      <c r="A162" s="70" t="str">
        <f>Positions!A164</f>
        <v/>
      </c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>
      <c r="A163" s="70" t="str">
        <f>Positions!A165</f>
        <v/>
      </c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>
      <c r="A164" s="70" t="str">
        <f>Positions!A166</f>
        <v/>
      </c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>
      <c r="A165" s="70" t="str">
        <f>Positions!A167</f>
        <v/>
      </c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>
      <c r="A166" s="70" t="str">
        <f>Positions!A168</f>
        <v/>
      </c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>
      <c r="A167" s="70" t="str">
        <f>Positions!A169</f>
        <v/>
      </c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>
      <c r="A168" s="70" t="str">
        <f>Positions!A170</f>
        <v/>
      </c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>
      <c r="A169" s="70" t="str">
        <f>Positions!A171</f>
        <v/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>
      <c r="A170" s="70" t="str">
        <f>Positions!A172</f>
        <v/>
      </c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>
      <c r="A171" s="70" t="str">
        <f>Positions!A173</f>
        <v/>
      </c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>
      <c r="A172" s="70" t="str">
        <f>Positions!A174</f>
        <v/>
      </c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>
      <c r="A173" s="70" t="str">
        <f>Positions!A175</f>
        <v/>
      </c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>
      <c r="A174" s="70" t="str">
        <f>Positions!A176</f>
        <v/>
      </c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>
      <c r="A175" s="70" t="str">
        <f>Positions!A177</f>
        <v/>
      </c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>
      <c r="A176" s="70" t="str">
        <f>Positions!A178</f>
        <v/>
      </c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>
      <c r="A177" s="70" t="str">
        <f>Positions!A179</f>
        <v/>
      </c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>
      <c r="A178" s="70" t="str">
        <f>Positions!A180</f>
        <v/>
      </c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>
      <c r="A179" s="70" t="str">
        <f>Positions!A181</f>
        <v/>
      </c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>
      <c r="A180" s="70" t="str">
        <f>Positions!A182</f>
        <v/>
      </c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>
      <c r="A181" s="70" t="str">
        <f>Positions!A183</f>
        <v/>
      </c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>
      <c r="A182" s="70" t="str">
        <f>Positions!A184</f>
        <v/>
      </c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>
      <c r="A183" s="70" t="str">
        <f>Positions!A185</f>
        <v/>
      </c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>
      <c r="A184" s="70" t="str">
        <f>Positions!A186</f>
        <v/>
      </c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>
      <c r="A185" s="70" t="str">
        <f>Positions!A187</f>
        <v/>
      </c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>
      <c r="A186" s="70" t="str">
        <f>Positions!A188</f>
        <v/>
      </c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>
      <c r="A187" s="70" t="str">
        <f>Positions!A189</f>
        <v/>
      </c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>
      <c r="A188" s="70" t="str">
        <f>Positions!A190</f>
        <v/>
      </c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>
      <c r="A189" s="70" t="str">
        <f>Positions!A191</f>
        <v/>
      </c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>
      <c r="A190" s="70" t="str">
        <f>Positions!A192</f>
        <v/>
      </c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>
      <c r="A191" s="70" t="str">
        <f>Positions!A193</f>
        <v/>
      </c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>
      <c r="A192" s="70" t="str">
        <f>Positions!A194</f>
        <v/>
      </c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>
      <c r="A193" s="70" t="str">
        <f>Positions!A195</f>
        <v/>
      </c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>
      <c r="A194" s="70" t="str">
        <f>Positions!A196</f>
        <v/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>
      <c r="A195" s="70" t="str">
        <f>Positions!A197</f>
        <v/>
      </c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>
      <c r="A196" s="70" t="str">
        <f>Positions!A198</f>
        <v/>
      </c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>
      <c r="A197" s="70" t="str">
        <f>Positions!A199</f>
        <v/>
      </c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>
      <c r="A198" s="70" t="str">
        <f>Positions!A200</f>
        <v/>
      </c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>
      <c r="A199" s="70" t="str">
        <f>Positions!A201</f>
        <v/>
      </c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>
      <c r="A200" s="70" t="str">
        <f>Positions!A202</f>
        <v/>
      </c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>
      <c r="A201" s="70" t="str">
        <f>Positions!A203</f>
        <v/>
      </c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>
      <c r="A202" s="70" t="str">
        <f>Positions!A204</f>
        <v/>
      </c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>
      <c r="A203" s="70" t="str">
        <f>Positions!A205</f>
        <v/>
      </c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>
      <c r="A204" s="70" t="str">
        <f>Positions!A206</f>
        <v/>
      </c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>
      <c r="A205" s="70" t="str">
        <f>Positions!A207</f>
        <v/>
      </c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>
      <c r="A206" s="70" t="str">
        <f>Positions!A208</f>
        <v/>
      </c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>
      <c r="A207" s="70" t="str">
        <f>Positions!A209</f>
        <v/>
      </c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>
      <c r="A208" s="70" t="str">
        <f>Positions!A210</f>
        <v/>
      </c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>
      <c r="A209" s="70" t="str">
        <f>Positions!A211</f>
        <v/>
      </c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>
      <c r="A210" s="70" t="str">
        <f>Positions!A212</f>
        <v/>
      </c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>
      <c r="A211" s="70" t="str">
        <f>Positions!A213</f>
        <v/>
      </c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>
      <c r="A212" s="70" t="str">
        <f>Positions!A214</f>
        <v/>
      </c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>
      <c r="A213" s="70" t="str">
        <f>Positions!A215</f>
        <v/>
      </c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>
      <c r="A214" s="70" t="str">
        <f>Positions!A216</f>
        <v/>
      </c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>
      <c r="A215" s="70" t="str">
        <f>Positions!A217</f>
        <v/>
      </c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>
      <c r="A216" s="70" t="str">
        <f>Positions!A218</f>
        <v/>
      </c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>
      <c r="A217" s="70" t="str">
        <f>Positions!A219</f>
        <v/>
      </c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>
      <c r="A218" s="70" t="str">
        <f>Positions!A220</f>
        <v/>
      </c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>
      <c r="A219" s="70" t="str">
        <f>Positions!A221</f>
        <v/>
      </c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>
      <c r="A220" s="70" t="str">
        <f>Positions!A222</f>
        <v/>
      </c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>
      <c r="A221" s="70" t="str">
        <f>Positions!A223</f>
        <v/>
      </c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>
      <c r="A222" s="70" t="str">
        <f>Positions!A224</f>
        <v/>
      </c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>
      <c r="A223" s="70" t="str">
        <f>Positions!A225</f>
        <v/>
      </c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>
      <c r="A224" s="70" t="str">
        <f>Positions!A226</f>
        <v/>
      </c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>
      <c r="A225" s="70" t="str">
        <f>Positions!A227</f>
        <v/>
      </c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>
      <c r="A226" s="70" t="str">
        <f>Positions!A228</f>
        <v/>
      </c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>
      <c r="A227" s="70" t="str">
        <f>Positions!A229</f>
        <v/>
      </c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>
      <c r="A228" s="70" t="str">
        <f>Positions!A230</f>
        <v/>
      </c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>
      <c r="A229" s="70" t="str">
        <f>Positions!A231</f>
        <v/>
      </c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>
      <c r="A230" s="70" t="str">
        <f>Positions!A232</f>
        <v/>
      </c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>
      <c r="A231" s="70" t="str">
        <f>Positions!A233</f>
        <v/>
      </c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>
      <c r="A232" s="70" t="str">
        <f>Positions!A234</f>
        <v/>
      </c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>
      <c r="A233" s="70" t="str">
        <f>Positions!A235</f>
        <v/>
      </c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>
      <c r="A234" s="70" t="str">
        <f>Positions!A236</f>
        <v/>
      </c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>
      <c r="A235" s="70" t="str">
        <f>Positions!A237</f>
        <v/>
      </c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>
      <c r="A236" s="70" t="str">
        <f>Positions!A238</f>
        <v/>
      </c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>
      <c r="A237" s="70" t="str">
        <f>Positions!A239</f>
        <v/>
      </c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>
      <c r="A238" s="70" t="str">
        <f>Positions!A240</f>
        <v/>
      </c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>
      <c r="A239" s="70" t="str">
        <f>Positions!A241</f>
        <v/>
      </c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>
      <c r="A240" s="70" t="str">
        <f>Positions!A242</f>
        <v/>
      </c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>
      <c r="A241" s="70" t="str">
        <f>Positions!A243</f>
        <v/>
      </c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>
      <c r="A242" s="70" t="str">
        <f>Positions!A244</f>
        <v/>
      </c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>
      <c r="A243" s="70" t="str">
        <f>Positions!A245</f>
        <v/>
      </c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>
      <c r="A244" s="70" t="str">
        <f>Positions!A246</f>
        <v/>
      </c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>
      <c r="A245" s="70" t="str">
        <f>Positions!A247</f>
        <v/>
      </c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>
      <c r="A246" s="70" t="str">
        <f>Positions!A248</f>
        <v/>
      </c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>
      <c r="A247" s="70" t="str">
        <f>Positions!A249</f>
        <v/>
      </c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>
      <c r="A248" s="70" t="str">
        <f>Positions!A250</f>
        <v/>
      </c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>
      <c r="A249" s="70" t="str">
        <f>Positions!A251</f>
        <v/>
      </c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>
      <c r="A250" s="70" t="str">
        <f>Positions!A252</f>
        <v/>
      </c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>
      <c r="A251" s="70" t="str">
        <f>Positions!A253</f>
        <v/>
      </c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>
      <c r="A252" s="70" t="str">
        <f>Positions!A254</f>
        <v/>
      </c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>
      <c r="A253" s="70" t="str">
        <f>Positions!A255</f>
        <v/>
      </c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>
      <c r="A254" s="70" t="str">
        <f>Positions!A256</f>
        <v/>
      </c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>
      <c r="A255" s="70" t="str">
        <f>Positions!A257</f>
        <v/>
      </c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>
      <c r="A256" s="70" t="str">
        <f>Positions!A258</f>
        <v/>
      </c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>
      <c r="A257" s="70" t="str">
        <f>Positions!A259</f>
        <v/>
      </c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>
      <c r="A258" s="70" t="str">
        <f>Positions!A260</f>
        <v/>
      </c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>
      <c r="A259" s="70" t="str">
        <f>Positions!A261</f>
        <v/>
      </c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>
      <c r="A260" s="70" t="str">
        <f>Positions!A262</f>
        <v/>
      </c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>
      <c r="A261" s="70" t="str">
        <f>Positions!A263</f>
        <v/>
      </c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>
      <c r="A262" s="70" t="str">
        <f>Positions!A264</f>
        <v/>
      </c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>
      <c r="A263" s="70" t="str">
        <f>Positions!A265</f>
        <v/>
      </c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>
      <c r="A264" s="70" t="str">
        <f>Positions!A266</f>
        <v/>
      </c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>
      <c r="A265" s="70" t="str">
        <f>Positions!A267</f>
        <v/>
      </c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>
      <c r="A266" s="70" t="str">
        <f>Positions!A268</f>
        <v/>
      </c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>
      <c r="A267" s="70" t="str">
        <f>Positions!A269</f>
        <v/>
      </c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>
      <c r="A268" s="70" t="str">
        <f>Positions!A270</f>
        <v/>
      </c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>
      <c r="A269" s="70" t="str">
        <f>Positions!A271</f>
        <v/>
      </c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>
      <c r="A270" s="70" t="str">
        <f>Positions!A272</f>
        <v/>
      </c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>
      <c r="A271" s="70" t="str">
        <f>Positions!A273</f>
        <v/>
      </c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>
      <c r="A272" s="70" t="str">
        <f>Positions!A274</f>
        <v/>
      </c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>
      <c r="A273" s="70" t="str">
        <f>Positions!A275</f>
        <v/>
      </c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>
      <c r="A274" s="70" t="str">
        <f>Positions!A276</f>
        <v/>
      </c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>
      <c r="A275" s="70" t="str">
        <f>Positions!A277</f>
        <v/>
      </c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>
      <c r="A276" s="70" t="str">
        <f>Positions!A278</f>
        <v/>
      </c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>
      <c r="A277" s="70" t="str">
        <f>Positions!A279</f>
        <v/>
      </c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>
      <c r="A278" s="70" t="str">
        <f>Positions!A280</f>
        <v/>
      </c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>
      <c r="A279" s="70" t="str">
        <f>Positions!A281</f>
        <v/>
      </c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>
      <c r="A280" s="70" t="str">
        <f>Positions!A282</f>
        <v/>
      </c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>
      <c r="A281" s="70" t="str">
        <f>Positions!A283</f>
        <v/>
      </c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>
      <c r="A282" s="70" t="str">
        <f>Positions!A284</f>
        <v/>
      </c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>
      <c r="A283" s="70" t="str">
        <f>Positions!A285</f>
        <v/>
      </c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>
      <c r="A284" s="70" t="str">
        <f>Positions!A286</f>
        <v/>
      </c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>
      <c r="A285" s="70" t="str">
        <f>Positions!A287</f>
        <v/>
      </c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>
      <c r="A286" s="70" t="str">
        <f>Positions!A288</f>
        <v/>
      </c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>
      <c r="A287" s="70" t="str">
        <f>Positions!A289</f>
        <v/>
      </c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>
      <c r="A288" s="70" t="str">
        <f>Positions!A290</f>
        <v/>
      </c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>
      <c r="A289" s="70" t="str">
        <f>Positions!A291</f>
        <v/>
      </c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>
      <c r="A290" s="70" t="str">
        <f>Positions!A292</f>
        <v/>
      </c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>
      <c r="A291" s="70" t="str">
        <f>Positions!A293</f>
        <v/>
      </c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>
      <c r="A292" s="70" t="str">
        <f>Positions!A294</f>
        <v/>
      </c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>
      <c r="A293" s="70" t="str">
        <f>Positions!A295</f>
        <v/>
      </c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>
      <c r="A294" s="70" t="str">
        <f>Positions!A296</f>
        <v/>
      </c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>
      <c r="A295" s="70" t="str">
        <f>Positions!A297</f>
        <v/>
      </c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>
      <c r="A296" s="70" t="str">
        <f>Positions!A298</f>
        <v/>
      </c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>
      <c r="A297" s="70" t="str">
        <f>Positions!A299</f>
        <v/>
      </c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>
      <c r="A298" s="70" t="str">
        <f>Positions!A300</f>
        <v/>
      </c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>
      <c r="A299" s="70" t="str">
        <f>Positions!A301</f>
        <v/>
      </c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>
      <c r="A300" s="70" t="str">
        <f>Positions!A302</f>
        <v/>
      </c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>
      <c r="A301" s="70" t="str">
        <f>Positions!A303</f>
        <v/>
      </c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>
      <c r="A302" s="70" t="str">
        <f>Positions!A304</f>
        <v/>
      </c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>
      <c r="A303" s="70" t="str">
        <f>Positions!A305</f>
        <v/>
      </c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>
      <c r="A304" s="70" t="str">
        <f>Positions!A306</f>
        <v/>
      </c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>
      <c r="A305" s="70" t="str">
        <f>Positions!A307</f>
        <v/>
      </c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>
      <c r="A306" s="70" t="str">
        <f>Positions!A308</f>
        <v/>
      </c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>
      <c r="A307" s="70" t="str">
        <f>Positions!A309</f>
        <v/>
      </c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>
      <c r="A308" s="70" t="str">
        <f>Positions!A310</f>
        <v/>
      </c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>
      <c r="A309" s="70" t="str">
        <f>Positions!A311</f>
        <v/>
      </c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>
      <c r="A310" s="70" t="str">
        <f>Positions!A312</f>
        <v/>
      </c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>
      <c r="A311" s="70" t="str">
        <f>Positions!A313</f>
        <v/>
      </c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>
      <c r="A312" s="70" t="str">
        <f>Positions!A314</f>
        <v/>
      </c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>
      <c r="A313" s="70" t="str">
        <f>Positions!A315</f>
        <v/>
      </c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>
      <c r="A314" s="70" t="str">
        <f>Positions!A316</f>
        <v/>
      </c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>
      <c r="A315" s="70" t="str">
        <f>Positions!A317</f>
        <v/>
      </c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>
      <c r="A316" s="70" t="str">
        <f>Positions!A318</f>
        <v/>
      </c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>
      <c r="A317" s="70" t="str">
        <f>Positions!A319</f>
        <v/>
      </c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>
      <c r="A318" s="70" t="str">
        <f>Positions!A320</f>
        <v/>
      </c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>
      <c r="A319" s="70" t="str">
        <f>Positions!A321</f>
        <v/>
      </c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>
      <c r="A320" s="70" t="str">
        <f>Positions!A322</f>
        <v/>
      </c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>
      <c r="A321" s="70" t="str">
        <f>Positions!A323</f>
        <v/>
      </c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>
      <c r="A322" s="70" t="str">
        <f>Positions!A324</f>
        <v/>
      </c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>
      <c r="A323" s="70" t="str">
        <f>Positions!A325</f>
        <v/>
      </c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>
      <c r="A324" s="70" t="str">
        <f>Positions!A326</f>
        <v/>
      </c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>
      <c r="A325" s="70" t="str">
        <f>Positions!A327</f>
        <v/>
      </c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>
      <c r="A326" s="70" t="str">
        <f>Positions!A328</f>
        <v/>
      </c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>
      <c r="A327" s="70" t="str">
        <f>Positions!A329</f>
        <v/>
      </c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>
      <c r="A328" s="70" t="str">
        <f>Positions!A330</f>
        <v/>
      </c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>
      <c r="A329" s="70" t="str">
        <f>Positions!A331</f>
        <v/>
      </c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>
      <c r="A330" s="70" t="str">
        <f>Positions!A332</f>
        <v/>
      </c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>
      <c r="A331" s="70" t="str">
        <f>Positions!A333</f>
        <v/>
      </c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>
      <c r="A332" s="70" t="str">
        <f>Positions!A334</f>
        <v/>
      </c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>
      <c r="A333" s="70" t="str">
        <f>Positions!A335</f>
        <v/>
      </c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>
      <c r="A334" s="70" t="str">
        <f>Positions!A336</f>
        <v/>
      </c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>
      <c r="A335" s="70" t="str">
        <f>Positions!A337</f>
        <v/>
      </c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>
      <c r="A336" s="70" t="str">
        <f>Positions!A338</f>
        <v/>
      </c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>
      <c r="A337" s="70" t="str">
        <f>Positions!A339</f>
        <v/>
      </c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>
      <c r="A338" s="70" t="str">
        <f>Positions!A340</f>
        <v/>
      </c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>
      <c r="A339" s="70" t="str">
        <f>Positions!A341</f>
        <v/>
      </c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>
      <c r="A340" s="70" t="str">
        <f>Positions!A342</f>
        <v/>
      </c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>
      <c r="A341" s="70" t="str">
        <f>Positions!A343</f>
        <v/>
      </c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>
      <c r="A342" s="70" t="str">
        <f>Positions!A344</f>
        <v/>
      </c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>
      <c r="A343" s="70" t="str">
        <f>Positions!A345</f>
        <v/>
      </c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>
      <c r="A344" s="70" t="str">
        <f>Positions!A346</f>
        <v/>
      </c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>
      <c r="A345" s="70" t="str">
        <f>Positions!A347</f>
        <v/>
      </c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>
      <c r="A346" s="70" t="str">
        <f>Positions!A348</f>
        <v/>
      </c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>
      <c r="A347" s="70" t="str">
        <f>Positions!A349</f>
        <v/>
      </c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>
      <c r="A348" s="70" t="str">
        <f>Positions!A350</f>
        <v/>
      </c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>
      <c r="A349" s="70" t="str">
        <f>Positions!A351</f>
        <v/>
      </c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>
      <c r="A350" s="70" t="str">
        <f>Positions!A352</f>
        <v/>
      </c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>
      <c r="A351" s="70" t="str">
        <f>Positions!A353</f>
        <v/>
      </c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>
      <c r="A352" s="70" t="str">
        <f>Positions!A354</f>
        <v/>
      </c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>
      <c r="A353" s="70" t="str">
        <f>Positions!A355</f>
        <v/>
      </c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>
      <c r="A354" s="70" t="str">
        <f>Positions!A356</f>
        <v/>
      </c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>
      <c r="A355" s="70" t="str">
        <f>Positions!A357</f>
        <v/>
      </c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>
      <c r="A356" s="70" t="str">
        <f>Positions!A358</f>
        <v/>
      </c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>
      <c r="A357" s="70" t="str">
        <f>Positions!A359</f>
        <v/>
      </c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>
      <c r="A358" s="70" t="str">
        <f>Positions!A360</f>
        <v/>
      </c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>
      <c r="A359" s="70" t="str">
        <f>Positions!A361</f>
        <v/>
      </c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>
      <c r="A360" s="70" t="str">
        <f>Positions!A362</f>
        <v/>
      </c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>
      <c r="A361" s="70" t="str">
        <f>Positions!A363</f>
        <v/>
      </c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>
      <c r="A362" s="70" t="str">
        <f>Positions!A364</f>
        <v/>
      </c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>
      <c r="A363" s="70" t="str">
        <f>Positions!A365</f>
        <v/>
      </c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>
      <c r="A364" s="70" t="str">
        <f>Positions!A366</f>
        <v/>
      </c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>
      <c r="A365" s="70" t="str">
        <f>Positions!A367</f>
        <v/>
      </c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>
      <c r="A366" s="70" t="str">
        <f>Positions!A368</f>
        <v/>
      </c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>
      <c r="A367" s="70" t="str">
        <f>Positions!A369</f>
        <v/>
      </c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>
      <c r="A368" s="70" t="str">
        <f>Positions!A370</f>
        <v/>
      </c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>
      <c r="A369" s="70" t="str">
        <f>Positions!A371</f>
        <v/>
      </c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>
      <c r="A370" s="70" t="str">
        <f>Positions!A372</f>
        <v/>
      </c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>
      <c r="A371" s="70" t="str">
        <f>Positions!A373</f>
        <v/>
      </c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>
      <c r="A372" s="70" t="str">
        <f>Positions!A374</f>
        <v/>
      </c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>
      <c r="A373" s="70" t="str">
        <f>Positions!A375</f>
        <v/>
      </c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>
      <c r="A374" s="70" t="str">
        <f>Positions!A376</f>
        <v/>
      </c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>
      <c r="A375" s="70" t="str">
        <f>Positions!A377</f>
        <v/>
      </c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>
      <c r="A376" s="70" t="str">
        <f>Positions!A378</f>
        <v/>
      </c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>
      <c r="A377" s="70" t="str">
        <f>Positions!A379</f>
        <v/>
      </c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>
      <c r="A378" s="70" t="str">
        <f>Positions!A380</f>
        <v/>
      </c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>
      <c r="A379" s="70" t="str">
        <f>Positions!A381</f>
        <v/>
      </c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>
      <c r="A380" s="70" t="str">
        <f>Positions!A382</f>
        <v/>
      </c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>
      <c r="A381" s="70" t="str">
        <f>Positions!A383</f>
        <v/>
      </c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>
      <c r="A382" s="70" t="str">
        <f>Positions!A384</f>
        <v/>
      </c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>
      <c r="A383" s="70" t="str">
        <f>Positions!A385</f>
        <v/>
      </c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>
      <c r="A384" s="70" t="str">
        <f>Positions!A386</f>
        <v/>
      </c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>
      <c r="A385" s="70" t="str">
        <f>Positions!A387</f>
        <v/>
      </c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>
      <c r="A386" s="70" t="str">
        <f>Positions!A388</f>
        <v/>
      </c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>
      <c r="A387" s="70" t="str">
        <f>Positions!A389</f>
        <v/>
      </c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>
      <c r="A388" s="70" t="str">
        <f>Positions!A390</f>
        <v/>
      </c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>
      <c r="A389" s="70" t="str">
        <f>Positions!A391</f>
        <v/>
      </c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>
      <c r="A390" s="70" t="str">
        <f>Positions!A392</f>
        <v/>
      </c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>
      <c r="A391" s="70" t="str">
        <f>Positions!A393</f>
        <v/>
      </c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>
      <c r="A392" s="70" t="str">
        <f>Positions!A394</f>
        <v/>
      </c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>
      <c r="A393" s="70" t="str">
        <f>Positions!A395</f>
        <v/>
      </c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>
      <c r="A394" s="70" t="str">
        <f>Positions!A396</f>
        <v/>
      </c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>
      <c r="A395" s="70" t="str">
        <f>Positions!A397</f>
        <v/>
      </c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>
      <c r="A396" s="70" t="str">
        <f>Positions!A398</f>
        <v/>
      </c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>
      <c r="A397" s="70" t="str">
        <f>Positions!A399</f>
        <v/>
      </c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>
      <c r="A398" s="70" t="str">
        <f>Positions!A400</f>
        <v/>
      </c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>
      <c r="A399" s="70" t="str">
        <f>Positions!A401</f>
        <v/>
      </c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>
      <c r="A400" s="70" t="str">
        <f>Positions!A402</f>
        <v/>
      </c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>
      <c r="A401" s="70" t="str">
        <f>Positions!A403</f>
        <v/>
      </c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>
      <c r="A402" s="70" t="str">
        <f>Positions!A404</f>
        <v/>
      </c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>
      <c r="A403" s="70" t="str">
        <f>Positions!A405</f>
        <v/>
      </c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>
      <c r="A404" s="70" t="str">
        <f>Positions!A406</f>
        <v/>
      </c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>
      <c r="A405" s="70" t="str">
        <f>Positions!A407</f>
        <v/>
      </c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>
      <c r="A406" s="70" t="str">
        <f>Positions!A408</f>
        <v/>
      </c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>
      <c r="A407" s="70" t="str">
        <f>Positions!A409</f>
        <v/>
      </c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>
      <c r="A408" s="70" t="str">
        <f>Positions!A410</f>
        <v/>
      </c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>
      <c r="A409" s="70" t="str">
        <f>Positions!A411</f>
        <v/>
      </c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>
      <c r="A410" s="70" t="str">
        <f>Positions!A412</f>
        <v/>
      </c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>
      <c r="A411" s="70" t="str">
        <f>Positions!A413</f>
        <v/>
      </c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>
      <c r="A412" s="70" t="str">
        <f>Positions!A414</f>
        <v/>
      </c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>
      <c r="A413" s="70" t="str">
        <f>Positions!A415</f>
        <v/>
      </c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>
      <c r="A414" s="70" t="str">
        <f>Positions!A416</f>
        <v/>
      </c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>
      <c r="A415" s="70" t="str">
        <f>Positions!A417</f>
        <v/>
      </c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>
      <c r="A416" s="70" t="str">
        <f>Positions!A418</f>
        <v/>
      </c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>
      <c r="A417" s="70" t="str">
        <f>Positions!A419</f>
        <v/>
      </c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>
      <c r="A418" s="70" t="str">
        <f>Positions!A420</f>
        <v/>
      </c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>
      <c r="A419" s="70" t="str">
        <f>Positions!A421</f>
        <v/>
      </c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>
      <c r="A420" s="70" t="str">
        <f>Positions!A422</f>
        <v/>
      </c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>
      <c r="A421" s="70" t="str">
        <f>Positions!A423</f>
        <v/>
      </c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>
      <c r="A422" s="70" t="str">
        <f>Positions!A424</f>
        <v/>
      </c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>
      <c r="A423" s="70" t="str">
        <f>Positions!A425</f>
        <v/>
      </c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>
      <c r="A424" s="70" t="str">
        <f>Positions!A426</f>
        <v/>
      </c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>
      <c r="A425" s="70" t="str">
        <f>Positions!A427</f>
        <v/>
      </c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>
      <c r="A426" s="70" t="str">
        <f>Positions!A428</f>
        <v/>
      </c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>
      <c r="A427" s="70" t="str">
        <f>Positions!A429</f>
        <v/>
      </c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>
      <c r="A428" s="70" t="str">
        <f>Positions!A430</f>
        <v/>
      </c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>
      <c r="A429" s="70" t="str">
        <f>Positions!A431</f>
        <v/>
      </c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>
      <c r="A430" s="70" t="str">
        <f>Positions!A432</f>
        <v/>
      </c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>
      <c r="A431" s="70" t="str">
        <f>Positions!A433</f>
        <v/>
      </c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>
      <c r="A432" s="70" t="str">
        <f>Positions!A434</f>
        <v/>
      </c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>
      <c r="A433" s="70" t="str">
        <f>Positions!A435</f>
        <v/>
      </c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>
      <c r="A434" s="70" t="str">
        <f>Positions!A436</f>
        <v/>
      </c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>
      <c r="A435" s="70" t="str">
        <f>Positions!A437</f>
        <v/>
      </c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>
      <c r="A436" s="70" t="str">
        <f>Positions!A438</f>
        <v/>
      </c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>
      <c r="A437" s="70" t="str">
        <f>Positions!A439</f>
        <v/>
      </c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>
      <c r="A438" s="70" t="str">
        <f>Positions!A440</f>
        <v/>
      </c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>
      <c r="A439" s="70" t="str">
        <f>Positions!A441</f>
        <v/>
      </c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>
      <c r="A440" s="70" t="str">
        <f>Positions!A442</f>
        <v/>
      </c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>
      <c r="A441" s="70" t="str">
        <f>Positions!A443</f>
        <v/>
      </c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>
      <c r="A442" s="70" t="str">
        <f>Positions!A444</f>
        <v/>
      </c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>
      <c r="A443" s="70" t="str">
        <f>Positions!A445</f>
        <v/>
      </c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>
      <c r="A444" s="70" t="str">
        <f>Positions!A446</f>
        <v/>
      </c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>
      <c r="A445" s="70" t="str">
        <f>Positions!A447</f>
        <v/>
      </c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>
      <c r="A446" s="70" t="str">
        <f>Positions!A448</f>
        <v/>
      </c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>
      <c r="A447" s="70" t="str">
        <f>Positions!A449</f>
        <v/>
      </c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>
      <c r="A448" s="70" t="str">
        <f>Positions!A450</f>
        <v/>
      </c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>
      <c r="A449" s="70" t="str">
        <f>Positions!A451</f>
        <v/>
      </c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>
      <c r="A450" s="70" t="str">
        <f>Positions!A452</f>
        <v/>
      </c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>
      <c r="A451" s="70" t="str">
        <f>Positions!A453</f>
        <v/>
      </c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>
      <c r="A452" s="70" t="str">
        <f>Positions!A454</f>
        <v/>
      </c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>
      <c r="A453" s="70" t="str">
        <f>Positions!A455</f>
        <v/>
      </c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>
      <c r="A454" s="70" t="str">
        <f>Positions!A456</f>
        <v/>
      </c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>
      <c r="A455" s="70" t="str">
        <f>Positions!A457</f>
        <v/>
      </c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>
      <c r="A456" s="70" t="str">
        <f>Positions!A458</f>
        <v/>
      </c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>
      <c r="A457" s="70" t="str">
        <f>Positions!A459</f>
        <v/>
      </c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>
      <c r="A458" s="70" t="str">
        <f>Positions!A460</f>
        <v/>
      </c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>
      <c r="A459" s="70" t="str">
        <f>Positions!A461</f>
        <v/>
      </c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>
      <c r="A460" s="70" t="str">
        <f>Positions!A462</f>
        <v/>
      </c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>
      <c r="A461" s="70" t="str">
        <f>Positions!A463</f>
        <v/>
      </c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>
      <c r="A462" s="70" t="str">
        <f>Positions!A464</f>
        <v/>
      </c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>
      <c r="A463" s="70" t="str">
        <f>Positions!A465</f>
        <v/>
      </c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>
      <c r="A464" s="70" t="str">
        <f>Positions!A466</f>
        <v/>
      </c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>
      <c r="A465" s="70" t="str">
        <f>Positions!A467</f>
        <v/>
      </c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>
      <c r="A466" s="70" t="str">
        <f>Positions!A468</f>
        <v/>
      </c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>
      <c r="A467" s="70" t="str">
        <f>Positions!A469</f>
        <v/>
      </c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>
      <c r="A468" s="70" t="str">
        <f>Positions!A470</f>
        <v/>
      </c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>
      <c r="A469" s="70" t="str">
        <f>Positions!A471</f>
        <v/>
      </c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>
      <c r="A470" s="70" t="str">
        <f>Positions!A472</f>
        <v/>
      </c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>
      <c r="A471" s="70" t="str">
        <f>Positions!A473</f>
        <v/>
      </c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>
      <c r="A472" s="70" t="str">
        <f>Positions!A474</f>
        <v/>
      </c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>
      <c r="A473" s="70" t="str">
        <f>Positions!A475</f>
        <v/>
      </c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>
      <c r="A474" s="70" t="str">
        <f>Positions!A476</f>
        <v/>
      </c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>
      <c r="A475" s="70" t="str">
        <f>Positions!A477</f>
        <v/>
      </c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>
      <c r="A476" s="70" t="str">
        <f>Positions!A478</f>
        <v/>
      </c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>
      <c r="A477" s="70" t="str">
        <f>Positions!A479</f>
        <v/>
      </c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>
      <c r="A478" s="70" t="str">
        <f>Positions!A480</f>
        <v/>
      </c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>
      <c r="A479" s="70" t="str">
        <f>Positions!A481</f>
        <v/>
      </c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>
      <c r="A480" s="70" t="str">
        <f>Positions!A482</f>
        <v/>
      </c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>
      <c r="A481" s="70" t="str">
        <f>Positions!A483</f>
        <v/>
      </c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>
      <c r="A482" s="70" t="str">
        <f>Positions!A484</f>
        <v/>
      </c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>
      <c r="A483" s="70" t="str">
        <f>Positions!A485</f>
        <v/>
      </c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>
      <c r="A484" s="70" t="str">
        <f>Positions!A486</f>
        <v/>
      </c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>
      <c r="A485" s="70" t="str">
        <f>Positions!A487</f>
        <v/>
      </c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>
      <c r="A486" s="70" t="str">
        <f>Positions!A488</f>
        <v/>
      </c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>
      <c r="A487" s="70" t="str">
        <f>Positions!A489</f>
        <v/>
      </c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>
      <c r="A488" s="70" t="str">
        <f>Positions!A490</f>
        <v/>
      </c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>
      <c r="A489" s="70" t="str">
        <f>Positions!A491</f>
        <v/>
      </c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>
      <c r="A490" s="70" t="str">
        <f>Positions!A492</f>
        <v/>
      </c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>
      <c r="A491" s="70" t="str">
        <f>Positions!A493</f>
        <v/>
      </c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>
      <c r="A492" s="70" t="str">
        <f>Positions!A494</f>
        <v/>
      </c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>
      <c r="A493" s="70" t="str">
        <f>Positions!A495</f>
        <v/>
      </c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>
      <c r="A494" s="70" t="str">
        <f>Positions!A496</f>
        <v/>
      </c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>
      <c r="A495" s="70" t="str">
        <f>Positions!A497</f>
        <v/>
      </c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>
      <c r="A496" s="70" t="str">
        <f>Positions!A498</f>
        <v/>
      </c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>
      <c r="A497" s="70" t="str">
        <f>Positions!A499</f>
        <v/>
      </c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>
      <c r="A498" s="70" t="str">
        <f>Positions!A500</f>
        <v/>
      </c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>
      <c r="A499" s="70" t="str">
        <f>Positions!A501</f>
        <v/>
      </c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>
      <c r="A500" s="70" t="str">
        <f>Positions!A502</f>
        <v/>
      </c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>
      <c r="A501" s="70" t="str">
        <f>Positions!A503</f>
        <v/>
      </c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>
      <c r="A502" s="70" t="str">
        <f>Positions!A504</f>
        <v/>
      </c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>
      <c r="A503" s="70" t="str">
        <f>Positions!A505</f>
        <v/>
      </c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>
      <c r="A504" s="70" t="str">
        <f>Positions!A506</f>
        <v/>
      </c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>
      <c r="A505" s="70" t="str">
        <f>Positions!A507</f>
        <v/>
      </c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>
      <c r="A506" s="70" t="str">
        <f>Positions!A508</f>
        <v/>
      </c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>
      <c r="A507" s="70" t="str">
        <f>Positions!A509</f>
        <v/>
      </c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>
      <c r="A508" s="70" t="str">
        <f>Positions!A510</f>
        <v/>
      </c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>
      <c r="A509" s="70" t="str">
        <f>Positions!A511</f>
        <v/>
      </c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>
      <c r="A510" s="70" t="str">
        <f>Positions!A512</f>
        <v/>
      </c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>
      <c r="A511" s="70" t="str">
        <f>Positions!A513</f>
        <v/>
      </c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>
      <c r="A512" s="70" t="str">
        <f>Positions!A514</f>
        <v/>
      </c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>
      <c r="A513" s="70" t="str">
        <f>Positions!A515</f>
        <v/>
      </c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>
      <c r="A514" s="70" t="str">
        <f>Positions!A516</f>
        <v/>
      </c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>
      <c r="A515" s="70" t="str">
        <f>Positions!A517</f>
        <v/>
      </c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>
      <c r="A516" s="70" t="str">
        <f>Positions!A518</f>
        <v/>
      </c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>
      <c r="A517" s="70" t="str">
        <f>Positions!A519</f>
        <v/>
      </c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>
      <c r="A518" s="70" t="str">
        <f>Positions!A520</f>
        <v/>
      </c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>
      <c r="A519" s="70" t="str">
        <f>Positions!A521</f>
        <v/>
      </c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>
      <c r="A520" s="70" t="str">
        <f>Positions!A522</f>
        <v/>
      </c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>
      <c r="A521" s="70" t="str">
        <f>Positions!A523</f>
        <v/>
      </c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>
      <c r="A522" s="70" t="str">
        <f>Positions!A524</f>
        <v/>
      </c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>
      <c r="A523" s="70" t="str">
        <f>Positions!A525</f>
        <v/>
      </c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>
      <c r="A524" s="70" t="str">
        <f>Positions!A526</f>
        <v/>
      </c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>
      <c r="A525" s="70" t="str">
        <f>Positions!A527</f>
        <v/>
      </c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>
      <c r="A526" s="70" t="str">
        <f>Positions!A528</f>
        <v/>
      </c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>
      <c r="A527" s="70" t="str">
        <f>Positions!A529</f>
        <v/>
      </c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>
      <c r="A528" s="70" t="str">
        <f>Positions!A530</f>
        <v/>
      </c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>
      <c r="A529" s="70" t="str">
        <f>Positions!A531</f>
        <v/>
      </c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>
      <c r="A530" s="70" t="str">
        <f>Positions!A532</f>
        <v/>
      </c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>
      <c r="A531" s="70" t="str">
        <f>Positions!A533</f>
        <v/>
      </c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>
      <c r="A532" s="70" t="str">
        <f>Positions!A534</f>
        <v/>
      </c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>
      <c r="A533" s="70" t="str">
        <f>Positions!A535</f>
        <v/>
      </c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>
      <c r="A534" s="70" t="str">
        <f>Positions!A536</f>
        <v/>
      </c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>
      <c r="A535" s="70" t="str">
        <f>Positions!A537</f>
        <v/>
      </c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>
      <c r="A536" s="70" t="str">
        <f>Positions!A538</f>
        <v/>
      </c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>
      <c r="A537" s="70" t="str">
        <f>Positions!A539</f>
        <v/>
      </c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>
      <c r="A538" s="70" t="str">
        <f>Positions!A540</f>
        <v/>
      </c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>
      <c r="A539" s="70" t="str">
        <f>Positions!A541</f>
        <v/>
      </c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>
      <c r="A540" s="70" t="str">
        <f>Positions!A542</f>
        <v/>
      </c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>
      <c r="A541" s="70" t="str">
        <f>Positions!A543</f>
        <v/>
      </c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>
      <c r="A542" s="70" t="str">
        <f>Positions!A544</f>
        <v/>
      </c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>
      <c r="A543" s="70" t="str">
        <f>Positions!A545</f>
        <v/>
      </c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>
      <c r="A544" s="70" t="str">
        <f>Positions!A546</f>
        <v/>
      </c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>
      <c r="A545" s="70" t="str">
        <f>Positions!A547</f>
        <v/>
      </c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>
      <c r="A546" s="70" t="str">
        <f>Positions!A548</f>
        <v/>
      </c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>
      <c r="A547" s="70" t="str">
        <f>Positions!A549</f>
        <v/>
      </c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>
      <c r="A548" s="70" t="str">
        <f>Positions!A550</f>
        <v/>
      </c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>
      <c r="A549" s="70" t="str">
        <f>Positions!A551</f>
        <v/>
      </c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>
      <c r="A550" s="70" t="str">
        <f>Positions!A552</f>
        <v/>
      </c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>
      <c r="A551" s="70" t="str">
        <f>Positions!A553</f>
        <v/>
      </c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>
      <c r="A552" s="70" t="str">
        <f>Positions!A554</f>
        <v/>
      </c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>
      <c r="A553" s="70" t="str">
        <f>Positions!A555</f>
        <v/>
      </c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>
      <c r="A554" s="70" t="str">
        <f>Positions!A556</f>
        <v/>
      </c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>
      <c r="A555" s="70" t="str">
        <f>Positions!A557</f>
        <v/>
      </c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>
      <c r="A556" s="70" t="str">
        <f>Positions!A558</f>
        <v/>
      </c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>
      <c r="A557" s="70" t="str">
        <f>Positions!A559</f>
        <v/>
      </c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>
      <c r="A558" s="70" t="str">
        <f>Positions!A560</f>
        <v/>
      </c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>
      <c r="A559" s="70" t="str">
        <f>Positions!A561</f>
        <v/>
      </c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>
      <c r="A560" s="70" t="str">
        <f>Positions!A562</f>
        <v/>
      </c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>
      <c r="A561" s="70" t="str">
        <f>Positions!A563</f>
        <v/>
      </c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>
      <c r="A562" s="70" t="str">
        <f>Positions!A564</f>
        <v/>
      </c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>
      <c r="A563" s="70" t="str">
        <f>Positions!A565</f>
        <v/>
      </c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>
      <c r="A564" s="70" t="str">
        <f>Positions!A566</f>
        <v/>
      </c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>
      <c r="A565" s="70" t="str">
        <f>Positions!A567</f>
        <v/>
      </c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>
      <c r="A566" s="70" t="str">
        <f>Positions!A568</f>
        <v/>
      </c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>
      <c r="A567" s="70" t="str">
        <f>Positions!A569</f>
        <v/>
      </c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>
      <c r="A568" s="70" t="str">
        <f>Positions!A570</f>
        <v/>
      </c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>
      <c r="A569" s="70" t="str">
        <f>Positions!A571</f>
        <v/>
      </c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>
      <c r="A570" s="70" t="str">
        <f>Positions!A572</f>
        <v/>
      </c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>
      <c r="A571" s="70" t="str">
        <f>Positions!A573</f>
        <v/>
      </c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>
      <c r="A572" s="70" t="str">
        <f>Positions!A574</f>
        <v/>
      </c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>
      <c r="A573" s="70" t="str">
        <f>Positions!A575</f>
        <v/>
      </c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>
      <c r="A574" s="70" t="str">
        <f>Positions!A576</f>
        <v/>
      </c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>
      <c r="A575" s="70" t="str">
        <f>Positions!A577</f>
        <v/>
      </c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>
      <c r="A576" s="70" t="str">
        <f>Positions!A578</f>
        <v/>
      </c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>
      <c r="A577" s="70" t="str">
        <f>Positions!A579</f>
        <v/>
      </c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>
      <c r="A578" s="70" t="str">
        <f>Positions!A580</f>
        <v/>
      </c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>
      <c r="A579" s="70" t="str">
        <f>Positions!A581</f>
        <v/>
      </c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>
      <c r="A580" s="70" t="str">
        <f>Positions!A582</f>
        <v/>
      </c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>
      <c r="A581" s="70" t="str">
        <f>Positions!A583</f>
        <v/>
      </c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>
      <c r="A582" s="70" t="str">
        <f>Positions!A584</f>
        <v/>
      </c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>
      <c r="A583" s="70" t="str">
        <f>Positions!A585</f>
        <v/>
      </c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>
      <c r="A584" s="70" t="str">
        <f>Positions!A586</f>
        <v/>
      </c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>
      <c r="A585" s="70" t="str">
        <f>Positions!A587</f>
        <v/>
      </c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>
      <c r="A586" s="70" t="str">
        <f>Positions!A588</f>
        <v/>
      </c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>
      <c r="A587" s="70" t="str">
        <f>Positions!A589</f>
        <v/>
      </c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>
      <c r="A588" s="70" t="str">
        <f>Positions!A590</f>
        <v/>
      </c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>
      <c r="A589" s="70" t="str">
        <f>Positions!A591</f>
        <v/>
      </c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>
      <c r="A590" s="70" t="str">
        <f>Positions!A592</f>
        <v/>
      </c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>
      <c r="A591" s="70" t="str">
        <f>Positions!A593</f>
        <v/>
      </c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>
      <c r="A592" s="70" t="str">
        <f>Positions!A594</f>
        <v/>
      </c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>
      <c r="A593" s="70" t="str">
        <f>Positions!A595</f>
        <v/>
      </c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>
      <c r="A594" s="70" t="str">
        <f>Positions!A596</f>
        <v/>
      </c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>
      <c r="A595" s="70" t="str">
        <f>Positions!A597</f>
        <v/>
      </c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>
      <c r="A596" s="70" t="str">
        <f>Positions!A598</f>
        <v/>
      </c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>
      <c r="A597" s="70" t="str">
        <f>Positions!A599</f>
        <v/>
      </c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>
      <c r="A598" s="70" t="str">
        <f>Positions!A600</f>
        <v/>
      </c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>
      <c r="A599" s="70" t="str">
        <f>Positions!A601</f>
        <v/>
      </c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>
      <c r="A600" s="70" t="str">
        <f>Positions!A602</f>
        <v/>
      </c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>
      <c r="A601" s="70" t="str">
        <f>Positions!A603</f>
        <v/>
      </c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>
      <c r="A602" s="70" t="str">
        <f>Positions!A604</f>
        <v/>
      </c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>
      <c r="A603" s="70" t="str">
        <f>Positions!A605</f>
        <v/>
      </c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>
      <c r="A604" s="70" t="str">
        <f>Positions!A606</f>
        <v/>
      </c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>
      <c r="A605" s="70" t="str">
        <f>Positions!A607</f>
        <v/>
      </c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>
      <c r="A606" s="70" t="str">
        <f>Positions!A608</f>
        <v/>
      </c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>
      <c r="A607" s="70" t="str">
        <f>Positions!A609</f>
        <v/>
      </c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>
      <c r="A608" s="70" t="str">
        <f>Positions!A610</f>
        <v/>
      </c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>
      <c r="A609" s="70" t="str">
        <f>Positions!A611</f>
        <v/>
      </c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>
      <c r="A610" s="70" t="str">
        <f>Positions!A612</f>
        <v/>
      </c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>
      <c r="A611" s="70" t="str">
        <f>Positions!A613</f>
        <v/>
      </c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>
      <c r="A612" s="70" t="str">
        <f>Positions!A614</f>
        <v/>
      </c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>
      <c r="A613" s="70" t="str">
        <f>Positions!A615</f>
        <v/>
      </c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>
      <c r="A614" s="70" t="str">
        <f>Positions!A616</f>
        <v/>
      </c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>
      <c r="A615" s="70" t="str">
        <f>Positions!A617</f>
        <v/>
      </c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>
      <c r="A616" s="70" t="str">
        <f>Positions!A618</f>
        <v/>
      </c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>
      <c r="A617" s="70" t="str">
        <f>Positions!A619</f>
        <v/>
      </c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>
      <c r="A618" s="70" t="str">
        <f>Positions!A620</f>
        <v/>
      </c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>
      <c r="A619" s="70" t="str">
        <f>Positions!A621</f>
        <v/>
      </c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>
      <c r="A620" s="70" t="str">
        <f>Positions!A622</f>
        <v/>
      </c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>
      <c r="A621" s="70" t="str">
        <f>Positions!A623</f>
        <v/>
      </c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>
      <c r="A622" s="70" t="str">
        <f>Positions!A624</f>
        <v/>
      </c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>
      <c r="A623" s="70" t="str">
        <f>Positions!A625</f>
        <v/>
      </c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>
      <c r="A624" s="70" t="str">
        <f>Positions!A626</f>
        <v/>
      </c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>
      <c r="A625" s="70" t="str">
        <f>Positions!A627</f>
        <v/>
      </c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>
      <c r="A626" s="70" t="str">
        <f>Positions!A628</f>
        <v/>
      </c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>
      <c r="A627" s="70" t="str">
        <f>Positions!A629</f>
        <v/>
      </c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>
      <c r="A628" s="70" t="str">
        <f>Positions!A630</f>
        <v/>
      </c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>
      <c r="A629" s="70" t="str">
        <f>Positions!A631</f>
        <v/>
      </c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>
      <c r="A630" s="70" t="str">
        <f>Positions!A632</f>
        <v/>
      </c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>
      <c r="A631" s="70" t="str">
        <f>Positions!A633</f>
        <v/>
      </c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>
      <c r="A632" s="70" t="str">
        <f>Positions!A634</f>
        <v/>
      </c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>
      <c r="A633" s="70" t="str">
        <f>Positions!A635</f>
        <v/>
      </c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>
      <c r="A634" s="70" t="str">
        <f>Positions!A636</f>
        <v/>
      </c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>
      <c r="A635" s="70" t="str">
        <f>Positions!A637</f>
        <v/>
      </c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>
      <c r="A636" s="70" t="str">
        <f>Positions!A638</f>
        <v/>
      </c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>
      <c r="A637" s="70" t="str">
        <f>Positions!A639</f>
        <v/>
      </c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>
      <c r="A638" s="70" t="str">
        <f>Positions!A640</f>
        <v/>
      </c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>
      <c r="A639" s="70" t="str">
        <f>Positions!A641</f>
        <v/>
      </c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>
      <c r="A640" s="70" t="str">
        <f>Positions!A642</f>
        <v/>
      </c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>
      <c r="A641" s="70" t="str">
        <f>Positions!A643</f>
        <v/>
      </c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>
      <c r="A642" s="70" t="str">
        <f>Positions!A644</f>
        <v/>
      </c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>
      <c r="A643" s="70" t="str">
        <f>Positions!A645</f>
        <v/>
      </c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>
      <c r="A644" s="70" t="str">
        <f>Positions!A646</f>
        <v/>
      </c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>
      <c r="A645" s="70" t="str">
        <f>Positions!A647</f>
        <v/>
      </c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>
      <c r="A646" s="70" t="str">
        <f>Positions!A648</f>
        <v/>
      </c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>
      <c r="A647" s="70" t="str">
        <f>Positions!A649</f>
        <v/>
      </c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>
      <c r="A648" s="70" t="str">
        <f>Positions!A650</f>
        <v/>
      </c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>
      <c r="A649" s="70" t="str">
        <f>Positions!A651</f>
        <v/>
      </c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>
      <c r="A650" s="70" t="str">
        <f>Positions!A652</f>
        <v/>
      </c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>
      <c r="A651" s="70" t="str">
        <f>Positions!A653</f>
        <v/>
      </c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>
      <c r="A652" s="70" t="str">
        <f>Positions!A654</f>
        <v/>
      </c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>
      <c r="A653" s="70" t="str">
        <f>Positions!A655</f>
        <v/>
      </c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>
      <c r="A654" s="70" t="str">
        <f>Positions!A656</f>
        <v/>
      </c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>
      <c r="A655" s="70" t="str">
        <f>Positions!A657</f>
        <v/>
      </c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>
      <c r="A656" s="70" t="str">
        <f>Positions!A658</f>
        <v/>
      </c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>
      <c r="A657" s="70" t="str">
        <f>Positions!A659</f>
        <v/>
      </c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>
      <c r="A658" s="70" t="str">
        <f>Positions!A660</f>
        <v/>
      </c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>
      <c r="A659" s="70" t="str">
        <f>Positions!A661</f>
        <v/>
      </c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>
      <c r="A660" s="70" t="str">
        <f>Positions!A662</f>
        <v/>
      </c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>
      <c r="A661" s="70" t="str">
        <f>Positions!A663</f>
        <v/>
      </c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>
      <c r="A662" s="70" t="str">
        <f>Positions!A664</f>
        <v/>
      </c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>
      <c r="A663" s="70" t="str">
        <f>Positions!A665</f>
        <v/>
      </c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>
      <c r="A664" s="70" t="str">
        <f>Positions!A666</f>
        <v/>
      </c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>
      <c r="A665" s="70" t="str">
        <f>Positions!A667</f>
        <v/>
      </c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>
      <c r="A666" s="70" t="str">
        <f>Positions!A668</f>
        <v/>
      </c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>
      <c r="A667" s="70" t="str">
        <f>Positions!A669</f>
        <v/>
      </c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>
      <c r="A668" s="70" t="str">
        <f>Positions!A670</f>
        <v/>
      </c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>
      <c r="A669" s="70" t="str">
        <f>Positions!A671</f>
        <v/>
      </c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>
      <c r="A670" s="70" t="str">
        <f>Positions!A672</f>
        <v/>
      </c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>
      <c r="A671" s="70" t="str">
        <f>Positions!A673</f>
        <v/>
      </c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>
      <c r="A672" s="70" t="str">
        <f>Positions!A674</f>
        <v/>
      </c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>
      <c r="A673" s="70" t="str">
        <f>Positions!A675</f>
        <v/>
      </c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>
      <c r="A674" s="70" t="str">
        <f>Positions!A676</f>
        <v/>
      </c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>
      <c r="A675" s="70" t="str">
        <f>Positions!A677</f>
        <v/>
      </c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>
      <c r="A676" s="70" t="str">
        <f>Positions!A678</f>
        <v/>
      </c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>
      <c r="A677" s="70" t="str">
        <f>Positions!A679</f>
        <v/>
      </c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>
      <c r="A678" s="70" t="str">
        <f>Positions!A680</f>
        <v/>
      </c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>
      <c r="A679" s="70" t="str">
        <f>Positions!A681</f>
        <v/>
      </c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>
      <c r="A680" s="70" t="str">
        <f>Positions!A682</f>
        <v/>
      </c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>
      <c r="A681" s="70" t="str">
        <f>Positions!A683</f>
        <v/>
      </c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>
      <c r="A682" s="70" t="str">
        <f>Positions!A684</f>
        <v/>
      </c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>
      <c r="A683" s="70" t="str">
        <f>Positions!A685</f>
        <v/>
      </c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>
      <c r="A684" s="70" t="str">
        <f>Positions!A686</f>
        <v/>
      </c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>
      <c r="A685" s="70" t="str">
        <f>Positions!A687</f>
        <v/>
      </c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>
      <c r="A686" s="70" t="str">
        <f>Positions!A688</f>
        <v/>
      </c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>
      <c r="A687" s="70" t="str">
        <f>Positions!A689</f>
        <v/>
      </c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>
      <c r="A688" s="70" t="str">
        <f>Positions!A690</f>
        <v/>
      </c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>
      <c r="A689" s="70" t="str">
        <f>Positions!A691</f>
        <v/>
      </c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>
      <c r="A690" s="70" t="str">
        <f>Positions!A692</f>
        <v/>
      </c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>
      <c r="A691" s="70" t="str">
        <f>Positions!A693</f>
        <v/>
      </c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>
      <c r="A692" s="70" t="str">
        <f>Positions!A694</f>
        <v/>
      </c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>
      <c r="A693" s="70" t="str">
        <f>Positions!A695</f>
        <v/>
      </c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>
      <c r="A694" s="70" t="str">
        <f>Positions!A696</f>
        <v/>
      </c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>
      <c r="A695" s="70" t="str">
        <f>Positions!A697</f>
        <v/>
      </c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>
      <c r="A696" s="70" t="str">
        <f>Positions!A698</f>
        <v/>
      </c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>
      <c r="A697" s="70" t="str">
        <f>Positions!A699</f>
        <v/>
      </c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>
      <c r="A698" s="70" t="str">
        <f>Positions!A700</f>
        <v/>
      </c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>
      <c r="A699" s="70" t="str">
        <f>Positions!A701</f>
        <v/>
      </c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>
      <c r="A700" s="70" t="str">
        <f>Positions!A702</f>
        <v/>
      </c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>
      <c r="A701" s="70" t="str">
        <f>Positions!A703</f>
        <v/>
      </c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>
      <c r="A702" s="70" t="str">
        <f>Positions!A704</f>
        <v/>
      </c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>
      <c r="A703" s="70" t="str">
        <f>Positions!A705</f>
        <v/>
      </c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>
      <c r="A704" s="70" t="str">
        <f>Positions!A706</f>
        <v/>
      </c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>
      <c r="A705" s="70" t="str">
        <f>Positions!A707</f>
        <v/>
      </c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>
      <c r="A706" s="70" t="str">
        <f>Positions!A708</f>
        <v/>
      </c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>
      <c r="A707" s="70" t="str">
        <f>Positions!A709</f>
        <v/>
      </c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>
      <c r="A708" s="70" t="str">
        <f>Positions!A710</f>
        <v/>
      </c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>
      <c r="A709" s="70" t="str">
        <f>Positions!A711</f>
        <v/>
      </c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>
      <c r="A710" s="70" t="str">
        <f>Positions!A712</f>
        <v/>
      </c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>
      <c r="A711" s="70" t="str">
        <f>Positions!A713</f>
        <v/>
      </c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>
      <c r="A712" s="70" t="str">
        <f>Positions!A714</f>
        <v/>
      </c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>
      <c r="A713" s="70" t="str">
        <f>Positions!A715</f>
        <v/>
      </c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>
      <c r="A714" s="70" t="str">
        <f>Positions!A716</f>
        <v/>
      </c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>
      <c r="A715" s="70" t="str">
        <f>Positions!A717</f>
        <v/>
      </c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>
      <c r="A716" s="70" t="str">
        <f>Positions!A718</f>
        <v/>
      </c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>
      <c r="A717" s="70" t="str">
        <f>Positions!A719</f>
        <v/>
      </c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>
      <c r="A718" s="70" t="str">
        <f>Positions!A720</f>
        <v/>
      </c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>
      <c r="A719" s="70" t="str">
        <f>Positions!A721</f>
        <v/>
      </c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>
      <c r="A720" s="70" t="str">
        <f>Positions!A722</f>
        <v/>
      </c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>
      <c r="A721" s="70" t="str">
        <f>Positions!A723</f>
        <v/>
      </c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>
      <c r="A722" s="70" t="str">
        <f>Positions!A724</f>
        <v/>
      </c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>
      <c r="A723" s="70" t="str">
        <f>Positions!A725</f>
        <v/>
      </c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>
      <c r="A724" s="70" t="str">
        <f>Positions!A726</f>
        <v/>
      </c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>
      <c r="A725" s="70" t="str">
        <f>Positions!A727</f>
        <v/>
      </c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>
      <c r="A726" s="70" t="str">
        <f>Positions!A728</f>
        <v/>
      </c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>
      <c r="A727" s="70" t="str">
        <f>Positions!A729</f>
        <v/>
      </c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>
      <c r="A728" s="70" t="str">
        <f>Positions!A730</f>
        <v/>
      </c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>
      <c r="A729" s="70" t="str">
        <f>Positions!A731</f>
        <v/>
      </c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>
      <c r="A730" s="70" t="str">
        <f>Positions!A732</f>
        <v/>
      </c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>
      <c r="A731" s="70" t="str">
        <f>Positions!A733</f>
        <v/>
      </c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>
      <c r="A732" s="70" t="str">
        <f>Positions!A734</f>
        <v/>
      </c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>
      <c r="A733" s="70" t="str">
        <f>Positions!A735</f>
        <v/>
      </c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>
      <c r="A734" s="70" t="str">
        <f>Positions!A736</f>
        <v/>
      </c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>
      <c r="A735" s="70" t="str">
        <f>Positions!A737</f>
        <v/>
      </c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>
      <c r="A736" s="70" t="str">
        <f>Positions!A738</f>
        <v/>
      </c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>
      <c r="A737" s="70" t="str">
        <f>Positions!A739</f>
        <v/>
      </c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>
      <c r="A738" s="70" t="str">
        <f>Positions!A740</f>
        <v/>
      </c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>
      <c r="A739" s="70" t="str">
        <f>Positions!A741</f>
        <v/>
      </c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>
      <c r="A740" s="70" t="str">
        <f>Positions!A742</f>
        <v/>
      </c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>
      <c r="A741" s="70" t="str">
        <f>Positions!A743</f>
        <v/>
      </c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>
      <c r="A742" s="70" t="str">
        <f>Positions!A744</f>
        <v/>
      </c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>
      <c r="A743" s="70" t="str">
        <f>Positions!A745</f>
        <v/>
      </c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>
      <c r="A744" s="70" t="str">
        <f>Positions!A746</f>
        <v/>
      </c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>
      <c r="A745" s="70" t="str">
        <f>Positions!A747</f>
        <v/>
      </c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>
      <c r="A746" s="70" t="str">
        <f>Positions!A748</f>
        <v/>
      </c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>
      <c r="A747" s="70" t="str">
        <f>Positions!A749</f>
        <v/>
      </c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>
      <c r="A748" s="70" t="str">
        <f>Positions!A750</f>
        <v/>
      </c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>
      <c r="A749" s="70" t="str">
        <f>Positions!A751</f>
        <v/>
      </c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>
      <c r="A750" s="70" t="str">
        <f>Positions!A752</f>
        <v/>
      </c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>
      <c r="A751" s="70" t="str">
        <f>Positions!A753</f>
        <v/>
      </c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>
      <c r="A752" s="70" t="str">
        <f>Positions!A754</f>
        <v/>
      </c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>
      <c r="A753" s="70" t="str">
        <f>Positions!A755</f>
        <v/>
      </c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>
      <c r="A754" s="70" t="str">
        <f>Positions!A756</f>
        <v/>
      </c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>
      <c r="A755" s="70" t="str">
        <f>Positions!A757</f>
        <v/>
      </c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>
      <c r="A756" s="70" t="str">
        <f>Positions!A758</f>
        <v/>
      </c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>
      <c r="A757" s="70" t="str">
        <f>Positions!A759</f>
        <v/>
      </c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>
      <c r="A758" s="70" t="str">
        <f>Positions!A760</f>
        <v/>
      </c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>
      <c r="A759" s="70" t="str">
        <f>Positions!A761</f>
        <v/>
      </c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>
      <c r="A760" s="70" t="str">
        <f>Positions!A762</f>
        <v/>
      </c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>
      <c r="A761" s="70" t="str">
        <f>Positions!A763</f>
        <v/>
      </c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>
      <c r="A762" s="70" t="str">
        <f>Positions!A764</f>
        <v/>
      </c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>
      <c r="A763" s="70" t="str">
        <f>Positions!A765</f>
        <v/>
      </c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>
      <c r="A764" s="70" t="str">
        <f>Positions!A766</f>
        <v/>
      </c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>
      <c r="A765" s="70" t="str">
        <f>Positions!A767</f>
        <v/>
      </c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>
      <c r="A766" s="70" t="str">
        <f>Positions!A768</f>
        <v/>
      </c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>
      <c r="A767" s="70" t="str">
        <f>Positions!A769</f>
        <v/>
      </c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>
      <c r="A768" s="70" t="str">
        <f>Positions!A770</f>
        <v/>
      </c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>
      <c r="A769" s="70" t="str">
        <f>Positions!A771</f>
        <v/>
      </c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>
      <c r="A770" s="70" t="str">
        <f>Positions!A772</f>
        <v/>
      </c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>
      <c r="A771" s="70" t="str">
        <f>Positions!A773</f>
        <v/>
      </c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>
      <c r="A772" s="70" t="str">
        <f>Positions!A774</f>
        <v/>
      </c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>
      <c r="A773" s="70" t="str">
        <f>Positions!A775</f>
        <v/>
      </c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>
      <c r="A774" s="70" t="str">
        <f>Positions!A776</f>
        <v/>
      </c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>
      <c r="A775" s="70" t="str">
        <f>Positions!A777</f>
        <v/>
      </c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>
      <c r="A776" s="70" t="str">
        <f>Positions!A778</f>
        <v/>
      </c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>
      <c r="A777" s="70" t="str">
        <f>Positions!A779</f>
        <v/>
      </c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>
      <c r="A778" s="70" t="str">
        <f>Positions!A780</f>
        <v/>
      </c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>
      <c r="A779" s="70" t="str">
        <f>Positions!A781</f>
        <v/>
      </c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>
      <c r="A780" s="70" t="str">
        <f>Positions!A782</f>
        <v/>
      </c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>
      <c r="A781" s="70" t="str">
        <f>Positions!A783</f>
        <v/>
      </c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>
      <c r="A782" s="70" t="str">
        <f>Positions!A784</f>
        <v/>
      </c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>
      <c r="A783" s="70" t="str">
        <f>Positions!A785</f>
        <v/>
      </c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>
      <c r="A784" s="70" t="str">
        <f>Positions!A786</f>
        <v/>
      </c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>
      <c r="A785" s="70" t="str">
        <f>Positions!A787</f>
        <v/>
      </c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>
      <c r="A786" s="70" t="str">
        <f>Positions!A788</f>
        <v/>
      </c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>
      <c r="A787" s="70" t="str">
        <f>Positions!A789</f>
        <v/>
      </c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>
      <c r="A788" s="70" t="str">
        <f>Positions!A790</f>
        <v/>
      </c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>
      <c r="A789" s="70" t="str">
        <f>Positions!A791</f>
        <v/>
      </c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>
      <c r="A790" s="70" t="str">
        <f>Positions!A792</f>
        <v/>
      </c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>
      <c r="A791" s="70" t="str">
        <f>Positions!A793</f>
        <v/>
      </c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>
      <c r="A792" s="70" t="str">
        <f>Positions!A794</f>
        <v/>
      </c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>
      <c r="A793" s="70" t="str">
        <f>Positions!A795</f>
        <v/>
      </c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>
      <c r="A794" s="70" t="str">
        <f>Positions!A796</f>
        <v/>
      </c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>
      <c r="A795" s="70" t="str">
        <f>Positions!A797</f>
        <v/>
      </c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>
      <c r="A796" s="70" t="str">
        <f>Positions!A798</f>
        <v/>
      </c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>
      <c r="A797" s="70" t="str">
        <f>Positions!A799</f>
        <v/>
      </c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>
      <c r="A798" s="70" t="str">
        <f>Positions!A800</f>
        <v/>
      </c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>
      <c r="A799" s="70" t="str">
        <f>Positions!A801</f>
        <v/>
      </c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>
      <c r="A800" s="70" t="str">
        <f>Positions!A802</f>
        <v/>
      </c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>
      <c r="A801" s="70" t="str">
        <f>Positions!A803</f>
        <v/>
      </c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>
      <c r="A802" s="70" t="str">
        <f>Positions!A804</f>
        <v/>
      </c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>
      <c r="A803" s="70" t="str">
        <f>Positions!A805</f>
        <v/>
      </c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>
      <c r="A804" s="70" t="str">
        <f>Positions!A806</f>
        <v/>
      </c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>
      <c r="A805" s="70" t="str">
        <f>Positions!A807</f>
        <v/>
      </c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>
      <c r="A806" s="70" t="str">
        <f>Positions!A808</f>
        <v/>
      </c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>
      <c r="A807" s="70" t="str">
        <f>Positions!A809</f>
        <v/>
      </c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>
      <c r="A808" s="70" t="str">
        <f>Positions!A810</f>
        <v/>
      </c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>
      <c r="A809" s="70" t="str">
        <f>Positions!A811</f>
        <v/>
      </c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>
      <c r="A810" s="70" t="str">
        <f>Positions!A812</f>
        <v/>
      </c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>
      <c r="A811" s="70" t="str">
        <f>Positions!A813</f>
        <v/>
      </c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>
      <c r="A812" s="70" t="str">
        <f>Positions!A814</f>
        <v/>
      </c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>
      <c r="A813" s="70" t="str">
        <f>Positions!A815</f>
        <v/>
      </c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>
      <c r="A814" s="70" t="str">
        <f>Positions!A816</f>
        <v/>
      </c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>
      <c r="A815" s="70" t="str">
        <f>Positions!A817</f>
        <v/>
      </c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>
      <c r="A816" s="70" t="str">
        <f>Positions!A818</f>
        <v/>
      </c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>
      <c r="A817" s="70" t="str">
        <f>Positions!A819</f>
        <v/>
      </c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>
      <c r="A818" s="70" t="str">
        <f>Positions!A820</f>
        <v/>
      </c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>
      <c r="A819" s="70" t="str">
        <f>Positions!A821</f>
        <v/>
      </c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>
      <c r="A820" s="70" t="str">
        <f>Positions!A822</f>
        <v/>
      </c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>
      <c r="A821" s="70" t="str">
        <f>Positions!A823</f>
        <v/>
      </c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>
      <c r="A822" s="70" t="str">
        <f>Positions!A824</f>
        <v/>
      </c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>
      <c r="A823" s="70" t="str">
        <f>Positions!A825</f>
        <v/>
      </c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>
      <c r="A824" s="70" t="str">
        <f>Positions!A826</f>
        <v/>
      </c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>
      <c r="A825" s="70" t="str">
        <f>Positions!A827</f>
        <v/>
      </c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>
      <c r="A826" s="70" t="str">
        <f>Positions!A828</f>
        <v/>
      </c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>
      <c r="A827" s="70" t="str">
        <f>Positions!A829</f>
        <v/>
      </c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>
      <c r="A828" s="70" t="str">
        <f>Positions!A830</f>
        <v/>
      </c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>
      <c r="A829" s="70" t="str">
        <f>Positions!A831</f>
        <v/>
      </c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>
      <c r="A830" s="70" t="str">
        <f>Positions!A832</f>
        <v/>
      </c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>
      <c r="A831" s="70" t="str">
        <f>Positions!A833</f>
        <v/>
      </c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>
      <c r="A832" s="70" t="str">
        <f>Positions!A834</f>
        <v/>
      </c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>
      <c r="A833" s="70" t="str">
        <f>Positions!A835</f>
        <v/>
      </c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>
      <c r="A834" s="70" t="str">
        <f>Positions!A836</f>
        <v/>
      </c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>
      <c r="A835" s="70" t="str">
        <f>Positions!A837</f>
        <v/>
      </c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>
      <c r="A836" s="70" t="str">
        <f>Positions!A838</f>
        <v/>
      </c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>
      <c r="A837" s="70" t="str">
        <f>Positions!A839</f>
        <v/>
      </c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>
      <c r="A838" s="70" t="str">
        <f>Positions!A840</f>
        <v/>
      </c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>
      <c r="A839" s="70" t="str">
        <f>Positions!A841</f>
        <v/>
      </c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>
      <c r="A840" s="70" t="str">
        <f>Positions!A842</f>
        <v/>
      </c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>
      <c r="A841" s="70" t="str">
        <f>Positions!A843</f>
        <v/>
      </c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>
      <c r="A842" s="70" t="str">
        <f>Positions!A844</f>
        <v/>
      </c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>
      <c r="A843" s="70" t="str">
        <f>Positions!A845</f>
        <v/>
      </c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>
      <c r="A844" s="70" t="str">
        <f>Positions!A846</f>
        <v/>
      </c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>
      <c r="A845" s="70" t="str">
        <f>Positions!A847</f>
        <v/>
      </c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>
      <c r="A846" s="70" t="str">
        <f>Positions!A848</f>
        <v/>
      </c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>
      <c r="A847" s="70" t="str">
        <f>Positions!A849</f>
        <v/>
      </c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>
      <c r="A848" s="70" t="str">
        <f>Positions!A850</f>
        <v/>
      </c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>
      <c r="A849" s="70" t="str">
        <f>Positions!A851</f>
        <v/>
      </c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>
      <c r="A850" s="70" t="str">
        <f>Positions!A852</f>
        <v/>
      </c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>
      <c r="A851" s="70" t="str">
        <f>Positions!A853</f>
        <v/>
      </c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>
      <c r="A852" s="70" t="str">
        <f>Positions!A854</f>
        <v/>
      </c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>
      <c r="A853" s="70" t="str">
        <f>Positions!A855</f>
        <v/>
      </c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>
      <c r="A854" s="70" t="str">
        <f>Positions!A856</f>
        <v/>
      </c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>
      <c r="A855" s="70" t="str">
        <f>Positions!A857</f>
        <v/>
      </c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>
      <c r="A856" s="70" t="str">
        <f>Positions!A858</f>
        <v/>
      </c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>
      <c r="A857" s="70" t="str">
        <f>Positions!A859</f>
        <v/>
      </c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>
      <c r="A858" s="70" t="str">
        <f>Positions!A860</f>
        <v/>
      </c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>
      <c r="A859" s="70" t="str">
        <f>Positions!A861</f>
        <v/>
      </c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>
      <c r="A860" s="70" t="str">
        <f>Positions!A862</f>
        <v/>
      </c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>
      <c r="A861" s="70" t="str">
        <f>Positions!A863</f>
        <v/>
      </c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>
      <c r="A862" s="70" t="str">
        <f>Positions!A864</f>
        <v/>
      </c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>
      <c r="A863" s="70" t="str">
        <f>Positions!A865</f>
        <v/>
      </c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>
      <c r="A864" s="70" t="str">
        <f>Positions!A866</f>
        <v/>
      </c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>
      <c r="A865" s="70" t="str">
        <f>Positions!A867</f>
        <v/>
      </c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>
      <c r="A866" s="70" t="str">
        <f>Positions!A868</f>
        <v/>
      </c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>
      <c r="A867" s="70" t="str">
        <f>Positions!A869</f>
        <v/>
      </c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>
      <c r="A868" s="70" t="str">
        <f>Positions!A870</f>
        <v/>
      </c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>
      <c r="A869" s="70" t="str">
        <f>Positions!A871</f>
        <v/>
      </c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>
      <c r="A870" s="70" t="str">
        <f>Positions!A872</f>
        <v/>
      </c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>
      <c r="A871" s="70" t="str">
        <f>Positions!A873</f>
        <v/>
      </c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>
      <c r="A872" s="70" t="str">
        <f>Positions!A874</f>
        <v/>
      </c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>
      <c r="A873" s="70" t="str">
        <f>Positions!A875</f>
        <v/>
      </c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>
      <c r="A874" s="70" t="str">
        <f>Positions!A876</f>
        <v/>
      </c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>
      <c r="A875" s="70" t="str">
        <f>Positions!A877</f>
        <v/>
      </c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>
      <c r="A876" s="70" t="str">
        <f>Positions!A878</f>
        <v/>
      </c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>
      <c r="A877" s="70" t="str">
        <f>Positions!A879</f>
        <v/>
      </c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>
      <c r="A878" s="70" t="str">
        <f>Positions!A880</f>
        <v/>
      </c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>
      <c r="A879" s="70" t="str">
        <f>Positions!A881</f>
        <v/>
      </c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>
      <c r="A880" s="70" t="str">
        <f>Positions!A882</f>
        <v/>
      </c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>
      <c r="A881" s="70" t="str">
        <f>Positions!A883</f>
        <v/>
      </c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>
      <c r="A882" s="70" t="str">
        <f>Positions!A884</f>
        <v/>
      </c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>
      <c r="A883" s="70" t="str">
        <f>Positions!A885</f>
        <v/>
      </c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>
      <c r="A884" s="70" t="str">
        <f>Positions!A886</f>
        <v/>
      </c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>
      <c r="A885" s="70" t="str">
        <f>Positions!A887</f>
        <v/>
      </c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>
      <c r="A886" s="70" t="str">
        <f>Positions!A888</f>
        <v/>
      </c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>
      <c r="A887" s="70" t="str">
        <f>Positions!A889</f>
        <v/>
      </c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>
      <c r="A888" s="70" t="str">
        <f>Positions!A890</f>
        <v/>
      </c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>
      <c r="A889" s="70" t="str">
        <f>Positions!A891</f>
        <v/>
      </c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>
      <c r="A890" s="70" t="str">
        <f>Positions!A892</f>
        <v/>
      </c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>
      <c r="A891" s="70" t="str">
        <f>Positions!A893</f>
        <v/>
      </c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>
      <c r="A892" s="70" t="str">
        <f>Positions!A894</f>
        <v/>
      </c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>
      <c r="A893" s="70" t="str">
        <f>Positions!A895</f>
        <v/>
      </c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>
      <c r="A894" s="70" t="str">
        <f>Positions!A896</f>
        <v/>
      </c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>
      <c r="A895" s="70" t="str">
        <f>Positions!A897</f>
        <v/>
      </c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>
      <c r="A896" s="70" t="str">
        <f>Positions!A898</f>
        <v/>
      </c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>
      <c r="A897" s="70" t="str">
        <f>Positions!A899</f>
        <v/>
      </c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>
      <c r="A898" s="70" t="str">
        <f>Positions!A900</f>
        <v/>
      </c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>
      <c r="A899" s="70" t="str">
        <f>Positions!A901</f>
        <v/>
      </c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>
      <c r="A900" s="70" t="str">
        <f>Positions!A902</f>
        <v/>
      </c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>
      <c r="A901" s="70" t="str">
        <f>Positions!A903</f>
        <v/>
      </c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>
      <c r="A902" s="70" t="str">
        <f>Positions!A904</f>
        <v/>
      </c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>
      <c r="A903" s="70" t="str">
        <f>Positions!A905</f>
        <v/>
      </c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>
      <c r="A904" s="70" t="str">
        <f>Positions!A906</f>
        <v/>
      </c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>
      <c r="A905" s="70" t="str">
        <f>Positions!A907</f>
        <v/>
      </c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>
      <c r="A906" s="70" t="str">
        <f>Positions!A908</f>
        <v/>
      </c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>
      <c r="A907" s="70" t="str">
        <f>Positions!A909</f>
        <v/>
      </c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>
      <c r="A908" s="70" t="str">
        <f>Positions!A910</f>
        <v/>
      </c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>
      <c r="A909" s="70" t="str">
        <f>Positions!A911</f>
        <v/>
      </c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>
      <c r="A910" s="70" t="str">
        <f>Positions!A912</f>
        <v/>
      </c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>
      <c r="A911" s="70" t="str">
        <f>Positions!A913</f>
        <v/>
      </c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>
      <c r="A912" s="70" t="str">
        <f>Positions!A914</f>
        <v/>
      </c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>
      <c r="A913" s="70" t="str">
        <f>Positions!A915</f>
        <v/>
      </c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>
      <c r="A914" s="70" t="str">
        <f>Positions!A916</f>
        <v/>
      </c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>
      <c r="A915" s="70" t="str">
        <f>Positions!A917</f>
        <v/>
      </c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>
      <c r="A916" s="70" t="str">
        <f>Positions!A918</f>
        <v/>
      </c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>
      <c r="A917" s="70" t="str">
        <f>Positions!A919</f>
        <v/>
      </c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>
      <c r="A918" s="70" t="str">
        <f>Positions!A920</f>
        <v/>
      </c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>
      <c r="A919" s="70" t="str">
        <f>Positions!A921</f>
        <v/>
      </c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>
      <c r="A920" s="70" t="str">
        <f>Positions!A922</f>
        <v/>
      </c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>
      <c r="A921" s="70" t="str">
        <f>Positions!A923</f>
        <v/>
      </c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>
      <c r="A922" s="70" t="str">
        <f>Positions!A924</f>
        <v/>
      </c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>
      <c r="A923" s="70" t="str">
        <f>Positions!A925</f>
        <v/>
      </c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>
      <c r="A924" s="70" t="str">
        <f>Positions!A926</f>
        <v/>
      </c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>
      <c r="A925" s="70" t="str">
        <f>Positions!A927</f>
        <v/>
      </c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>
      <c r="A926" s="70" t="str">
        <f>Positions!A928</f>
        <v/>
      </c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>
      <c r="A927" s="70" t="str">
        <f>Positions!A929</f>
        <v/>
      </c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>
      <c r="A928" s="70" t="str">
        <f>Positions!A930</f>
        <v/>
      </c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>
      <c r="A929" s="70" t="str">
        <f>Positions!A931</f>
        <v/>
      </c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>
      <c r="A930" s="70" t="str">
        <f>Positions!A932</f>
        <v/>
      </c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>
      <c r="A931" s="70" t="str">
        <f>Positions!A933</f>
        <v/>
      </c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>
      <c r="A932" s="70" t="str">
        <f>Positions!A934</f>
        <v/>
      </c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>
      <c r="A933" s="70" t="str">
        <f>Positions!A935</f>
        <v/>
      </c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>
      <c r="A934" s="70" t="str">
        <f>Positions!A936</f>
        <v/>
      </c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>
      <c r="A935" s="70" t="str">
        <f>Positions!A937</f>
        <v/>
      </c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>
      <c r="A936" s="70" t="str">
        <f>Positions!A938</f>
        <v/>
      </c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>
      <c r="A937" s="70" t="str">
        <f>Positions!A939</f>
        <v/>
      </c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>
      <c r="A938" s="70" t="str">
        <f>Positions!A940</f>
        <v/>
      </c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>
      <c r="A939" s="70" t="str">
        <f>Positions!A941</f>
        <v/>
      </c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>
      <c r="A940" s="70" t="str">
        <f>Positions!A942</f>
        <v/>
      </c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>
      <c r="A941" s="70" t="str">
        <f>Positions!A943</f>
        <v/>
      </c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>
      <c r="A942" s="70" t="str">
        <f>Positions!A944</f>
        <v/>
      </c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>
      <c r="A943" s="70" t="str">
        <f>Positions!A945</f>
        <v/>
      </c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>
      <c r="A944" s="70" t="str">
        <f>Positions!A946</f>
        <v/>
      </c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>
      <c r="A945" s="70" t="str">
        <f>Positions!A947</f>
        <v/>
      </c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>
      <c r="A946" s="70" t="str">
        <f>Positions!A948</f>
        <v/>
      </c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>
      <c r="A947" s="70" t="str">
        <f>Positions!A949</f>
        <v/>
      </c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>
      <c r="A948" s="70" t="str">
        <f>Positions!A950</f>
        <v/>
      </c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>
      <c r="A949" s="70" t="str">
        <f>Positions!A951</f>
        <v/>
      </c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>
      <c r="A950" s="70" t="str">
        <f>Positions!A952</f>
        <v/>
      </c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>
      <c r="A951" s="70" t="str">
        <f>Positions!A953</f>
        <v/>
      </c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>
      <c r="A952" s="70" t="str">
        <f>Positions!A954</f>
        <v/>
      </c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>
      <c r="A953" s="70" t="str">
        <f>Positions!A955</f>
        <v/>
      </c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>
      <c r="A954" s="70" t="str">
        <f>Positions!A956</f>
        <v/>
      </c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>
      <c r="A955" s="70" t="str">
        <f>Positions!A957</f>
        <v/>
      </c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>
      <c r="A956" s="70" t="str">
        <f>Positions!A958</f>
        <v/>
      </c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>
      <c r="A957" s="70" t="str">
        <f>Positions!A959</f>
        <v/>
      </c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>
      <c r="A958" s="70" t="str">
        <f>Positions!A960</f>
        <v/>
      </c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>
      <c r="A959" s="70" t="str">
        <f>Positions!A961</f>
        <v/>
      </c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>
      <c r="A960" s="70" t="str">
        <f>Positions!A962</f>
        <v/>
      </c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>
      <c r="A961" s="70" t="str">
        <f>Positions!A963</f>
        <v/>
      </c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>
      <c r="A962" s="70" t="str">
        <f>Positions!A964</f>
        <v/>
      </c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>
      <c r="A963" s="70" t="str">
        <f>Positions!A965</f>
        <v/>
      </c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>
      <c r="A964" s="70" t="str">
        <f>Positions!A966</f>
        <v/>
      </c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>
      <c r="A965" s="70" t="str">
        <f>Positions!A967</f>
        <v/>
      </c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>
      <c r="A966" s="70" t="str">
        <f>Positions!A968</f>
        <v/>
      </c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>
      <c r="A967" s="70" t="str">
        <f>Positions!A969</f>
        <v/>
      </c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>
      <c r="A968" s="70" t="str">
        <f>Positions!A970</f>
        <v/>
      </c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>
      <c r="A969" s="70" t="str">
        <f>Positions!A971</f>
        <v/>
      </c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>
      <c r="A970" s="70" t="str">
        <f>Positions!A972</f>
        <v/>
      </c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>
      <c r="A971" s="70" t="str">
        <f>Positions!A973</f>
        <v/>
      </c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>
      <c r="A972" s="70" t="str">
        <f>Positions!A974</f>
        <v/>
      </c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>
      <c r="A973" s="70" t="str">
        <f>Positions!A975</f>
        <v/>
      </c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>
      <c r="A974" s="70" t="str">
        <f>Positions!A976</f>
        <v/>
      </c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>
      <c r="A975" s="70" t="str">
        <f>Positions!A977</f>
        <v/>
      </c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>
      <c r="A976" s="70" t="str">
        <f>Positions!A978</f>
        <v/>
      </c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>
      <c r="A977" s="70" t="str">
        <f>Positions!A979</f>
        <v/>
      </c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>
      <c r="A978" s="70" t="str">
        <f>Positions!A980</f>
        <v/>
      </c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>
      <c r="A979" s="70" t="str">
        <f>Positions!A981</f>
        <v/>
      </c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>
      <c r="A980" s="70" t="str">
        <f>Positions!A982</f>
        <v/>
      </c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>
      <c r="A981" s="70" t="str">
        <f>Positions!A983</f>
        <v/>
      </c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>
      <c r="A982" s="70" t="str">
        <f>Positions!A984</f>
        <v/>
      </c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>
      <c r="A983" s="70" t="str">
        <f>Positions!A985</f>
        <v/>
      </c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>
      <c r="A984" s="70" t="str">
        <f>Positions!A986</f>
        <v/>
      </c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>
      <c r="A985" s="70" t="str">
        <f>Positions!A987</f>
        <v/>
      </c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>
      <c r="A986" s="70" t="str">
        <f>Positions!A988</f>
        <v/>
      </c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>
      <c r="A987" s="70" t="str">
        <f>Positions!A989</f>
        <v/>
      </c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>
      <c r="A988" s="70" t="str">
        <f>Positions!A990</f>
        <v/>
      </c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>
      <c r="A989" s="70" t="str">
        <f>Positions!A991</f>
        <v/>
      </c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>
      <c r="A990" s="70" t="str">
        <f>Positions!A992</f>
        <v/>
      </c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>
      <c r="A991" s="70" t="str">
        <f>Positions!A993</f>
        <v/>
      </c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>
      <c r="A992" s="70" t="str">
        <f>Positions!A994</f>
        <v/>
      </c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>
      <c r="A993" s="70" t="str">
        <f>Positions!A995</f>
        <v/>
      </c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>
      <c r="A994" s="70" t="str">
        <f>Positions!A996</f>
        <v/>
      </c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>
      <c r="A995" s="70" t="str">
        <f>Positions!A997</f>
        <v/>
      </c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>
      <c r="A996" s="70" t="str">
        <f>Positions!A998</f>
        <v/>
      </c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>
      <c r="A997" s="70" t="str">
        <f>Positions!A999</f>
        <v/>
      </c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>
      <c r="A998" s="70" t="str">
        <f>Positions!A1000</f>
        <v/>
      </c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>
      <c r="A999" s="70" t="str">
        <f>Positions!A1001</f>
        <v/>
      </c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>
      <c r="A1000" s="70" t="str">
        <f>Positions!A1002</f>
        <v/>
      </c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5"/>
    <col customWidth="1" min="2" max="8" width="17.0"/>
    <col customWidth="1" min="12" max="12" width="15.25"/>
    <col customWidth="1" min="13" max="13" width="16.13"/>
  </cols>
  <sheetData>
    <row r="1" ht="15.0" customHeight="1">
      <c r="A1" s="72"/>
      <c r="B1" s="62">
        <f>Options!$C$5</f>
        <v>44409</v>
      </c>
      <c r="C1" s="62">
        <f>IF(B1&lt;&gt;"",IF(DATEDIF($B$1, EDATE(B1,1),"M")&lt;Options!$E$5,EDATE(B1,1),""),"")</f>
        <v>44440</v>
      </c>
      <c r="D1" s="62">
        <f>IF(C1&lt;&gt;"",IF(DATEDIF($B$1, EDATE(C1,1),"M")&lt;Options!$E$5,EDATE(C1,1),""),"")</f>
        <v>44470</v>
      </c>
      <c r="E1" s="62">
        <f>IF(D1&lt;&gt;"",IF(DATEDIF($B$1, EDATE(D1,1),"M")&lt;Options!$E$5,EDATE(D1,1),""),"")</f>
        <v>44501</v>
      </c>
      <c r="F1" s="62">
        <f>IF(E1&lt;&gt;"",IF(DATEDIF($B$1, EDATE(E1,1),"M")&lt;Options!$E$5,EDATE(E1,1),""),"")</f>
        <v>44531</v>
      </c>
      <c r="G1" s="62">
        <f>IF(F1&lt;&gt;"",IF(DATEDIF($B$1, EDATE(F1,1),"M")&lt;Options!$E$5,EDATE(F1,1),""),"")</f>
        <v>44562</v>
      </c>
      <c r="H1" s="62">
        <f>IF(G1&lt;&gt;"",IF(DATEDIF($B$1, EDATE(G1,1),"M")&lt;Options!$E$5,EDATE(G1,1),""),"")</f>
        <v>44593</v>
      </c>
      <c r="I1" s="62">
        <f>IF(H1&lt;&gt;"",IF(DATEDIF($B$1, EDATE(H1,1),"M")&lt;Options!$E$5,EDATE(H1,1),""),"")</f>
        <v>44621</v>
      </c>
      <c r="J1" s="62">
        <f>IF(I1&lt;&gt;"",IF(DATEDIF($B$1, EDATE(I1,1),"M")&lt;Options!$E$5,EDATE(I1,1),""),"")</f>
        <v>44652</v>
      </c>
      <c r="K1" s="62">
        <f>IF(J1&lt;&gt;"",IF(DATEDIF($B$1, EDATE(J1,1),"M")&lt;Options!$E$5,EDATE(J1,1),""),"")</f>
        <v>44682</v>
      </c>
      <c r="L1" s="62">
        <f>IF(K1&lt;&gt;"",IF(DATEDIF($B$1, EDATE(K1,1),"M")&lt;Options!$E$5,EDATE(K1,1),""),"")</f>
        <v>44713</v>
      </c>
      <c r="M1" s="62">
        <f>IF(L1&lt;&gt;"",IF(DATEDIF($B$1, EDATE(L1,1),"M")&lt;Options!$E$5,EDATE(L1,1),""),"")</f>
        <v>44743</v>
      </c>
      <c r="N1" s="62">
        <f>IF(M1&lt;&gt;"",IF(DATEDIF($B$1, EDATE(M1,1),"M")&lt;Options!$E$5,EDATE(M1,1),""),"")</f>
        <v>44774</v>
      </c>
      <c r="O1" s="62">
        <f>IF(N1&lt;&gt;"",IF(DATEDIF($B$1, EDATE(N1,1),"M")&lt;Options!$E$5,EDATE(N1,1),""),"")</f>
        <v>44805</v>
      </c>
      <c r="P1" s="62">
        <f>IF(O1&lt;&gt;"",IF(DATEDIF($B$1, EDATE(O1,1),"M")&lt;Options!$E$5,EDATE(O1,1),""),"")</f>
        <v>44835</v>
      </c>
      <c r="Q1" s="62">
        <f>IF(P1&lt;&gt;"",IF(DATEDIF($B$1, EDATE(P1,1),"M")&lt;Options!$E$5,EDATE(P1,1),""),"")</f>
        <v>44866</v>
      </c>
      <c r="R1" s="62">
        <f>IF(Q1&lt;&gt;"",IF(DATEDIF($B$1, EDATE(Q1,1),"M")&lt;Options!$E$5,EDATE(Q1,1),""),"")</f>
        <v>44896</v>
      </c>
      <c r="S1" s="62">
        <f>IF(R1&lt;&gt;"",IF(DATEDIF($B$1, EDATE(R1,1),"M")&lt;Options!$E$5,EDATE(R1,1),""),"")</f>
        <v>44927</v>
      </c>
      <c r="T1" s="62">
        <f>IF(S1&lt;&gt;"",IF(DATEDIF($B$1, EDATE(S1,1),"M")&lt;Options!$E$5,EDATE(S1,1),""),"")</f>
        <v>44958</v>
      </c>
      <c r="U1" s="62">
        <f>IF(T1&lt;&gt;"",IF(DATEDIF($B$1, EDATE(T1,1),"M")&lt;Options!$E$5,EDATE(T1,1),""),"")</f>
        <v>44986</v>
      </c>
      <c r="V1" s="62">
        <f>IF(U1&lt;&gt;"",IF(DATEDIF($B$1, EDATE(U1,1),"M")&lt;Options!$E$5,EDATE(U1,1),""),"")</f>
        <v>45017</v>
      </c>
      <c r="W1" s="62">
        <f>IF(V1&lt;&gt;"",IF(DATEDIF($B$1, EDATE(V1,1),"M")&lt;Options!$E$5,EDATE(V1,1),""),"")</f>
        <v>45047</v>
      </c>
      <c r="X1" s="62">
        <f>IF(W1&lt;&gt;"",IF(DATEDIF($B$1, EDATE(W1,1),"M")&lt;Options!$E$5,EDATE(W1,1),""),"")</f>
        <v>45078</v>
      </c>
      <c r="Y1" s="62">
        <f>IF(X1&lt;&gt;"",IF(DATEDIF($B$1, EDATE(X1,1),"M")&lt;Options!$E$5,EDATE(X1,1),""),"")</f>
        <v>45108</v>
      </c>
      <c r="Z1" s="62" t="str">
        <f>IF(Y1&lt;&gt;"",IF(DATEDIF($B$1, EDATE(Y1,1),"M")&lt;Options!$E$5,EDATE(Y1,1),""),"")</f>
        <v/>
      </c>
    </row>
    <row r="2">
      <c r="A2" s="72" t="s">
        <v>35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>
      <c r="A3" s="75" t="s">
        <v>73</v>
      </c>
      <c r="B3" s="76" t="str">
        <f>ifs(B1&lt;Options!$C$21,0,B1=Options!$C$21,Options!$C$15,Options!$C$21&lt;B1,if(B1&lt;&gt;"",if(Options!$G$4="Linear",A3+(Options!$E$15/(Options!$E$5-Options!$E$21-1)),pow((Options!$D$15/Options!$C$15),(1/(Options!$E$5-Options!$E$21-1)))*A3),""))
</f>
        <v>##</v>
      </c>
      <c r="C3" s="76" t="str">
        <f>ifs(C1&lt;Options!$C$21,0,C1=Options!$C$21,Options!$C$15,Options!$C$21&lt;C1,if(C1&lt;&gt;"",if(Options!$G$4="Linear",B3+(Options!$E$15/(Options!$E$5-Options!$E$21-1)),pow((Options!$D$15/Options!$C$15),(1/(Options!$E$5-Options!$E$21-1)))*B3),""))
</f>
        <v>#VALUE!</v>
      </c>
      <c r="D3" s="76" t="str">
        <f>ifs(D1&lt;Options!$C$21,0,D1=Options!$C$21,Options!$C$15,Options!$C$21&lt;D1,if(D1&lt;&gt;"",if(Options!$G$4="Linear",C3+(Options!$E$15/(Options!$E$5-Options!$E$21-1)),pow((Options!$D$15/Options!$C$15),(1/(Options!$E$5-Options!$E$21-1)))*C3),""))
</f>
        <v>#VALUE!</v>
      </c>
      <c r="E3" s="76" t="str">
        <f>ifs(E1&lt;Options!$C$21,0,E1=Options!$C$21,Options!$C$15,Options!$C$21&lt;E1,if(E1&lt;&gt;"",if(Options!$G$4="Linear",D3+(Options!$E$15/(Options!$E$5-Options!$E$21-1)),pow((Options!$D$15/Options!$C$15),(1/(Options!$E$5-Options!$E$21-1)))*D3),""))
</f>
        <v>#VALUE!</v>
      </c>
      <c r="F3" s="76" t="str">
        <f>ifs(F1&lt;Options!$C$21,0,F1=Options!$C$21,Options!$C$15,Options!$C$21&lt;F1,if(F1&lt;&gt;"",if(Options!$G$4="Linear",E3+(Options!$E$15/(Options!$E$5-Options!$E$21-1)),pow((Options!$D$15/Options!$C$15),(1/(Options!$E$5-Options!$E$21-1)))*E3),""))
</f>
        <v>#VALUE!</v>
      </c>
      <c r="G3" s="76" t="str">
        <f>ifs(G1&lt;Options!$C$21,0,G1=Options!$C$21,Options!$C$15,Options!$C$21&lt;G1,if(G1&lt;&gt;"",if(Options!$G$4="Linear",F3+(Options!$E$15/(Options!$E$5-Options!$E$21-1)),pow((Options!$D$15/Options!$C$15),(1/(Options!$E$5-Options!$E$21-1)))*F3),""))
</f>
        <v>#VALUE!</v>
      </c>
      <c r="H3" s="76" t="str">
        <f>ifs(H1&lt;Options!$C$21,0,H1=Options!$C$21,Options!$C$15,Options!$C$21&lt;H1,if(H1&lt;&gt;"",if(Options!$G$4="Linear",G3+(Options!$E$15/(Options!$E$5-Options!$E$21-1)),pow((Options!$D$15/Options!$C$15),(1/(Options!$E$5-Options!$E$21-1)))*G3),""))
</f>
        <v>#VALUE!</v>
      </c>
      <c r="I3" s="76" t="str">
        <f>ifs(I1&lt;Options!$C$21,0,I1=Options!$C$21,Options!$C$15,Options!$C$21&lt;I1,if(I1&lt;&gt;"",if(Options!$G$4="Linear",H3+(Options!$E$15/(Options!$E$5-Options!$E$21-1)),pow((Options!$D$15/Options!$C$15),(1/(Options!$E$5-Options!$E$21-1)))*H3),""))
</f>
        <v>#VALUE!</v>
      </c>
      <c r="J3" s="76" t="str">
        <f>ifs(J1&lt;Options!$C$21,0,J1=Options!$C$21,Options!$C$15,Options!$C$21&lt;J1,if(J1&lt;&gt;"",if(Options!$G$4="Linear",I3+(Options!$E$15/(Options!$E$5-Options!$E$21-1)),pow((Options!$D$15/Options!$C$15),(1/(Options!$E$5-Options!$E$21-1)))*I3),""))
</f>
        <v>#VALUE!</v>
      </c>
      <c r="K3" s="76" t="str">
        <f>ifs(K1&lt;Options!$C$21,0,K1=Options!$C$21,Options!$C$15,Options!$C$21&lt;K1,if(K1&lt;&gt;"",if(Options!$G$4="Linear",J3+(Options!$E$15/(Options!$E$5-Options!$E$21-1)),pow((Options!$D$15/Options!$C$15),(1/(Options!$E$5-Options!$E$21-1)))*J3),""))
</f>
        <v>#VALUE!</v>
      </c>
      <c r="L3" s="76" t="str">
        <f>ifs(L1&lt;Options!$C$21,0,L1=Options!$C$21,Options!$C$15,Options!$C$21&lt;L1,if(L1&lt;&gt;"",if(Options!$G$4="Linear",K3+(Options!$E$15/(Options!$E$5-Options!$E$21-1)),pow((Options!$D$15/Options!$C$15),(1/(Options!$E$5-Options!$E$21-1)))*K3),""))
</f>
        <v>#VALUE!</v>
      </c>
      <c r="M3" s="76" t="str">
        <f>ifs(M1&lt;Options!$C$21,0,M1=Options!$C$21,Options!$C$15,Options!$C$21&lt;M1,if(M1&lt;&gt;"",if(Options!$G$4="Linear",L3+(Options!$E$15/(Options!$E$5-Options!$E$21-1)),pow((Options!$D$15/Options!$C$15),(1/(Options!$E$5-Options!$E$21-1)))*L3),""))
</f>
        <v>#VALUE!</v>
      </c>
      <c r="N3" s="75" t="str">
        <f>ifs(N1&lt;Options!$C$21,0,N1=Options!$C$21,Options!$C$15,Options!$C$21&lt;N1,if(N1&lt;&gt;"",if(Options!$G$4="Linear",M3+(Options!$E$15/(Options!$E$5-Options!$E$21-1)),pow((Options!$D$15/Options!$C$15),(1/(Options!$E$5-Options!$E$21-1)))*M3),""))
</f>
        <v>#VALUE!</v>
      </c>
      <c r="O3" s="75" t="str">
        <f>ifs(O1&lt;Options!$C$21,0,O1=Options!$C$21,Options!$C$15,Options!$C$21&lt;O1,if(O1&lt;&gt;"",if(Options!$G$4="Linear",N3+(Options!$E$15/(Options!$E$5-Options!$E$21-1)),pow((Options!$D$15/Options!$C$15),(1/(Options!$E$5-Options!$E$21-1)))*N3),""))
</f>
        <v>#VALUE!</v>
      </c>
      <c r="P3" s="75" t="str">
        <f>ifs(P1&lt;Options!$C$21,0,P1=Options!$C$21,Options!$C$15,Options!$C$21&lt;P1,if(P1&lt;&gt;"",if(Options!$G$4="Linear",O3+(Options!$E$15/(Options!$E$5-Options!$E$21-1)),pow((Options!$D$15/Options!$C$15),(1/(Options!$E$5-Options!$E$21-1)))*O3),""))
</f>
        <v>#VALUE!</v>
      </c>
      <c r="Q3" s="75" t="str">
        <f>ifs(Q1&lt;Options!$C$21,0,Q1=Options!$C$21,Options!$C$15,Options!$C$21&lt;Q1,if(Q1&lt;&gt;"",if(Options!$G$4="Linear",P3+(Options!$E$15/(Options!$E$5-Options!$E$21-1)),pow((Options!$D$15/Options!$C$15),(1/(Options!$E$5-Options!$E$21-1)))*P3),""))
</f>
        <v>#VALUE!</v>
      </c>
      <c r="R3" s="75" t="str">
        <f>ifs(R1&lt;Options!$C$21,0,R1=Options!$C$21,Options!$C$15,Options!$C$21&lt;R1,if(R1&lt;&gt;"",if(Options!$G$4="Linear",Q3+(Options!$E$15/(Options!$E$5-Options!$E$21-1)),pow((Options!$D$15/Options!$C$15),(1/(Options!$E$5-Options!$E$21-1)))*Q3),""))
</f>
        <v>#VALUE!</v>
      </c>
      <c r="S3" s="75" t="str">
        <f>ifs(S1&lt;Options!$C$21,0,S1=Options!$C$21,Options!$C$15,Options!$C$21&lt;S1,if(S1&lt;&gt;"",if(Options!$G$4="Linear",R3+(Options!$E$15/(Options!$E$5-Options!$E$21-1)),pow((Options!$D$15/Options!$C$15),(1/(Options!$E$5-Options!$E$21-1)))*R3),""))
</f>
        <v>#VALUE!</v>
      </c>
      <c r="T3" s="75" t="str">
        <f>ifs(T1&lt;Options!$C$21,0,T1=Options!$C$21,Options!$C$15,Options!$C$21&lt;T1,if(T1&lt;&gt;"",if(Options!$G$4="Linear",S3+(Options!$E$15/(Options!$E$5-Options!$E$21-1)),pow((Options!$D$15/Options!$C$15),(1/(Options!$E$5-Options!$E$21-1)))*S3),""))
</f>
        <v>#VALUE!</v>
      </c>
      <c r="U3" s="75" t="str">
        <f>ifs(U1&lt;Options!$C$21,0,U1=Options!$C$21,Options!$C$15,Options!$C$21&lt;U1,if(U1&lt;&gt;"",if(Options!$G$4="Linear",T3+(Options!$E$15/(Options!$E$5-Options!$E$21-1)),pow((Options!$D$15/Options!$C$15),(1/(Options!$E$5-Options!$E$21-1)))*T3),""))
</f>
        <v>#VALUE!</v>
      </c>
      <c r="V3" s="75" t="str">
        <f>ifs(V1&lt;Options!$C$21,0,V1=Options!$C$21,Options!$C$15,Options!$C$21&lt;V1,if(V1&lt;&gt;"",if(Options!$G$4="Linear",U3+(Options!$E$15/(Options!$E$5-Options!$E$21-1)),pow((Options!$D$15/Options!$C$15),(1/(Options!$E$5-Options!$E$21-1)))*U3),""))
</f>
        <v>#VALUE!</v>
      </c>
      <c r="W3" s="75" t="str">
        <f>ifs(W1&lt;Options!$C$21,0,W1=Options!$C$21,Options!$C$15,Options!$C$21&lt;W1,if(W1&lt;&gt;"",if(Options!$G$4="Linear",V3+(Options!$E$15/(Options!$E$5-Options!$E$21-1)),pow((Options!$D$15/Options!$C$15),(1/(Options!$E$5-Options!$E$21-1)))*V3),""))
</f>
        <v>#VALUE!</v>
      </c>
      <c r="X3" s="75" t="str">
        <f>ifs(X1&lt;Options!$C$21,0,X1=Options!$C$21,Options!$C$15,Options!$C$21&lt;X1,if(X1&lt;&gt;"",if(Options!$G$4="Linear",W3+(Options!$E$15/(Options!$E$5-Options!$E$21-1)),pow((Options!$D$15/Options!$C$15),(1/(Options!$E$5-Options!$E$21-1)))*W3),""))
</f>
        <v>#VALUE!</v>
      </c>
      <c r="Y3" s="75" t="str">
        <f>ifs(Y1&lt;Options!$C$21,0,Y1=Options!$C$21,Options!$C$15,Options!$C$21&lt;Y1,if(Y1&lt;&gt;"",if(Options!$G$4="Linear",X3+(Options!$E$15/(Options!$E$5-Options!$E$21-1)),pow((Options!$D$15/Options!$C$15),(1/(Options!$E$5-Options!$E$21-1)))*X3),""))
</f>
        <v>#VALUE!</v>
      </c>
      <c r="Z3" s="77" t="str">
        <f>if(Z1&lt;&gt;"",if(Options!$G$4="Linear",Y3+(Options!$E$15/(Options!$E$5-1)),pow((Options!$D$15/Options!$C$15),(1/(Options!$E$5-1)))*Y3),"")</f>
        <v/>
      </c>
    </row>
    <row r="4">
      <c r="A4" s="78" t="s">
        <v>74</v>
      </c>
      <c r="B4" s="79" t="str">
        <f t="shared" ref="B4:Z4" si="1">if(B1&lt;&gt;"",if(B3&gt;0,B11/B3,0),"")</f>
        <v>#VALUE!</v>
      </c>
      <c r="C4" s="79" t="str">
        <f t="shared" si="1"/>
        <v>#VALUE!</v>
      </c>
      <c r="D4" s="79" t="str">
        <f t="shared" si="1"/>
        <v>#VALUE!</v>
      </c>
      <c r="E4" s="79" t="str">
        <f t="shared" si="1"/>
        <v>#VALUE!</v>
      </c>
      <c r="F4" s="79" t="str">
        <f t="shared" si="1"/>
        <v>#VALUE!</v>
      </c>
      <c r="G4" s="79" t="str">
        <f t="shared" si="1"/>
        <v>#VALUE!</v>
      </c>
      <c r="H4" s="79" t="str">
        <f t="shared" si="1"/>
        <v>#VALUE!</v>
      </c>
      <c r="I4" s="79" t="str">
        <f t="shared" si="1"/>
        <v>#VALUE!</v>
      </c>
      <c r="J4" s="79" t="str">
        <f t="shared" si="1"/>
        <v>#VALUE!</v>
      </c>
      <c r="K4" s="79" t="str">
        <f t="shared" si="1"/>
        <v>#VALUE!</v>
      </c>
      <c r="L4" s="79" t="str">
        <f t="shared" si="1"/>
        <v>#VALUE!</v>
      </c>
      <c r="M4" s="79" t="str">
        <f t="shared" si="1"/>
        <v>#VALUE!</v>
      </c>
      <c r="N4" s="80" t="str">
        <f t="shared" si="1"/>
        <v>#VALUE!</v>
      </c>
      <c r="O4" s="80" t="str">
        <f t="shared" si="1"/>
        <v>#VALUE!</v>
      </c>
      <c r="P4" s="80" t="str">
        <f t="shared" si="1"/>
        <v>#VALUE!</v>
      </c>
      <c r="Q4" s="80" t="str">
        <f t="shared" si="1"/>
        <v>#VALUE!</v>
      </c>
      <c r="R4" s="80" t="str">
        <f t="shared" si="1"/>
        <v>#VALUE!</v>
      </c>
      <c r="S4" s="80" t="str">
        <f t="shared" si="1"/>
        <v>#VALUE!</v>
      </c>
      <c r="T4" s="80" t="str">
        <f t="shared" si="1"/>
        <v>#VALUE!</v>
      </c>
      <c r="U4" s="80" t="str">
        <f t="shared" si="1"/>
        <v>#VALUE!</v>
      </c>
      <c r="V4" s="80" t="str">
        <f t="shared" si="1"/>
        <v>#VALUE!</v>
      </c>
      <c r="W4" s="80" t="str">
        <f t="shared" si="1"/>
        <v>#VALUE!</v>
      </c>
      <c r="X4" s="80" t="str">
        <f t="shared" si="1"/>
        <v>#VALUE!</v>
      </c>
      <c r="Y4" s="80" t="str">
        <f t="shared" si="1"/>
        <v>#VALUE!</v>
      </c>
      <c r="Z4" s="80" t="str">
        <f t="shared" si="1"/>
        <v/>
      </c>
    </row>
    <row r="5">
      <c r="A5" s="81" t="s">
        <v>75</v>
      </c>
      <c r="B5" s="82" t="str">
        <f>ifs(B1&lt;Options!$C$21,0,B1=Options!$C$21,UE!$G$3,Options!$C$21&lt;B1,if(B1&lt;&gt;"",IF(Options!$G$4="Linear",A5+((UE!$G$4-UE!$G$3)/(Options!$E$5-Options!$E$21-1)),pow((UE!$G$4/UE!$G$3),(1/(Options!$E$5-Options!$E$21-1)))*A5),""))</f>
        <v>##</v>
      </c>
      <c r="C5" s="82" t="str">
        <f>ifs(C1&lt;Options!$C$21,0,C1=Options!$C$21,UE!$G$3,Options!$C$21&lt;C1,if(C1&lt;&gt;"",IF(Options!$G$4="Linear",B5+((UE!$G$4-UE!$G$3)/(Options!$E$5-Options!$E$21-1)),pow((UE!$G$4/UE!$G$3),(1/(Options!$E$5-Options!$E$21-1)))*B5),""))</f>
        <v>#VALUE!</v>
      </c>
      <c r="D5" s="82" t="str">
        <f>ifs(D1&lt;Options!$C$21,0,D1=Options!$C$21,UE!$G$3,Options!$C$21&lt;D1,if(D1&lt;&gt;"",IF(Options!$G$4="Linear",C5+((UE!$G$4-UE!$G$3)/(Options!$E$5-Options!$E$21-1)),pow((UE!$G$4/UE!$G$3),(1/(Options!$E$5-Options!$E$21-1)))*C5),""))</f>
        <v>#VALUE!</v>
      </c>
      <c r="E5" s="82" t="str">
        <f>ifs(E1&lt;Options!$C$21,0,E1=Options!$C$21,UE!$G$3,Options!$C$21&lt;E1,if(E1&lt;&gt;"",IF(Options!$G$4="Linear",D5+((UE!$G$4-UE!$G$3)/(Options!$E$5-Options!$E$21-1)),pow((UE!$G$4/UE!$G$3),(1/(Options!$E$5-Options!$E$21-1)))*D5),""))</f>
        <v>#VALUE!</v>
      </c>
      <c r="F5" s="82" t="str">
        <f>ifs(F1&lt;Options!$C$21,0,F1=Options!$C$21,UE!$G$3,Options!$C$21&lt;F1,if(F1&lt;&gt;"",IF(Options!$G$4="Linear",E5+((UE!$G$4-UE!$G$3)/(Options!$E$5-Options!$E$21-1)),pow((UE!$G$4/UE!$G$3),(1/(Options!$E$5-Options!$E$21-1)))*E5),""))</f>
        <v>#VALUE!</v>
      </c>
      <c r="G5" s="82" t="str">
        <f>ifs(G1&lt;Options!$C$21,0,G1=Options!$C$21,UE!$G$3,Options!$C$21&lt;G1,if(G1&lt;&gt;"",IF(Options!$G$4="Linear",F5+((UE!$G$4-UE!$G$3)/(Options!$E$5-Options!$E$21-1)),pow((UE!$G$4/UE!$G$3),(1/(Options!$E$5-Options!$E$21-1)))*F5),""))</f>
        <v>#VALUE!</v>
      </c>
      <c r="H5" s="82" t="str">
        <f>ifs(H1&lt;Options!$C$21,0,H1=Options!$C$21,UE!$G$3,Options!$C$21&lt;H1,if(H1&lt;&gt;"",IF(Options!$G$4="Linear",G5+((UE!$G$4-UE!$G$3)/(Options!$E$5-Options!$E$21-1)),pow((UE!$G$4/UE!$G$3),(1/(Options!$E$5-Options!$E$21-1)))*G5),""))</f>
        <v>#VALUE!</v>
      </c>
      <c r="I5" s="82" t="str">
        <f>ifs(I1&lt;Options!$C$21,0,I1=Options!$C$21,UE!$G$3,Options!$C$21&lt;I1,if(I1&lt;&gt;"",IF(Options!$G$4="Linear",H5+((UE!$G$4-UE!$G$3)/(Options!$E$5-Options!$E$21-1)),pow((UE!$G$4/UE!$G$3),(1/(Options!$E$5-Options!$E$21-1)))*H5),""))</f>
        <v>#VALUE!</v>
      </c>
      <c r="J5" s="82" t="str">
        <f>ifs(J1&lt;Options!$C$21,0,J1=Options!$C$21,UE!$G$3,Options!$C$21&lt;J1,if(J1&lt;&gt;"",IF(Options!$G$4="Linear",I5+((UE!$G$4-UE!$G$3)/(Options!$E$5-Options!$E$21-1)),pow((UE!$G$4/UE!$G$3),(1/(Options!$E$5-Options!$E$21-1)))*I5),""))</f>
        <v>#VALUE!</v>
      </c>
      <c r="K5" s="82" t="str">
        <f>ifs(K1&lt;Options!$C$21,0,K1=Options!$C$21,UE!$G$3,Options!$C$21&lt;K1,if(K1&lt;&gt;"",IF(Options!$G$4="Linear",J5+((UE!$G$4-UE!$G$3)/(Options!$E$5-Options!$E$21-1)),pow((UE!$G$4/UE!$G$3),(1/(Options!$E$5-Options!$E$21-1)))*J5),""))</f>
        <v>#VALUE!</v>
      </c>
      <c r="L5" s="82" t="str">
        <f>ifs(L1&lt;Options!$C$21,0,L1=Options!$C$21,UE!$G$3,Options!$C$21&lt;L1,if(L1&lt;&gt;"",IF(Options!$G$4="Linear",K5+((UE!$G$4-UE!$G$3)/(Options!$E$5-Options!$E$21-1)),pow((UE!$G$4/UE!$G$3),(1/(Options!$E$5-Options!$E$21-1)))*K5),""))</f>
        <v>#VALUE!</v>
      </c>
      <c r="M5" s="82" t="str">
        <f>ifs(M1&lt;Options!$C$21,0,M1=Options!$C$21,UE!$G$3,Options!$C$21&lt;M1,if(M1&lt;&gt;"",IF(Options!$G$4="Linear",L5+((UE!$G$4-UE!$G$3)/(Options!$E$5-Options!$E$21-1)),pow((UE!$G$4/UE!$G$3),(1/(Options!$E$5-Options!$E$21-1)))*L5),""))</f>
        <v>#VALUE!</v>
      </c>
      <c r="N5" s="83" t="str">
        <f>ifs(N1&lt;Options!$C$21,0,N1=Options!$C$21,UE!$G$3,Options!$C$21&lt;N1,if(N1&lt;&gt;"",IF(Options!$G$4="Linear",M5+((UE!$G$4-UE!$G$3)/(Options!$E$5-Options!$E$21-1)),pow((UE!$G$4/UE!$G$3),(1/(Options!$E$5-Options!$E$21-1)))*M5),""))</f>
        <v>#VALUE!</v>
      </c>
      <c r="O5" s="83" t="str">
        <f>ifs(O1&lt;Options!$C$21,0,O1=Options!$C$21,UE!$G$3,Options!$C$21&lt;O1,if(O1&lt;&gt;"",IF(Options!$G$4="Linear",N5+((UE!$G$4-UE!$G$3)/(Options!$E$5-Options!$E$21-1)),pow((UE!$G$4/UE!$G$3),(1/(Options!$E$5-Options!$E$21-1)))*N5),""))</f>
        <v>#VALUE!</v>
      </c>
      <c r="P5" s="83" t="str">
        <f>ifs(P1&lt;Options!$C$21,0,P1=Options!$C$21,UE!$G$3,Options!$C$21&lt;P1,if(P1&lt;&gt;"",IF(Options!$G$4="Linear",O5+((UE!$G$4-UE!$G$3)/(Options!$E$5-Options!$E$21-1)),pow((UE!$G$4/UE!$G$3),(1/(Options!$E$5-Options!$E$21-1)))*O5),""))</f>
        <v>#VALUE!</v>
      </c>
      <c r="Q5" s="83" t="str">
        <f>ifs(Q1&lt;Options!$C$21,0,Q1=Options!$C$21,UE!$G$3,Options!$C$21&lt;Q1,if(Q1&lt;&gt;"",IF(Options!$G$4="Linear",P5+((UE!$G$4-UE!$G$3)/(Options!$E$5-Options!$E$21-1)),pow((UE!$G$4/UE!$G$3),(1/(Options!$E$5-Options!$E$21-1)))*P5),""))</f>
        <v>#VALUE!</v>
      </c>
      <c r="R5" s="83" t="str">
        <f>ifs(R1&lt;Options!$C$21,0,R1=Options!$C$21,UE!$G$3,Options!$C$21&lt;R1,if(R1&lt;&gt;"",IF(Options!$G$4="Linear",Q5+((UE!$G$4-UE!$G$3)/(Options!$E$5-Options!$E$21-1)),pow((UE!$G$4/UE!$G$3),(1/(Options!$E$5-Options!$E$21-1)))*Q5),""))</f>
        <v>#VALUE!</v>
      </c>
      <c r="S5" s="83" t="str">
        <f>ifs(S1&lt;Options!$C$21,0,S1=Options!$C$21,UE!$G$3,Options!$C$21&lt;S1,if(S1&lt;&gt;"",IF(Options!$G$4="Linear",R5+((UE!$G$4-UE!$G$3)/(Options!$E$5-Options!$E$21-1)),pow((UE!$G$4/UE!$G$3),(1/(Options!$E$5-Options!$E$21-1)))*R5),""))</f>
        <v>#VALUE!</v>
      </c>
      <c r="T5" s="83" t="str">
        <f>ifs(T1&lt;Options!$C$21,0,T1=Options!$C$21,UE!$G$3,Options!$C$21&lt;T1,if(T1&lt;&gt;"",IF(Options!$G$4="Linear",S5+((UE!$G$4-UE!$G$3)/(Options!$E$5-Options!$E$21-1)),pow((UE!$G$4/UE!$G$3),(1/(Options!$E$5-Options!$E$21-1)))*S5),""))</f>
        <v>#VALUE!</v>
      </c>
      <c r="U5" s="83" t="str">
        <f>ifs(U1&lt;Options!$C$21,0,U1=Options!$C$21,UE!$G$3,Options!$C$21&lt;U1,if(U1&lt;&gt;"",IF(Options!$G$4="Linear",T5+((UE!$G$4-UE!$G$3)/(Options!$E$5-Options!$E$21-1)),pow((UE!$G$4/UE!$G$3),(1/(Options!$E$5-Options!$E$21-1)))*T5),""))</f>
        <v>#VALUE!</v>
      </c>
      <c r="V5" s="83" t="str">
        <f>ifs(V1&lt;Options!$C$21,0,V1=Options!$C$21,UE!$G$3,Options!$C$21&lt;V1,if(V1&lt;&gt;"",IF(Options!$G$4="Linear",U5+((UE!$G$4-UE!$G$3)/(Options!$E$5-Options!$E$21-1)),pow((UE!$G$4/UE!$G$3),(1/(Options!$E$5-Options!$E$21-1)))*U5),""))</f>
        <v>#VALUE!</v>
      </c>
      <c r="W5" s="83" t="str">
        <f>ifs(W1&lt;Options!$C$21,0,W1=Options!$C$21,UE!$G$3,Options!$C$21&lt;W1,if(W1&lt;&gt;"",IF(Options!$G$4="Linear",V5+((UE!$G$4-UE!$G$3)/(Options!$E$5-Options!$E$21-1)),pow((UE!$G$4/UE!$G$3),(1/(Options!$E$5-Options!$E$21-1)))*V5),""))</f>
        <v>#VALUE!</v>
      </c>
      <c r="X5" s="83" t="str">
        <f>ifs(X1&lt;Options!$C$21,0,X1=Options!$C$21,UE!$G$3,Options!$C$21&lt;X1,if(X1&lt;&gt;"",IF(Options!$G$4="Linear",W5+((UE!$G$4-UE!$G$3)/(Options!$E$5-Options!$E$21-1)),pow((UE!$G$4/UE!$G$3),(1/(Options!$E$5-Options!$E$21-1)))*W5),""))</f>
        <v>#VALUE!</v>
      </c>
      <c r="Y5" s="83" t="str">
        <f>ifs(Y1&lt;Options!$C$21,0,Y1=Options!$C$21,UE!$G$3,Options!$C$21&lt;Y1,if(Y1&lt;&gt;"",IF(Options!$G$4="Linear",X5+((UE!$G$4-UE!$G$3)/(Options!$E$5-Options!$E$21-1)),pow((UE!$G$4/UE!$G$3),(1/(Options!$E$5-Options!$E$21-1)))*X5),""))</f>
        <v>#VALUE!</v>
      </c>
      <c r="Z5" s="83" t="str">
        <f>ifs(Z1&lt;Options!$C$21,0,Z1=Options!$C$21,UE!$G$3,Options!$C$21&lt;Z1,if(Z1&lt;&gt;"",IF(Options!$G$4="Linear",Y5+((UE!$G$4-UE!$G$3)/(Options!$E$5-Options!$E$21-1)),pow((UE!$G$4/UE!$G$3),(1/(Options!$E$5-Options!$E$21-1)))*Y5),""))</f>
        <v/>
      </c>
    </row>
    <row r="6">
      <c r="A6" s="78" t="s">
        <v>76</v>
      </c>
      <c r="B6" s="79" t="str">
        <f t="shared" ref="B6:Z6" si="2">if(B1&lt;&gt;"",if(and(B5&gt;0,B11&gt;1),(B11-1)/(B5*B11-1),if(B5=1,1,0)),"")</f>
        <v>#VALUE!</v>
      </c>
      <c r="C6" s="79" t="str">
        <f t="shared" si="2"/>
        <v>#VALUE!</v>
      </c>
      <c r="D6" s="79" t="str">
        <f t="shared" si="2"/>
        <v>#VALUE!</v>
      </c>
      <c r="E6" s="79" t="str">
        <f t="shared" si="2"/>
        <v>#VALUE!</v>
      </c>
      <c r="F6" s="79" t="str">
        <f t="shared" si="2"/>
        <v>#VALUE!</v>
      </c>
      <c r="G6" s="79" t="str">
        <f t="shared" si="2"/>
        <v>#VALUE!</v>
      </c>
      <c r="H6" s="79" t="str">
        <f t="shared" si="2"/>
        <v>#VALUE!</v>
      </c>
      <c r="I6" s="79" t="str">
        <f t="shared" si="2"/>
        <v>#VALUE!</v>
      </c>
      <c r="J6" s="79" t="str">
        <f t="shared" si="2"/>
        <v>#VALUE!</v>
      </c>
      <c r="K6" s="79" t="str">
        <f t="shared" si="2"/>
        <v>#VALUE!</v>
      </c>
      <c r="L6" s="79" t="str">
        <f t="shared" si="2"/>
        <v>#VALUE!</v>
      </c>
      <c r="M6" s="79" t="str">
        <f t="shared" si="2"/>
        <v>#VALUE!</v>
      </c>
      <c r="N6" s="79" t="str">
        <f t="shared" si="2"/>
        <v>#VALUE!</v>
      </c>
      <c r="O6" s="79" t="str">
        <f t="shared" si="2"/>
        <v>#VALUE!</v>
      </c>
      <c r="P6" s="79" t="str">
        <f t="shared" si="2"/>
        <v>#VALUE!</v>
      </c>
      <c r="Q6" s="79" t="str">
        <f t="shared" si="2"/>
        <v>#VALUE!</v>
      </c>
      <c r="R6" s="79" t="str">
        <f t="shared" si="2"/>
        <v>#VALUE!</v>
      </c>
      <c r="S6" s="79" t="str">
        <f t="shared" si="2"/>
        <v>#VALUE!</v>
      </c>
      <c r="T6" s="79" t="str">
        <f t="shared" si="2"/>
        <v>#VALUE!</v>
      </c>
      <c r="U6" s="79" t="str">
        <f t="shared" si="2"/>
        <v>#VALUE!</v>
      </c>
      <c r="V6" s="79" t="str">
        <f t="shared" si="2"/>
        <v>#VALUE!</v>
      </c>
      <c r="W6" s="79" t="str">
        <f t="shared" si="2"/>
        <v>#VALUE!</v>
      </c>
      <c r="X6" s="79" t="str">
        <f t="shared" si="2"/>
        <v>#VALUE!</v>
      </c>
      <c r="Y6" s="79" t="str">
        <f t="shared" si="2"/>
        <v>#VALUE!</v>
      </c>
      <c r="Z6" s="79" t="str">
        <f t="shared" si="2"/>
        <v/>
      </c>
    </row>
    <row r="7">
      <c r="A7" s="84" t="s">
        <v>0</v>
      </c>
      <c r="B7" s="85" t="str">
        <f>ifs(
  B1&lt;Options!$C$21,0,
  B1=Options!$C$21,if(UE!$F$3&gt;0,UE!$F$3,1),
  Options!$C$21&lt;B1,
  if(
    B1&lt;&gt;"",
    IF(
      Options!$G$4="Linear",
      A7+((UE!$F$4-UE!$F$3)/(Options!$E$5-Options!$E$21-1)),
      if(UE!$F$3&gt;0,pow((UE!$F$4/UE!$F$3),(1/(Options!$E$5-Options!$E$21-1)))*A7,pow((UE!$F$4),(1/(Options!$E$5-Options!$E$21-1)))*A7)
     )
    ,""
  )
)</f>
        <v>#VALUE!</v>
      </c>
      <c r="C7" s="85" t="str">
        <f>ifs(
  C1&lt;Options!$C$21,0,
  C1=Options!$C$21,if(UE!$F$3&gt;0,UE!$F$3,1),
  Options!$C$21&lt;C1,
  if(
    C1&lt;&gt;"",
    IF(
      Options!$G$4="Linear",
      B7+((UE!$F$4-UE!$F$3)/(Options!$E$5-Options!$E$21-1)),
      if(UE!$F$3&gt;0,pow((UE!$F$4/UE!$F$3),(1/(Options!$E$5-Options!$E$21-1)))*B7,pow((UE!$F$4),(1/(Options!$E$5-Options!$E$21-1)))*B7)
     )
    ,""
  )
)</f>
        <v>#VALUE!</v>
      </c>
      <c r="D7" s="85" t="str">
        <f>ifs(
  D1&lt;Options!$C$21,0,
  D1=Options!$C$21,if(UE!$F$3&gt;0,UE!$F$3,1),
  Options!$C$21&lt;D1,
  if(
    D1&lt;&gt;"",
    IF(
      Options!$G$4="Linear",
      C7+((UE!$F$4-UE!$F$3)/(Options!$E$5-Options!$E$21-1)),
      if(UE!$F$3&gt;0,pow((UE!$F$4/UE!$F$3),(1/(Options!$E$5-Options!$E$21-1)))*C7,pow((UE!$F$4),(1/(Options!$E$5-Options!$E$21-1)))*C7)
     )
    ,""
  )
)</f>
        <v>#VALUE!</v>
      </c>
      <c r="E7" s="85" t="str">
        <f>ifs(
  E1&lt;Options!$C$21,0,
  E1=Options!$C$21,if(UE!$F$3&gt;0,UE!$F$3,1),
  Options!$C$21&lt;E1,
  if(
    E1&lt;&gt;"",
    IF(
      Options!$G$4="Linear",
      D7+((UE!$F$4-UE!$F$3)/(Options!$E$5-Options!$E$21-1)),
      if(UE!$F$3&gt;0,pow((UE!$F$4/UE!$F$3),(1/(Options!$E$5-Options!$E$21-1)))*D7,pow((UE!$F$4),(1/(Options!$E$5-Options!$E$21-1)))*D7)
     )
    ,""
  )
)</f>
        <v>#VALUE!</v>
      </c>
      <c r="F7" s="85" t="str">
        <f>ifs(
  F1&lt;Options!$C$21,0,
  F1=Options!$C$21,if(UE!$F$3&gt;0,UE!$F$3,1),
  Options!$C$21&lt;F1,
  if(
    F1&lt;&gt;"",
    IF(
      Options!$G$4="Linear",
      E7+((UE!$F$4-UE!$F$3)/(Options!$E$5-Options!$E$21-1)),
      if(UE!$F$3&gt;0,pow((UE!$F$4/UE!$F$3),(1/(Options!$E$5-Options!$E$21-1)))*E7,pow((UE!$F$4),(1/(Options!$E$5-Options!$E$21-1)))*E7)
     )
    ,""
  )
)</f>
        <v>#VALUE!</v>
      </c>
      <c r="G7" s="85" t="str">
        <f>ifs(
  G1&lt;Options!$C$21,0,
  G1=Options!$C$21,if(UE!$F$3&gt;0,UE!$F$3,1),
  Options!$C$21&lt;G1,
  if(
    G1&lt;&gt;"",
    IF(
      Options!$G$4="Linear",
      F7+((UE!$F$4-UE!$F$3)/(Options!$E$5-Options!$E$21-1)),
      if(UE!$F$3&gt;0,pow((UE!$F$4/UE!$F$3),(1/(Options!$E$5-Options!$E$21-1)))*F7,pow((UE!$F$4),(1/(Options!$E$5-Options!$E$21-1)))*F7)
     )
    ,""
  )
)</f>
        <v>#VALUE!</v>
      </c>
      <c r="H7" s="85" t="str">
        <f>ifs(
  H1&lt;Options!$C$21,0,
  H1=Options!$C$21,if(UE!$F$3&gt;0,UE!$F$3,1),
  Options!$C$21&lt;H1,
  if(
    H1&lt;&gt;"",
    IF(
      Options!$G$4="Linear",
      G7+((UE!$F$4-UE!$F$3)/(Options!$E$5-Options!$E$21-1)),
      if(UE!$F$3&gt;0,pow((UE!$F$4/UE!$F$3),(1/(Options!$E$5-Options!$E$21-1)))*G7,pow((UE!$F$4),(1/(Options!$E$5-Options!$E$21-1)))*G7)
     )
    ,""
  )
)</f>
        <v>#VALUE!</v>
      </c>
      <c r="I7" s="85" t="str">
        <f>ifs(
  I1&lt;Options!$C$21,0,
  I1=Options!$C$21,if(UE!$F$3&gt;0,UE!$F$3,1),
  Options!$C$21&lt;I1,
  if(
    I1&lt;&gt;"",
    IF(
      Options!$G$4="Linear",
      H7+((UE!$F$4-UE!$F$3)/(Options!$E$5-Options!$E$21-1)),
      if(UE!$F$3&gt;0,pow((UE!$F$4/UE!$F$3),(1/(Options!$E$5-Options!$E$21-1)))*H7,pow((UE!$F$4),(1/(Options!$E$5-Options!$E$21-1)))*H7)
     )
    ,""
  )
)</f>
        <v>#VALUE!</v>
      </c>
      <c r="J7" s="85" t="str">
        <f>ifs(
  J1&lt;Options!$C$21,0,
  J1=Options!$C$21,if(UE!$F$3&gt;0,UE!$F$3,1),
  Options!$C$21&lt;J1,
  if(
    J1&lt;&gt;"",
    IF(
      Options!$G$4="Linear",
      I7+((UE!$F$4-UE!$F$3)/(Options!$E$5-Options!$E$21-1)),
      if(UE!$F$3&gt;0,pow((UE!$F$4/UE!$F$3),(1/(Options!$E$5-Options!$E$21-1)))*I7,pow((UE!$F$4),(1/(Options!$E$5-Options!$E$21-1)))*I7)
     )
    ,""
  )
)</f>
        <v>#VALUE!</v>
      </c>
      <c r="K7" s="85" t="str">
        <f>ifs(
  K1&lt;Options!$C$21,0,
  K1=Options!$C$21,if(UE!$F$3&gt;0,UE!$F$3,1),
  Options!$C$21&lt;K1,
  if(
    K1&lt;&gt;"",
    IF(
      Options!$G$4="Linear",
      J7+((UE!$F$4-UE!$F$3)/(Options!$E$5-Options!$E$21-1)),
      if(UE!$F$3&gt;0,pow((UE!$F$4/UE!$F$3),(1/(Options!$E$5-Options!$E$21-1)))*J7,pow((UE!$F$4),(1/(Options!$E$5-Options!$E$21-1)))*J7)
     )
    ,""
  )
)</f>
        <v>#VALUE!</v>
      </c>
      <c r="L7" s="85" t="str">
        <f>ifs(
  L1&lt;Options!$C$21,0,
  L1=Options!$C$21,if(UE!$F$3&gt;0,UE!$F$3,1),
  Options!$C$21&lt;L1,
  if(
    L1&lt;&gt;"",
    IF(
      Options!$G$4="Linear",
      K7+((UE!$F$4-UE!$F$3)/(Options!$E$5-Options!$E$21-1)),
      if(UE!$F$3&gt;0,pow((UE!$F$4/UE!$F$3),(1/(Options!$E$5-Options!$E$21-1)))*K7,pow((UE!$F$4),(1/(Options!$E$5-Options!$E$21-1)))*K7)
     )
    ,""
  )
)</f>
        <v>#VALUE!</v>
      </c>
      <c r="M7" s="85" t="str">
        <f>ifs(
  M1&lt;Options!$C$21,0,
  M1=Options!$C$21,if(UE!$F$3&gt;0,UE!$F$3,1),
  Options!$C$21&lt;M1,
  if(
    M1&lt;&gt;"",
    IF(
      Options!$G$4="Linear",
      L7+((UE!$F$4-UE!$F$3)/(Options!$E$5-Options!$E$21-1)),
      if(UE!$F$3&gt;0,pow((UE!$F$4/UE!$F$3),(1/(Options!$E$5-Options!$E$21-1)))*L7,pow((UE!$F$4),(1/(Options!$E$5-Options!$E$21-1)))*L7)
     )
    ,""
  )
)</f>
        <v>#VALUE!</v>
      </c>
      <c r="N7" s="85" t="str">
        <f>ifs(
  N1&lt;Options!$C$21,0,
  N1=Options!$C$21,if(UE!$F$3&gt;0,UE!$F$3,1),
  Options!$C$21&lt;N1,
  if(
    N1&lt;&gt;"",
    IF(
      Options!$G$4="Linear",
      M7+((UE!$F$4-UE!$F$3)/(Options!$E$5-Options!$E$21-1)),
      if(UE!$F$3&gt;0,pow((UE!$F$4/UE!$F$3),(1/(Options!$E$5-Options!$E$21-1)))*M7,pow((UE!$F$4),(1/(Options!$E$5-Options!$E$21-1)))*M7)
     )
    ,""
  )
)</f>
        <v>#VALUE!</v>
      </c>
      <c r="O7" s="85" t="str">
        <f>ifs(
  O1&lt;Options!$C$21,0,
  O1=Options!$C$21,if(UE!$F$3&gt;0,UE!$F$3,1),
  Options!$C$21&lt;O1,
  if(
    O1&lt;&gt;"",
    IF(
      Options!$G$4="Linear",
      N7+((UE!$F$4-UE!$F$3)/(Options!$E$5-Options!$E$21-1)),
      if(UE!$F$3&gt;0,pow((UE!$F$4/UE!$F$3),(1/(Options!$E$5-Options!$E$21-1)))*N7,pow((UE!$F$4),(1/(Options!$E$5-Options!$E$21-1)))*N7)
     )
    ,""
  )
)</f>
        <v>#VALUE!</v>
      </c>
      <c r="P7" s="85" t="str">
        <f>ifs(
  P1&lt;Options!$C$21,0,
  P1=Options!$C$21,if(UE!$F$3&gt;0,UE!$F$3,1),
  Options!$C$21&lt;P1,
  if(
    P1&lt;&gt;"",
    IF(
      Options!$G$4="Linear",
      O7+((UE!$F$4-UE!$F$3)/(Options!$E$5-Options!$E$21-1)),
      if(UE!$F$3&gt;0,pow((UE!$F$4/UE!$F$3),(1/(Options!$E$5-Options!$E$21-1)))*O7,pow((UE!$F$4),(1/(Options!$E$5-Options!$E$21-1)))*O7)
     )
    ,""
  )
)</f>
        <v>#VALUE!</v>
      </c>
      <c r="Q7" s="85" t="str">
        <f>ifs(
  Q1&lt;Options!$C$21,0,
  Q1=Options!$C$21,if(UE!$F$3&gt;0,UE!$F$3,1),
  Options!$C$21&lt;Q1,
  if(
    Q1&lt;&gt;"",
    IF(
      Options!$G$4="Linear",
      P7+((UE!$F$4-UE!$F$3)/(Options!$E$5-Options!$E$21-1)),
      if(UE!$F$3&gt;0,pow((UE!$F$4/UE!$F$3),(1/(Options!$E$5-Options!$E$21-1)))*P7,pow((UE!$F$4),(1/(Options!$E$5-Options!$E$21-1)))*P7)
     )
    ,""
  )
)</f>
        <v>#VALUE!</v>
      </c>
      <c r="R7" s="85" t="str">
        <f>ifs(
  R1&lt;Options!$C$21,0,
  R1=Options!$C$21,if(UE!$F$3&gt;0,UE!$F$3,1),
  Options!$C$21&lt;R1,
  if(
    R1&lt;&gt;"",
    IF(
      Options!$G$4="Linear",
      Q7+((UE!$F$4-UE!$F$3)/(Options!$E$5-Options!$E$21-1)),
      if(UE!$F$3&gt;0,pow((UE!$F$4/UE!$F$3),(1/(Options!$E$5-Options!$E$21-1)))*Q7,pow((UE!$F$4),(1/(Options!$E$5-Options!$E$21-1)))*Q7)
     )
    ,""
  )
)</f>
        <v>#VALUE!</v>
      </c>
      <c r="S7" s="85" t="str">
        <f>ifs(
  S1&lt;Options!$C$21,0,
  S1=Options!$C$21,if(UE!$F$3&gt;0,UE!$F$3,1),
  Options!$C$21&lt;S1,
  if(
    S1&lt;&gt;"",
    IF(
      Options!$G$4="Linear",
      R7+((UE!$F$4-UE!$F$3)/(Options!$E$5-Options!$E$21-1)),
      if(UE!$F$3&gt;0,pow((UE!$F$4/UE!$F$3),(1/(Options!$E$5-Options!$E$21-1)))*R7,pow((UE!$F$4),(1/(Options!$E$5-Options!$E$21-1)))*R7)
     )
    ,""
  )
)</f>
        <v>#VALUE!</v>
      </c>
      <c r="T7" s="85" t="str">
        <f>ifs(
  T1&lt;Options!$C$21,0,
  T1=Options!$C$21,if(UE!$F$3&gt;0,UE!$F$3,1),
  Options!$C$21&lt;T1,
  if(
    T1&lt;&gt;"",
    IF(
      Options!$G$4="Linear",
      S7+((UE!$F$4-UE!$F$3)/(Options!$E$5-Options!$E$21-1)),
      if(UE!$F$3&gt;0,pow((UE!$F$4/UE!$F$3),(1/(Options!$E$5-Options!$E$21-1)))*S7,pow((UE!$F$4),(1/(Options!$E$5-Options!$E$21-1)))*S7)
     )
    ,""
  )
)</f>
        <v>#VALUE!</v>
      </c>
      <c r="U7" s="85" t="str">
        <f>ifs(
  U1&lt;Options!$C$21,0,
  U1=Options!$C$21,if(UE!$F$3&gt;0,UE!$F$3,1),
  Options!$C$21&lt;U1,
  if(
    U1&lt;&gt;"",
    IF(
      Options!$G$4="Linear",
      T7+((UE!$F$4-UE!$F$3)/(Options!$E$5-Options!$E$21-1)),
      if(UE!$F$3&gt;0,pow((UE!$F$4/UE!$F$3),(1/(Options!$E$5-Options!$E$21-1)))*T7,pow((UE!$F$4),(1/(Options!$E$5-Options!$E$21-1)))*T7)
     )
    ,""
  )
)</f>
        <v>#VALUE!</v>
      </c>
      <c r="V7" s="85" t="str">
        <f>ifs(
  V1&lt;Options!$C$21,0,
  V1=Options!$C$21,if(UE!$F$3&gt;0,UE!$F$3,1),
  Options!$C$21&lt;V1,
  if(
    V1&lt;&gt;"",
    IF(
      Options!$G$4="Linear",
      U7+((UE!$F$4-UE!$F$3)/(Options!$E$5-Options!$E$21-1)),
      if(UE!$F$3&gt;0,pow((UE!$F$4/UE!$F$3),(1/(Options!$E$5-Options!$E$21-1)))*U7,pow((UE!$F$4),(1/(Options!$E$5-Options!$E$21-1)))*U7)
     )
    ,""
  )
)</f>
        <v>#VALUE!</v>
      </c>
      <c r="W7" s="85" t="str">
        <f>ifs(
  W1&lt;Options!$C$21,0,
  W1=Options!$C$21,if(UE!$F$3&gt;0,UE!$F$3,1),
  Options!$C$21&lt;W1,
  if(
    W1&lt;&gt;"",
    IF(
      Options!$G$4="Linear",
      V7+((UE!$F$4-UE!$F$3)/(Options!$E$5-Options!$E$21-1)),
      if(UE!$F$3&gt;0,pow((UE!$F$4/UE!$F$3),(1/(Options!$E$5-Options!$E$21-1)))*V7,pow((UE!$F$4),(1/(Options!$E$5-Options!$E$21-1)))*V7)
     )
    ,""
  )
)</f>
        <v>#VALUE!</v>
      </c>
      <c r="X7" s="85" t="str">
        <f>ifs(
  X1&lt;Options!$C$21,0,
  X1=Options!$C$21,if(UE!$F$3&gt;0,UE!$F$3,1),
  Options!$C$21&lt;X1,
  if(
    X1&lt;&gt;"",
    IF(
      Options!$G$4="Linear",
      W7+((UE!$F$4-UE!$F$3)/(Options!$E$5-Options!$E$21-1)),
      if(UE!$F$3&gt;0,pow((UE!$F$4/UE!$F$3),(1/(Options!$E$5-Options!$E$21-1)))*W7,pow((UE!$F$4),(1/(Options!$E$5-Options!$E$21-1)))*W7)
     )
    ,""
  )
)</f>
        <v>#VALUE!</v>
      </c>
      <c r="Y7" s="85" t="str">
        <f>ifs(
  Y1&lt;Options!$C$21,0,
  Y1=Options!$C$21,if(UE!$F$3&gt;0,UE!$F$3,1),
  Options!$C$21&lt;Y1,
  if(
    Y1&lt;&gt;"",
    IF(
      Options!$G$4="Linear",
      X7+((UE!$F$4-UE!$F$3)/(Options!$E$5-Options!$E$21-1)),
      if(UE!$F$3&gt;0,pow((UE!$F$4/UE!$F$3),(1/(Options!$E$5-Options!$E$21-1)))*X7,pow((UE!$F$4),(1/(Options!$E$5-Options!$E$21-1)))*X7)
     )
    ,""
  )
)</f>
        <v>#VALUE!</v>
      </c>
      <c r="Z7" s="85" t="str">
        <f>ifs(
  Z1&lt;Options!$C$21,0,
  Z1=Options!$C$21,if(UE!$F$3&gt;0,UE!$F$3,1),
  Options!$C$21&lt;Z1,
  if(
    Z1&lt;&gt;"",
    IF(
      Options!$G$4="Linear",
      Y7+((UE!$F$4-UE!$F$3)/(Options!$E$5-Options!$E$21-1)),
      if(UE!$F$3&gt;0,pow((UE!$F$4/UE!$F$3),(1/(Options!$E$5-Options!$E$21-1)))*Y7,pow((UE!$F$4),(1/(Options!$E$5-Options!$E$21-1)))*Y7)
     )
    ,""
  )
)</f>
        <v/>
      </c>
    </row>
    <row r="8">
      <c r="A8" s="84" t="s">
        <v>77</v>
      </c>
      <c r="B8" s="85" t="str">
        <f>ifs(B$1&lt;Options!$C$21,0,B$1=Options!$C$21,UE!$H$3,Options!$C$21&lt;B$1,IF(B$1&lt;&gt;"",IF(Options!$G$4="Linear",A8+((UE!$H$4-UE!$H$3)/(Options!$E$5-Options!$E$21-1)),if(UE!$H$3&gt;0,pow((UE!$H$4/UE!$H$3),(1/(Options!$E$5-Options!$E$21-1)))*A8,0)),""))</f>
        <v>#VALUE!</v>
      </c>
      <c r="C8" s="85" t="str">
        <f>ifs(C$1&lt;Options!$C$21,0,C$1=Options!$C$21,UE!$H$3,Options!$C$21&lt;C$1,IF(C$1&lt;&gt;"",IF(Options!$G$4="Linear",B8+((UE!$H$4-UE!$H$3)/(Options!$E$5-Options!$E$21-1)),if(UE!$H$3&gt;0,pow((UE!$H$4/UE!$H$3),(1/(Options!$E$5-Options!$E$21-1)))*B8,0)),""))</f>
        <v>#VALUE!</v>
      </c>
      <c r="D8" s="85" t="str">
        <f>ifs(D$1&lt;Options!$C$21,0,D$1=Options!$C$21,UE!$H$3,Options!$C$21&lt;D$1,IF(D$1&lt;&gt;"",IF(Options!$G$4="Linear",C8+((UE!$H$4-UE!$H$3)/(Options!$E$5-Options!$E$21-1)),if(UE!$H$3&gt;0,pow((UE!$H$4/UE!$H$3),(1/(Options!$E$5-Options!$E$21-1)))*C8,0)),""))</f>
        <v>#VALUE!</v>
      </c>
      <c r="E8" s="85" t="str">
        <f>ifs(E$1&lt;Options!$C$21,0,E$1=Options!$C$21,UE!$H$3,Options!$C$21&lt;E$1,IF(E$1&lt;&gt;"",IF(Options!$G$4="Linear",D8+((UE!$H$4-UE!$H$3)/(Options!$E$5-Options!$E$21-1)),if(UE!$H$3&gt;0,pow((UE!$H$4/UE!$H$3),(1/(Options!$E$5-Options!$E$21-1)))*D8,0)),""))</f>
        <v>#VALUE!</v>
      </c>
      <c r="F8" s="85" t="str">
        <f>ifs(F$1&lt;Options!$C$21,0,F$1=Options!$C$21,UE!$H$3,Options!$C$21&lt;F$1,IF(F$1&lt;&gt;"",IF(Options!$G$4="Linear",E8+((UE!$H$4-UE!$H$3)/(Options!$E$5-Options!$E$21-1)),if(UE!$H$3&gt;0,pow((UE!$H$4/UE!$H$3),(1/(Options!$E$5-Options!$E$21-1)))*E8,0)),""))</f>
        <v>#VALUE!</v>
      </c>
      <c r="G8" s="85" t="str">
        <f>ifs(G$1&lt;Options!$C$21,0,G$1=Options!$C$21,UE!$H$3,Options!$C$21&lt;G$1,IF(G$1&lt;&gt;"",IF(Options!$G$4="Linear",F8+((UE!$H$4-UE!$H$3)/(Options!$E$5-Options!$E$21-1)),if(UE!$H$3&gt;0,pow((UE!$H$4/UE!$H$3),(1/(Options!$E$5-Options!$E$21-1)))*F8,0)),""))</f>
        <v>#VALUE!</v>
      </c>
      <c r="H8" s="85" t="str">
        <f>ifs(H$1&lt;Options!$C$21,0,H$1=Options!$C$21,UE!$H$3,Options!$C$21&lt;H$1,IF(H$1&lt;&gt;"",IF(Options!$G$4="Linear",G8+((UE!$H$4-UE!$H$3)/(Options!$E$5-Options!$E$21-1)),if(UE!$H$3&gt;0,pow((UE!$H$4/UE!$H$3),(1/(Options!$E$5-Options!$E$21-1)))*G8,0)),""))</f>
        <v>#VALUE!</v>
      </c>
      <c r="I8" s="85" t="str">
        <f>ifs(I$1&lt;Options!$C$21,0,I$1=Options!$C$21,UE!$H$3,Options!$C$21&lt;I$1,IF(I$1&lt;&gt;"",IF(Options!$G$4="Linear",H8+((UE!$H$4-UE!$H$3)/(Options!$E$5-Options!$E$21-1)),if(UE!$H$3&gt;0,pow((UE!$H$4/UE!$H$3),(1/(Options!$E$5-Options!$E$21-1)))*H8,0)),""))</f>
        <v>#VALUE!</v>
      </c>
      <c r="J8" s="85" t="str">
        <f>ifs(J$1&lt;Options!$C$21,0,J$1=Options!$C$21,UE!$H$3,Options!$C$21&lt;J$1,IF(J$1&lt;&gt;"",IF(Options!$G$4="Linear",I8+((UE!$H$4-UE!$H$3)/(Options!$E$5-Options!$E$21-1)),if(UE!$H$3&gt;0,pow((UE!$H$4/UE!$H$3),(1/(Options!$E$5-Options!$E$21-1)))*I8,0)),""))</f>
        <v>#VALUE!</v>
      </c>
      <c r="K8" s="85" t="str">
        <f>ifs(K$1&lt;Options!$C$21,0,K$1=Options!$C$21,UE!$H$3,Options!$C$21&lt;K$1,IF(K$1&lt;&gt;"",IF(Options!$G$4="Linear",J8+((UE!$H$4-UE!$H$3)/(Options!$E$5-Options!$E$21-1)),if(UE!$H$3&gt;0,pow((UE!$H$4/UE!$H$3),(1/(Options!$E$5-Options!$E$21-1)))*J8,0)),""))</f>
        <v>#VALUE!</v>
      </c>
      <c r="L8" s="85" t="str">
        <f>ifs(L$1&lt;Options!$C$21,0,L$1=Options!$C$21,UE!$H$3,Options!$C$21&lt;L$1,IF(L$1&lt;&gt;"",IF(Options!$G$4="Linear",K8+((UE!$H$4-UE!$H$3)/(Options!$E$5-Options!$E$21-1)),if(UE!$H$3&gt;0,pow((UE!$H$4/UE!$H$3),(1/(Options!$E$5-Options!$E$21-1)))*K8,0)),""))</f>
        <v>#VALUE!</v>
      </c>
      <c r="M8" s="85" t="str">
        <f>ifs(M$1&lt;Options!$C$21,0,M$1=Options!$C$21,UE!$H$3,Options!$C$21&lt;M$1,IF(M$1&lt;&gt;"",IF(Options!$G$4="Linear",L8+((UE!$H$4-UE!$H$3)/(Options!$E$5-Options!$E$21-1)),if(UE!$H$3&gt;0,pow((UE!$H$4/UE!$H$3),(1/(Options!$E$5-Options!$E$21-1)))*L8,0)),""))</f>
        <v>#VALUE!</v>
      </c>
      <c r="N8" s="86" t="str">
        <f>ifs(N$1&lt;Options!$C$21,0,N$1=Options!$C$21,UE!$H$3,Options!$C$21&lt;N$1,IF(N$1&lt;&gt;"",IF(Options!$G$4="Linear",M8+((UE!$H$4-UE!$H$3)/(Options!$E$5-Options!$E$21-1)),if(UE!$H$3&gt;0,pow((UE!$H$4/UE!$H$3),(1/(Options!$E$5-Options!$E$21-1)))*M8,0)),""))</f>
        <v>#VALUE!</v>
      </c>
      <c r="O8" s="86" t="str">
        <f>ifs(O$1&lt;Options!$C$21,0,O$1=Options!$C$21,UE!$H$3,Options!$C$21&lt;O$1,IF(O$1&lt;&gt;"",IF(Options!$G$4="Linear",N8+((UE!$H$4-UE!$H$3)/(Options!$E$5-Options!$E$21-1)),if(UE!$H$3&gt;0,pow((UE!$H$4/UE!$H$3),(1/(Options!$E$5-Options!$E$21-1)))*N8,0)),""))</f>
        <v>#VALUE!</v>
      </c>
      <c r="P8" s="86" t="str">
        <f>ifs(P$1&lt;Options!$C$21,0,P$1=Options!$C$21,UE!$H$3,Options!$C$21&lt;P$1,IF(P$1&lt;&gt;"",IF(Options!$G$4="Linear",O8+((UE!$H$4-UE!$H$3)/(Options!$E$5-Options!$E$21-1)),if(UE!$H$3&gt;0,pow((UE!$H$4/UE!$H$3),(1/(Options!$E$5-Options!$E$21-1)))*O8,0)),""))</f>
        <v>#VALUE!</v>
      </c>
      <c r="Q8" s="86" t="str">
        <f>ifs(Q$1&lt;Options!$C$21,0,Q$1=Options!$C$21,UE!$H$3,Options!$C$21&lt;Q$1,IF(Q$1&lt;&gt;"",IF(Options!$G$4="Linear",P8+((UE!$H$4-UE!$H$3)/(Options!$E$5-Options!$E$21-1)),if(UE!$H$3&gt;0,pow((UE!$H$4/UE!$H$3),(1/(Options!$E$5-Options!$E$21-1)))*P8,0)),""))</f>
        <v>#VALUE!</v>
      </c>
      <c r="R8" s="86" t="str">
        <f>ifs(R$1&lt;Options!$C$21,0,R$1=Options!$C$21,UE!$H$3,Options!$C$21&lt;R$1,IF(R$1&lt;&gt;"",IF(Options!$G$4="Linear",Q8+((UE!$H$4-UE!$H$3)/(Options!$E$5-Options!$E$21-1)),if(UE!$H$3&gt;0,pow((UE!$H$4/UE!$H$3),(1/(Options!$E$5-Options!$E$21-1)))*Q8,0)),""))</f>
        <v>#VALUE!</v>
      </c>
      <c r="S8" s="86" t="str">
        <f>ifs(S$1&lt;Options!$C$21,0,S$1=Options!$C$21,UE!$H$3,Options!$C$21&lt;S$1,IF(S$1&lt;&gt;"",IF(Options!$G$4="Linear",R8+((UE!$H$4-UE!$H$3)/(Options!$E$5-Options!$E$21-1)),if(UE!$H$3&gt;0,pow((UE!$H$4/UE!$H$3),(1/(Options!$E$5-Options!$E$21-1)))*R8,0)),""))</f>
        <v>#VALUE!</v>
      </c>
      <c r="T8" s="86" t="str">
        <f>ifs(T$1&lt;Options!$C$21,0,T$1=Options!$C$21,UE!$H$3,Options!$C$21&lt;T$1,IF(T$1&lt;&gt;"",IF(Options!$G$4="Linear",S8+((UE!$H$4-UE!$H$3)/(Options!$E$5-Options!$E$21-1)),if(UE!$H$3&gt;0,pow((UE!$H$4/UE!$H$3),(1/(Options!$E$5-Options!$E$21-1)))*S8,0)),""))</f>
        <v>#VALUE!</v>
      </c>
      <c r="U8" s="86" t="str">
        <f>ifs(U$1&lt;Options!$C$21,0,U$1=Options!$C$21,UE!$H$3,Options!$C$21&lt;U$1,IF(U$1&lt;&gt;"",IF(Options!$G$4="Linear",T8+((UE!$H$4-UE!$H$3)/(Options!$E$5-Options!$E$21-1)),if(UE!$H$3&gt;0,pow((UE!$H$4/UE!$H$3),(1/(Options!$E$5-Options!$E$21-1)))*T8,0)),""))</f>
        <v>#VALUE!</v>
      </c>
      <c r="V8" s="86" t="str">
        <f>ifs(V$1&lt;Options!$C$21,0,V$1=Options!$C$21,UE!$H$3,Options!$C$21&lt;V$1,IF(V$1&lt;&gt;"",IF(Options!$G$4="Linear",U8+((UE!$H$4-UE!$H$3)/(Options!$E$5-Options!$E$21-1)),if(UE!$H$3&gt;0,pow((UE!$H$4/UE!$H$3),(1/(Options!$E$5-Options!$E$21-1)))*U8,0)),""))</f>
        <v>#VALUE!</v>
      </c>
      <c r="W8" s="86" t="str">
        <f>ifs(W$1&lt;Options!$C$21,0,W$1=Options!$C$21,UE!$H$3,Options!$C$21&lt;W$1,IF(W$1&lt;&gt;"",IF(Options!$G$4="Linear",V8+((UE!$H$4-UE!$H$3)/(Options!$E$5-Options!$E$21-1)),if(UE!$H$3&gt;0,pow((UE!$H$4/UE!$H$3),(1/(Options!$E$5-Options!$E$21-1)))*V8,0)),""))</f>
        <v>#VALUE!</v>
      </c>
      <c r="X8" s="86" t="str">
        <f>ifs(X$1&lt;Options!$C$21,0,X$1=Options!$C$21,UE!$H$3,Options!$C$21&lt;X$1,IF(X$1&lt;&gt;"",IF(Options!$G$4="Linear",W8+((UE!$H$4-UE!$H$3)/(Options!$E$5-Options!$E$21-1)),if(UE!$H$3&gt;0,pow((UE!$H$4/UE!$H$3),(1/(Options!$E$5-Options!$E$21-1)))*W8,0)),""))</f>
        <v>#VALUE!</v>
      </c>
      <c r="Y8" s="86" t="str">
        <f>ifs(Y$1&lt;Options!$C$21,0,Y$1=Options!$C$21,UE!$H$3,Options!$C$21&lt;Y$1,IF(Y$1&lt;&gt;"",IF(Options!$G$4="Linear",X8+((UE!$H$4-UE!$H$3)/(Options!$E$5-Options!$E$21-1)),if(UE!$H$3&gt;0,pow((UE!$H$4/UE!$H$3),(1/(Options!$E$5-Options!$E$21-1)))*X8,0)),""))</f>
        <v>#VALUE!</v>
      </c>
      <c r="Z8" s="86" t="str">
        <f>ifs(Z$1&lt;Options!$C$21,0,Z$1=Options!$C$21,UE!$H$3,Options!$C$21&lt;Z$1,IF(Z$1&lt;&gt;"",IF(Options!$G$4="Linear",Y8+((UE!$H$4-UE!$H$3)/(Options!$E$5-Options!$E$21-1)),if(UE!$H$3&gt;0,pow((UE!$H$4/UE!$H$3),(1/(Options!$E$5-Options!$E$21-1)))*Y8,0)),""))</f>
        <v/>
      </c>
    </row>
    <row r="9">
      <c r="A9" s="84" t="s">
        <v>17</v>
      </c>
      <c r="B9" s="85" t="str">
        <f t="shared" ref="B9:Z9" si="3">if(B1&lt;&gt;"",if(B3&gt;0,B20/B3,0),"")</f>
        <v>#VALUE!</v>
      </c>
      <c r="C9" s="85" t="str">
        <f t="shared" si="3"/>
        <v>#VALUE!</v>
      </c>
      <c r="D9" s="85" t="str">
        <f t="shared" si="3"/>
        <v>#VALUE!</v>
      </c>
      <c r="E9" s="85" t="str">
        <f t="shared" si="3"/>
        <v>#VALUE!</v>
      </c>
      <c r="F9" s="85" t="str">
        <f t="shared" si="3"/>
        <v>#VALUE!</v>
      </c>
      <c r="G9" s="85" t="str">
        <f t="shared" si="3"/>
        <v>#VALUE!</v>
      </c>
      <c r="H9" s="85" t="str">
        <f t="shared" si="3"/>
        <v>#VALUE!</v>
      </c>
      <c r="I9" s="85" t="str">
        <f t="shared" si="3"/>
        <v>#VALUE!</v>
      </c>
      <c r="J9" s="85" t="str">
        <f t="shared" si="3"/>
        <v>#VALUE!</v>
      </c>
      <c r="K9" s="85" t="str">
        <f t="shared" si="3"/>
        <v>#VALUE!</v>
      </c>
      <c r="L9" s="85" t="str">
        <f t="shared" si="3"/>
        <v>#VALUE!</v>
      </c>
      <c r="M9" s="85" t="str">
        <f t="shared" si="3"/>
        <v>#VALUE!</v>
      </c>
      <c r="N9" s="86" t="str">
        <f t="shared" si="3"/>
        <v>#VALUE!</v>
      </c>
      <c r="O9" s="86" t="str">
        <f t="shared" si="3"/>
        <v>#VALUE!</v>
      </c>
      <c r="P9" s="86" t="str">
        <f t="shared" si="3"/>
        <v>#VALUE!</v>
      </c>
      <c r="Q9" s="86" t="str">
        <f t="shared" si="3"/>
        <v>#VALUE!</v>
      </c>
      <c r="R9" s="86" t="str">
        <f t="shared" si="3"/>
        <v>#VALUE!</v>
      </c>
      <c r="S9" s="86" t="str">
        <f t="shared" si="3"/>
        <v>#VALUE!</v>
      </c>
      <c r="T9" s="86" t="str">
        <f t="shared" si="3"/>
        <v>#VALUE!</v>
      </c>
      <c r="U9" s="86" t="str">
        <f t="shared" si="3"/>
        <v>#VALUE!</v>
      </c>
      <c r="V9" s="86" t="str">
        <f t="shared" si="3"/>
        <v>#VALUE!</v>
      </c>
      <c r="W9" s="86" t="str">
        <f t="shared" si="3"/>
        <v>#VALUE!</v>
      </c>
      <c r="X9" s="86" t="str">
        <f t="shared" si="3"/>
        <v>#VALUE!</v>
      </c>
      <c r="Y9" s="86" t="str">
        <f t="shared" si="3"/>
        <v>#VALUE!</v>
      </c>
      <c r="Z9" s="86" t="str">
        <f t="shared" si="3"/>
        <v/>
      </c>
    </row>
    <row r="10">
      <c r="A10" s="72" t="s">
        <v>78</v>
      </c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75" t="s">
        <v>79</v>
      </c>
      <c r="B11" s="88" t="str">
        <f>ifs(
  B$1&lt;Options!$C$21,0,
  B$1=Options!$C$21,if(UE!$D$3&gt;0,UE!$D$3,1),
  Options!$C$21&lt;B$1,IF(
    B$1&lt;&gt;"",
    IF(
      Options!$G$4="Linear",
      A11+((Options!$E$7)/(Options!$E$5-Options!$E$21-1)),
      if(UE!$D$3&gt;0,pow((UE!$D$4/UE!$D$3),(1/(Options!$E$5-Options!$E$21-1)))*A11,pow(UE!$D$4,(1/(Options!$E$5-Options!$E$21-1)))*A11)
    ),
    ""
  )
)</f>
        <v>##</v>
      </c>
      <c r="C11" s="88" t="str">
        <f>ifs(
  C$1&lt;Options!$C$21,0,
  C$1=Options!$C$21,if(UE!$D$3&gt;0,UE!$D$3,1),
  Options!$C$21&lt;C$1,IF(
    C$1&lt;&gt;"",
    IF(
      Options!$G$4="Linear",
      B11+((Options!$E$7)/(Options!$E$5-Options!$E$21-1)),
      if(UE!$D$3&gt;0,pow((UE!$D$4/UE!$D$3),(1/(Options!$E$5-Options!$E$21-1)))*B11,pow(UE!$D$4,(1/(Options!$E$5-Options!$E$21-1)))*B11)
    ),
    ""
  )
)</f>
        <v>#VALUE!</v>
      </c>
      <c r="D11" s="88" t="str">
        <f>ifs(
  D$1&lt;Options!$C$21,0,
  D$1=Options!$C$21,if(UE!$D$3&gt;0,UE!$D$3,1),
  Options!$C$21&lt;D$1,IF(
    D$1&lt;&gt;"",
    IF(
      Options!$G$4="Linear",
      C11+((Options!$E$7)/(Options!$E$5-Options!$E$21-1)),
      if(UE!$D$3&gt;0,pow((UE!$D$4/UE!$D$3),(1/(Options!$E$5-Options!$E$21-1)))*C11,pow(UE!$D$4,(1/(Options!$E$5-Options!$E$21-1)))*C11)
    ),
    ""
  )
)</f>
        <v>#VALUE!</v>
      </c>
      <c r="E11" s="88" t="str">
        <f>ifs(
  E$1&lt;Options!$C$21,0,
  E$1=Options!$C$21,if(UE!$D$3&gt;0,UE!$D$3,1),
  Options!$C$21&lt;E$1,IF(
    E$1&lt;&gt;"",
    IF(
      Options!$G$4="Linear",
      D11+((Options!$E$7)/(Options!$E$5-Options!$E$21-1)),
      if(UE!$D$3&gt;0,pow((UE!$D$4/UE!$D$3),(1/(Options!$E$5-Options!$E$21-1)))*D11,pow(UE!$D$4,(1/(Options!$E$5-Options!$E$21-1)))*D11)
    ),
    ""
  )
)</f>
        <v>#VALUE!</v>
      </c>
      <c r="F11" s="88" t="str">
        <f>ifs(
  F$1&lt;Options!$C$21,0,
  F$1=Options!$C$21,if(UE!$D$3&gt;0,UE!$D$3,1),
  Options!$C$21&lt;F$1,IF(
    F$1&lt;&gt;"",
    IF(
      Options!$G$4="Linear",
      E11+((Options!$E$7)/(Options!$E$5-Options!$E$21-1)),
      if(UE!$D$3&gt;0,pow((UE!$D$4/UE!$D$3),(1/(Options!$E$5-Options!$E$21-1)))*E11,pow(UE!$D$4,(1/(Options!$E$5-Options!$E$21-1)))*E11)
    ),
    ""
  )
)</f>
        <v>#VALUE!</v>
      </c>
      <c r="G11" s="88" t="str">
        <f>ifs(
  G$1&lt;Options!$C$21,0,
  G$1=Options!$C$21,if(UE!$D$3&gt;0,UE!$D$3,1),
  Options!$C$21&lt;G$1,IF(
    G$1&lt;&gt;"",
    IF(
      Options!$G$4="Linear",
      F11+((Options!$E$7)/(Options!$E$5-Options!$E$21-1)),
      if(UE!$D$3&gt;0,pow((UE!$D$4/UE!$D$3),(1/(Options!$E$5-Options!$E$21-1)))*F11,pow(UE!$D$4,(1/(Options!$E$5-Options!$E$21-1)))*F11)
    ),
    ""
  )
)</f>
        <v>#VALUE!</v>
      </c>
      <c r="H11" s="88" t="str">
        <f>ifs(
  H$1&lt;Options!$C$21,0,
  H$1=Options!$C$21,if(UE!$D$3&gt;0,UE!$D$3,1),
  Options!$C$21&lt;H$1,IF(
    H$1&lt;&gt;"",
    IF(
      Options!$G$4="Linear",
      G11+((Options!$E$7)/(Options!$E$5-Options!$E$21-1)),
      if(UE!$D$3&gt;0,pow((UE!$D$4/UE!$D$3),(1/(Options!$E$5-Options!$E$21-1)))*G11,pow(UE!$D$4,(1/(Options!$E$5-Options!$E$21-1)))*G11)
    ),
    ""
  )
)</f>
        <v>#VALUE!</v>
      </c>
      <c r="I11" s="88" t="str">
        <f>ifs(
  I$1&lt;Options!$C$21,0,
  I$1=Options!$C$21,if(UE!$D$3&gt;0,UE!$D$3,1),
  Options!$C$21&lt;I$1,IF(
    I$1&lt;&gt;"",
    IF(
      Options!$G$4="Linear",
      H11+((Options!$E$7)/(Options!$E$5-Options!$E$21-1)),
      if(UE!$D$3&gt;0,pow((UE!$D$4/UE!$D$3),(1/(Options!$E$5-Options!$E$21-1)))*H11,pow(UE!$D$4,(1/(Options!$E$5-Options!$E$21-1)))*H11)
    ),
    ""
  )
)</f>
        <v>#VALUE!</v>
      </c>
      <c r="J11" s="88" t="str">
        <f>ifs(
  J$1&lt;Options!$C$21,0,
  J$1=Options!$C$21,if(UE!$D$3&gt;0,UE!$D$3,1),
  Options!$C$21&lt;J$1,IF(
    J$1&lt;&gt;"",
    IF(
      Options!$G$4="Linear",
      I11+((Options!$E$7)/(Options!$E$5-Options!$E$21-1)),
      if(UE!$D$3&gt;0,pow((UE!$D$4/UE!$D$3),(1/(Options!$E$5-Options!$E$21-1)))*I11,pow(UE!$D$4,(1/(Options!$E$5-Options!$E$21-1)))*I11)
    ),
    ""
  )
)</f>
        <v>#VALUE!</v>
      </c>
      <c r="K11" s="88" t="str">
        <f>ifs(
  K$1&lt;Options!$C$21,0,
  K$1=Options!$C$21,if(UE!$D$3&gt;0,UE!$D$3,1),
  Options!$C$21&lt;K$1,IF(
    K$1&lt;&gt;"",
    IF(
      Options!$G$4="Linear",
      J11+((Options!$E$7)/(Options!$E$5-Options!$E$21-1)),
      if(UE!$D$3&gt;0,pow((UE!$D$4/UE!$D$3),(1/(Options!$E$5-Options!$E$21-1)))*J11,pow(UE!$D$4,(1/(Options!$E$5-Options!$E$21-1)))*J11)
    ),
    ""
  )
)</f>
        <v>#VALUE!</v>
      </c>
      <c r="L11" s="88" t="str">
        <f>ifs(
  L$1&lt;Options!$C$21,0,
  L$1=Options!$C$21,if(UE!$D$3&gt;0,UE!$D$3,1),
  Options!$C$21&lt;L$1,IF(
    L$1&lt;&gt;"",
    IF(
      Options!$G$4="Linear",
      K11+((Options!$E$7)/(Options!$E$5-Options!$E$21-1)),
      if(UE!$D$3&gt;0,pow((UE!$D$4/UE!$D$3),(1/(Options!$E$5-Options!$E$21-1)))*K11,pow(UE!$D$4,(1/(Options!$E$5-Options!$E$21-1)))*K11)
    ),
    ""
  )
)</f>
        <v>#VALUE!</v>
      </c>
      <c r="M11" s="88" t="str">
        <f>ifs(
  M$1&lt;Options!$C$21,0,
  M$1=Options!$C$21,if(UE!$D$3&gt;0,UE!$D$3,1),
  Options!$C$21&lt;M$1,IF(
    M$1&lt;&gt;"",
    IF(
      Options!$G$4="Linear",
      L11+((Options!$E$7)/(Options!$E$5-Options!$E$21-1)),
      if(UE!$D$3&gt;0,pow((UE!$D$4/UE!$D$3),(1/(Options!$E$5-Options!$E$21-1)))*L11,pow(UE!$D$4,(1/(Options!$E$5-Options!$E$21-1)))*L11)
    ),
    ""
  )
)</f>
        <v>#VALUE!</v>
      </c>
      <c r="N11" s="88" t="str">
        <f>ifs(
  N$1&lt;Options!$C$21,0,
  N$1=Options!$C$21,if(UE!$D$3&gt;0,UE!$D$3,1),
  Options!$C$21&lt;N$1,IF(
    N$1&lt;&gt;"",
    IF(
      Options!$G$4="Linear",
      M11+((Options!$E$7)/(Options!$E$5-Options!$E$21-1)),
      if(UE!$D$3&gt;0,pow((UE!$D$4/UE!$D$3),(1/(Options!$E$5-Options!$E$21-1)))*M11,pow(UE!$D$4,(1/(Options!$E$5-Options!$E$21-1)))*M11)
    ),
    ""
  )
)</f>
        <v>#VALUE!</v>
      </c>
      <c r="O11" s="88" t="str">
        <f>ifs(
  O$1&lt;Options!$C$21,0,
  O$1=Options!$C$21,if(UE!$D$3&gt;0,UE!$D$3,1),
  Options!$C$21&lt;O$1,IF(
    O$1&lt;&gt;"",
    IF(
      Options!$G$4="Linear",
      N11+((Options!$E$7)/(Options!$E$5-Options!$E$21-1)),
      if(UE!$D$3&gt;0,pow((UE!$D$4/UE!$D$3),(1/(Options!$E$5-Options!$E$21-1)))*N11,pow(UE!$D$4,(1/(Options!$E$5-Options!$E$21-1)))*N11)
    ),
    ""
  )
)</f>
        <v>#VALUE!</v>
      </c>
      <c r="P11" s="88" t="str">
        <f>ifs(
  P$1&lt;Options!$C$21,0,
  P$1=Options!$C$21,if(UE!$D$3&gt;0,UE!$D$3,1),
  Options!$C$21&lt;P$1,IF(
    P$1&lt;&gt;"",
    IF(
      Options!$G$4="Linear",
      O11+((Options!$E$7)/(Options!$E$5-Options!$E$21-1)),
      if(UE!$D$3&gt;0,pow((UE!$D$4/UE!$D$3),(1/(Options!$E$5-Options!$E$21-1)))*O11,pow(UE!$D$4,(1/(Options!$E$5-Options!$E$21-1)))*O11)
    ),
    ""
  )
)</f>
        <v>#VALUE!</v>
      </c>
      <c r="Q11" s="88" t="str">
        <f>ifs(
  Q$1&lt;Options!$C$21,0,
  Q$1=Options!$C$21,if(UE!$D$3&gt;0,UE!$D$3,1),
  Options!$C$21&lt;Q$1,IF(
    Q$1&lt;&gt;"",
    IF(
      Options!$G$4="Linear",
      P11+((Options!$E$7)/(Options!$E$5-Options!$E$21-1)),
      if(UE!$D$3&gt;0,pow((UE!$D$4/UE!$D$3),(1/(Options!$E$5-Options!$E$21-1)))*P11,pow(UE!$D$4,(1/(Options!$E$5-Options!$E$21-1)))*P11)
    ),
    ""
  )
)</f>
        <v>#VALUE!</v>
      </c>
      <c r="R11" s="88" t="str">
        <f>ifs(
  R$1&lt;Options!$C$21,0,
  R$1=Options!$C$21,if(UE!$D$3&gt;0,UE!$D$3,1),
  Options!$C$21&lt;R$1,IF(
    R$1&lt;&gt;"",
    IF(
      Options!$G$4="Linear",
      Q11+((Options!$E$7)/(Options!$E$5-Options!$E$21-1)),
      if(UE!$D$3&gt;0,pow((UE!$D$4/UE!$D$3),(1/(Options!$E$5-Options!$E$21-1)))*Q11,pow(UE!$D$4,(1/(Options!$E$5-Options!$E$21-1)))*Q11)
    ),
    ""
  )
)</f>
        <v>#VALUE!</v>
      </c>
      <c r="S11" s="88" t="str">
        <f>ifs(
  S$1&lt;Options!$C$21,0,
  S$1=Options!$C$21,if(UE!$D$3&gt;0,UE!$D$3,1),
  Options!$C$21&lt;S$1,IF(
    S$1&lt;&gt;"",
    IF(
      Options!$G$4="Linear",
      R11+((Options!$E$7)/(Options!$E$5-Options!$E$21-1)),
      if(UE!$D$3&gt;0,pow((UE!$D$4/UE!$D$3),(1/(Options!$E$5-Options!$E$21-1)))*R11,pow(UE!$D$4,(1/(Options!$E$5-Options!$E$21-1)))*R11)
    ),
    ""
  )
)</f>
        <v>#VALUE!</v>
      </c>
      <c r="T11" s="88" t="str">
        <f>ifs(
  T$1&lt;Options!$C$21,0,
  T$1=Options!$C$21,if(UE!$D$3&gt;0,UE!$D$3,1),
  Options!$C$21&lt;T$1,IF(
    T$1&lt;&gt;"",
    IF(
      Options!$G$4="Linear",
      S11+((Options!$E$7)/(Options!$E$5-Options!$E$21-1)),
      if(UE!$D$3&gt;0,pow((UE!$D$4/UE!$D$3),(1/(Options!$E$5-Options!$E$21-1)))*S11,pow(UE!$D$4,(1/(Options!$E$5-Options!$E$21-1)))*S11)
    ),
    ""
  )
)</f>
        <v>#VALUE!</v>
      </c>
      <c r="U11" s="88" t="str">
        <f>ifs(
  U$1&lt;Options!$C$21,0,
  U$1=Options!$C$21,if(UE!$D$3&gt;0,UE!$D$3,1),
  Options!$C$21&lt;U$1,IF(
    U$1&lt;&gt;"",
    IF(
      Options!$G$4="Linear",
      T11+((Options!$E$7)/(Options!$E$5-Options!$E$21-1)),
      if(UE!$D$3&gt;0,pow((UE!$D$4/UE!$D$3),(1/(Options!$E$5-Options!$E$21-1)))*T11,pow(UE!$D$4,(1/(Options!$E$5-Options!$E$21-1)))*T11)
    ),
    ""
  )
)</f>
        <v>#VALUE!</v>
      </c>
      <c r="V11" s="88" t="str">
        <f>ifs(
  V$1&lt;Options!$C$21,0,
  V$1=Options!$C$21,if(UE!$D$3&gt;0,UE!$D$3,1),
  Options!$C$21&lt;V$1,IF(
    V$1&lt;&gt;"",
    IF(
      Options!$G$4="Linear",
      U11+((Options!$E$7)/(Options!$E$5-Options!$E$21-1)),
      if(UE!$D$3&gt;0,pow((UE!$D$4/UE!$D$3),(1/(Options!$E$5-Options!$E$21-1)))*U11,pow(UE!$D$4,(1/(Options!$E$5-Options!$E$21-1)))*U11)
    ),
    ""
  )
)</f>
        <v>#VALUE!</v>
      </c>
      <c r="W11" s="88" t="str">
        <f>ifs(
  W$1&lt;Options!$C$21,0,
  W$1=Options!$C$21,if(UE!$D$3&gt;0,UE!$D$3,1),
  Options!$C$21&lt;W$1,IF(
    W$1&lt;&gt;"",
    IF(
      Options!$G$4="Linear",
      V11+((Options!$E$7)/(Options!$E$5-Options!$E$21-1)),
      if(UE!$D$3&gt;0,pow((UE!$D$4/UE!$D$3),(1/(Options!$E$5-Options!$E$21-1)))*V11,pow(UE!$D$4,(1/(Options!$E$5-Options!$E$21-1)))*V11)
    ),
    ""
  )
)</f>
        <v>#VALUE!</v>
      </c>
      <c r="X11" s="88" t="str">
        <f>ifs(
  X$1&lt;Options!$C$21,0,
  X$1=Options!$C$21,if(UE!$D$3&gt;0,UE!$D$3,1),
  Options!$C$21&lt;X$1,IF(
    X$1&lt;&gt;"",
    IF(
      Options!$G$4="Linear",
      W11+((Options!$E$7)/(Options!$E$5-Options!$E$21-1)),
      if(UE!$D$3&gt;0,pow((UE!$D$4/UE!$D$3),(1/(Options!$E$5-Options!$E$21-1)))*W11,pow(UE!$D$4,(1/(Options!$E$5-Options!$E$21-1)))*W11)
    ),
    ""
  )
)</f>
        <v>#VALUE!</v>
      </c>
      <c r="Y11" s="88" t="str">
        <f>ifs(
  Y$1&lt;Options!$C$21,0,
  Y$1=Options!$C$21,if(UE!$D$3&gt;0,UE!$D$3,1),
  Options!$C$21&lt;Y$1,IF(
    Y$1&lt;&gt;"",
    IF(
      Options!$G$4="Linear",
      X11+((Options!$E$7)/(Options!$E$5-Options!$E$21-1)),
      if(UE!$D$3&gt;0,pow((UE!$D$4/UE!$D$3),(1/(Options!$E$5-Options!$E$21-1)))*X11,pow(UE!$D$4,(1/(Options!$E$5-Options!$E$21-1)))*X11)
    ),
    ""
  )
)</f>
        <v>#VALUE!</v>
      </c>
      <c r="Z11" s="88" t="str">
        <f>ifs(
  Z$1&lt;Options!$C$21,0,
  Z$1=Options!$C$21,if(UE!$D$3&gt;0,UE!$D$3,1),
  Options!$C$21&lt;Z$1,IF(
    Z$1&lt;&gt;"",
    IF(
      Options!$G$4="Linear",
      Y11+((Options!$E$7)/(Options!$E$5-Options!$E$21-1)),
      if(UE!$D$3&gt;0,pow((UE!$D$4/UE!$D$3),(1/(Options!$E$5-Options!$E$21-1)))*Y11,pow(UE!$D$4,(1/(Options!$E$5-Options!$E$21-1)))*Y11)
    ),
    ""
  )
)</f>
        <v/>
      </c>
    </row>
    <row r="12">
      <c r="A12" s="75" t="s">
        <v>80</v>
      </c>
      <c r="B12" s="89">
        <v>0.0</v>
      </c>
      <c r="C12" s="88" t="str">
        <f t="shared" ref="C12:Z12" si="4">if(C1&lt;&gt;"",B14-C13,"")</f>
        <v>#VALUE!</v>
      </c>
      <c r="D12" s="88" t="str">
        <f t="shared" si="4"/>
        <v>#VALUE!</v>
      </c>
      <c r="E12" s="88" t="str">
        <f t="shared" si="4"/>
        <v>#VALUE!</v>
      </c>
      <c r="F12" s="88" t="str">
        <f t="shared" si="4"/>
        <v>#VALUE!</v>
      </c>
      <c r="G12" s="88" t="str">
        <f t="shared" si="4"/>
        <v>#VALUE!</v>
      </c>
      <c r="H12" s="88" t="str">
        <f t="shared" si="4"/>
        <v>#VALUE!</v>
      </c>
      <c r="I12" s="88" t="str">
        <f t="shared" si="4"/>
        <v>#VALUE!</v>
      </c>
      <c r="J12" s="88" t="str">
        <f t="shared" si="4"/>
        <v>#VALUE!</v>
      </c>
      <c r="K12" s="88" t="str">
        <f t="shared" si="4"/>
        <v>#VALUE!</v>
      </c>
      <c r="L12" s="88" t="str">
        <f t="shared" si="4"/>
        <v>#VALUE!</v>
      </c>
      <c r="M12" s="88" t="str">
        <f t="shared" si="4"/>
        <v>#VALUE!</v>
      </c>
      <c r="N12" s="77" t="str">
        <f t="shared" si="4"/>
        <v>#VALUE!</v>
      </c>
      <c r="O12" s="77" t="str">
        <f t="shared" si="4"/>
        <v>#VALUE!</v>
      </c>
      <c r="P12" s="77" t="str">
        <f t="shared" si="4"/>
        <v>#VALUE!</v>
      </c>
      <c r="Q12" s="77" t="str">
        <f t="shared" si="4"/>
        <v>#VALUE!</v>
      </c>
      <c r="R12" s="77" t="str">
        <f t="shared" si="4"/>
        <v>#VALUE!</v>
      </c>
      <c r="S12" s="77" t="str">
        <f t="shared" si="4"/>
        <v>#VALUE!</v>
      </c>
      <c r="T12" s="77" t="str">
        <f t="shared" si="4"/>
        <v>#VALUE!</v>
      </c>
      <c r="U12" s="77" t="str">
        <f t="shared" si="4"/>
        <v>#VALUE!</v>
      </c>
      <c r="V12" s="77" t="str">
        <f t="shared" si="4"/>
        <v>#VALUE!</v>
      </c>
      <c r="W12" s="77" t="str">
        <f t="shared" si="4"/>
        <v>#VALUE!</v>
      </c>
      <c r="X12" s="77" t="str">
        <f t="shared" si="4"/>
        <v>#VALUE!</v>
      </c>
      <c r="Y12" s="77" t="str">
        <f t="shared" si="4"/>
        <v>#VALUE!</v>
      </c>
      <c r="Z12" s="77" t="str">
        <f t="shared" si="4"/>
        <v/>
      </c>
    </row>
    <row r="13">
      <c r="A13" s="75" t="s">
        <v>81</v>
      </c>
      <c r="B13" s="76">
        <v>0.0</v>
      </c>
      <c r="C13" s="88" t="str">
        <f t="shared" ref="C13:Z13" si="5">if(C1&lt;&gt;"",B6*B14,"")</f>
        <v>#VALUE!</v>
      </c>
      <c r="D13" s="88" t="str">
        <f t="shared" si="5"/>
        <v>#VALUE!</v>
      </c>
      <c r="E13" s="88" t="str">
        <f t="shared" si="5"/>
        <v>#VALUE!</v>
      </c>
      <c r="F13" s="88" t="str">
        <f t="shared" si="5"/>
        <v>#VALUE!</v>
      </c>
      <c r="G13" s="88" t="str">
        <f t="shared" si="5"/>
        <v>#VALUE!</v>
      </c>
      <c r="H13" s="88" t="str">
        <f t="shared" si="5"/>
        <v>#VALUE!</v>
      </c>
      <c r="I13" s="88" t="str">
        <f t="shared" si="5"/>
        <v>#VALUE!</v>
      </c>
      <c r="J13" s="88" t="str">
        <f t="shared" si="5"/>
        <v>#VALUE!</v>
      </c>
      <c r="K13" s="88" t="str">
        <f t="shared" si="5"/>
        <v>#VALUE!</v>
      </c>
      <c r="L13" s="88" t="str">
        <f t="shared" si="5"/>
        <v>#VALUE!</v>
      </c>
      <c r="M13" s="88" t="str">
        <f t="shared" si="5"/>
        <v>#VALUE!</v>
      </c>
      <c r="N13" s="77" t="str">
        <f t="shared" si="5"/>
        <v>#VALUE!</v>
      </c>
      <c r="O13" s="77" t="str">
        <f t="shared" si="5"/>
        <v>#VALUE!</v>
      </c>
      <c r="P13" s="77" t="str">
        <f t="shared" si="5"/>
        <v>#VALUE!</v>
      </c>
      <c r="Q13" s="77" t="str">
        <f t="shared" si="5"/>
        <v>#VALUE!</v>
      </c>
      <c r="R13" s="77" t="str">
        <f t="shared" si="5"/>
        <v>#VALUE!</v>
      </c>
      <c r="S13" s="77" t="str">
        <f t="shared" si="5"/>
        <v>#VALUE!</v>
      </c>
      <c r="T13" s="77" t="str">
        <f t="shared" si="5"/>
        <v>#VALUE!</v>
      </c>
      <c r="U13" s="77" t="str">
        <f t="shared" si="5"/>
        <v>#VALUE!</v>
      </c>
      <c r="V13" s="77" t="str">
        <f t="shared" si="5"/>
        <v>#VALUE!</v>
      </c>
      <c r="W13" s="77" t="str">
        <f t="shared" si="5"/>
        <v>#VALUE!</v>
      </c>
      <c r="X13" s="77" t="str">
        <f t="shared" si="5"/>
        <v>#VALUE!</v>
      </c>
      <c r="Y13" s="77" t="str">
        <f t="shared" si="5"/>
        <v>#VALUE!</v>
      </c>
      <c r="Z13" s="77" t="str">
        <f t="shared" si="5"/>
        <v/>
      </c>
    </row>
    <row r="14">
      <c r="A14" s="75" t="s">
        <v>82</v>
      </c>
      <c r="B14" s="88" t="str">
        <f>B12+B11</f>
        <v>#VALUE!</v>
      </c>
      <c r="C14" s="88" t="str">
        <f t="shared" ref="C14:Z14" si="6">if(C1&lt;&gt;"",C12+C11,"")</f>
        <v>#VALUE!</v>
      </c>
      <c r="D14" s="88" t="str">
        <f t="shared" si="6"/>
        <v>#VALUE!</v>
      </c>
      <c r="E14" s="88" t="str">
        <f t="shared" si="6"/>
        <v>#VALUE!</v>
      </c>
      <c r="F14" s="88" t="str">
        <f t="shared" si="6"/>
        <v>#VALUE!</v>
      </c>
      <c r="G14" s="88" t="str">
        <f t="shared" si="6"/>
        <v>#VALUE!</v>
      </c>
      <c r="H14" s="88" t="str">
        <f t="shared" si="6"/>
        <v>#VALUE!</v>
      </c>
      <c r="I14" s="88" t="str">
        <f t="shared" si="6"/>
        <v>#VALUE!</v>
      </c>
      <c r="J14" s="88" t="str">
        <f t="shared" si="6"/>
        <v>#VALUE!</v>
      </c>
      <c r="K14" s="88" t="str">
        <f t="shared" si="6"/>
        <v>#VALUE!</v>
      </c>
      <c r="L14" s="88" t="str">
        <f t="shared" si="6"/>
        <v>#VALUE!</v>
      </c>
      <c r="M14" s="88" t="str">
        <f t="shared" si="6"/>
        <v>#VALUE!</v>
      </c>
      <c r="N14" s="77" t="str">
        <f t="shared" si="6"/>
        <v>#VALUE!</v>
      </c>
      <c r="O14" s="77" t="str">
        <f t="shared" si="6"/>
        <v>#VALUE!</v>
      </c>
      <c r="P14" s="77" t="str">
        <f t="shared" si="6"/>
        <v>#VALUE!</v>
      </c>
      <c r="Q14" s="77" t="str">
        <f t="shared" si="6"/>
        <v>#VALUE!</v>
      </c>
      <c r="R14" s="77" t="str">
        <f t="shared" si="6"/>
        <v>#VALUE!</v>
      </c>
      <c r="S14" s="77" t="str">
        <f t="shared" si="6"/>
        <v>#VALUE!</v>
      </c>
      <c r="T14" s="77" t="str">
        <f t="shared" si="6"/>
        <v>#VALUE!</v>
      </c>
      <c r="U14" s="77" t="str">
        <f t="shared" si="6"/>
        <v>#VALUE!</v>
      </c>
      <c r="V14" s="77" t="str">
        <f t="shared" si="6"/>
        <v>#VALUE!</v>
      </c>
      <c r="W14" s="77" t="str">
        <f t="shared" si="6"/>
        <v>#VALUE!</v>
      </c>
      <c r="X14" s="77" t="str">
        <f t="shared" si="6"/>
        <v>#VALUE!</v>
      </c>
      <c r="Y14" s="77" t="str">
        <f t="shared" si="6"/>
        <v>#VALUE!</v>
      </c>
      <c r="Z14" s="77" t="str">
        <f t="shared" si="6"/>
        <v/>
      </c>
    </row>
    <row r="15">
      <c r="A15" s="72" t="s">
        <v>83</v>
      </c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84" t="s">
        <v>84</v>
      </c>
      <c r="B16" s="85" t="str">
        <f>ifs(B$1&lt;Options!$C$21,0,B$1=Options!$C$21,Options!$C$8,Options!$C$21&lt;B$1,IF(B$1&lt;&gt;"",IF(Options!$G$4="Linear",A16+((Options!$E$8)/(Options!$E$5-Options!$E$21-1)),pow((Options!$D$8/Options!$C$8),(1/(Options!$E$5-Options!$E$21-1)))*A16),""))
</f>
        <v>##</v>
      </c>
      <c r="C16" s="85" t="str">
        <f>ifs(C$1&lt;Options!$C$21,0,C$1=Options!$C$21,Options!$C$8,Options!$C$21&lt;C$1,IF(C$1&lt;&gt;"",IF(Options!$G$4="Linear",B16+((Options!$E$8)/(Options!$E$5-Options!$E$21-1)),pow((Options!$D$8/Options!$C$8),(1/(Options!$E$5-Options!$E$21-1)))*B16),""))
</f>
        <v>#VALUE!</v>
      </c>
      <c r="D16" s="85" t="str">
        <f>ifs(D$1&lt;Options!$C$21,0,D$1=Options!$C$21,Options!$C$8,Options!$C$21&lt;D$1,IF(D$1&lt;&gt;"",IF(Options!$G$4="Linear",C16+((Options!$E$8)/(Options!$E$5-Options!$E$21-1)),pow((Options!$D$8/Options!$C$8),(1/(Options!$E$5-Options!$E$21-1)))*C16),""))
</f>
        <v>#VALUE!</v>
      </c>
      <c r="E16" s="85" t="str">
        <f>ifs(E$1&lt;Options!$C$21,0,E$1=Options!$C$21,Options!$C$8,Options!$C$21&lt;E$1,IF(E$1&lt;&gt;"",IF(Options!$G$4="Linear",D16+((Options!$E$8)/(Options!$E$5-Options!$E$21-1)),pow((Options!$D$8/Options!$C$8),(1/(Options!$E$5-Options!$E$21-1)))*D16),""))
</f>
        <v>#VALUE!</v>
      </c>
      <c r="F16" s="85" t="str">
        <f>ifs(F$1&lt;Options!$C$21,0,F$1=Options!$C$21,Options!$C$8,Options!$C$21&lt;F$1,IF(F$1&lt;&gt;"",IF(Options!$G$4="Linear",E16+((Options!$E$8)/(Options!$E$5-Options!$E$21-1)),pow((Options!$D$8/Options!$C$8),(1/(Options!$E$5-Options!$E$21-1)))*E16),""))
</f>
        <v>#VALUE!</v>
      </c>
      <c r="G16" s="85" t="str">
        <f>ifs(G$1&lt;Options!$C$21,0,G$1=Options!$C$21,Options!$C$8,Options!$C$21&lt;G$1,IF(G$1&lt;&gt;"",IF(Options!$G$4="Linear",F16+((Options!$E$8)/(Options!$E$5-Options!$E$21-1)),pow((Options!$D$8/Options!$C$8),(1/(Options!$E$5-Options!$E$21-1)))*F16),""))
</f>
        <v>#VALUE!</v>
      </c>
      <c r="H16" s="85" t="str">
        <f>ifs(H$1&lt;Options!$C$21,0,H$1=Options!$C$21,Options!$C$8,Options!$C$21&lt;H$1,IF(H$1&lt;&gt;"",IF(Options!$G$4="Linear",G16+((Options!$E$8)/(Options!$E$5-Options!$E$21-1)),pow((Options!$D$8/Options!$C$8),(1/(Options!$E$5-Options!$E$21-1)))*G16),""))
</f>
        <v>#VALUE!</v>
      </c>
      <c r="I16" s="85" t="str">
        <f>ifs(I$1&lt;Options!$C$21,0,I$1=Options!$C$21,Options!$C$8,Options!$C$21&lt;I$1,IF(I$1&lt;&gt;"",IF(Options!$G$4="Linear",H16+((Options!$E$8)/(Options!$E$5-Options!$E$21-1)),pow((Options!$D$8/Options!$C$8),(1/(Options!$E$5-Options!$E$21-1)))*H16),""))
</f>
        <v>#VALUE!</v>
      </c>
      <c r="J16" s="85" t="str">
        <f>ifs(J$1&lt;Options!$C$21,0,J$1=Options!$C$21,Options!$C$8,Options!$C$21&lt;J$1,IF(J$1&lt;&gt;"",IF(Options!$G$4="Linear",I16+((Options!$E$8)/(Options!$E$5-Options!$E$21-1)),pow((Options!$D$8/Options!$C$8),(1/(Options!$E$5-Options!$E$21-1)))*I16),""))
</f>
        <v>#VALUE!</v>
      </c>
      <c r="K16" s="85" t="str">
        <f>ifs(K$1&lt;Options!$C$21,0,K$1=Options!$C$21,Options!$C$8,Options!$C$21&lt;K$1,IF(K$1&lt;&gt;"",IF(Options!$G$4="Linear",J16+((Options!$E$8)/(Options!$E$5-Options!$E$21-1)),pow((Options!$D$8/Options!$C$8),(1/(Options!$E$5-Options!$E$21-1)))*J16),""))
</f>
        <v>#VALUE!</v>
      </c>
      <c r="L16" s="85" t="str">
        <f>ifs(L$1&lt;Options!$C$21,0,L$1=Options!$C$21,Options!$C$8,Options!$C$21&lt;L$1,IF(L$1&lt;&gt;"",IF(Options!$G$4="Linear",K16+((Options!$E$8)/(Options!$E$5-Options!$E$21-1)),pow((Options!$D$8/Options!$C$8),(1/(Options!$E$5-Options!$E$21-1)))*K16),""))
</f>
        <v>#VALUE!</v>
      </c>
      <c r="M16" s="85" t="str">
        <f>ifs(M$1&lt;Options!$C$21,0,M$1=Options!$C$21,Options!$C$8,Options!$C$21&lt;M$1,IF(M$1&lt;&gt;"",IF(Options!$G$4="Linear",L16+((Options!$E$8)/(Options!$E$5-Options!$E$21-1)),pow((Options!$D$8/Options!$C$8),(1/(Options!$E$5-Options!$E$21-1)))*L16),""))
</f>
        <v>#VALUE!</v>
      </c>
      <c r="N16" s="86" t="str">
        <f>ifs(N$1&lt;Options!$C$21,0,N$1=Options!$C$21,Options!$C$8,Options!$C$21&lt;N$1,IF(N$1&lt;&gt;"",IF(Options!$G$4="Linear",M16+((Options!$E$8)/(Options!$E$5-Options!$E$21-1)),pow((Options!$D$8/Options!$C$8),(1/(Options!$E$5-Options!$E$21-1)))*M16),""))
</f>
        <v>#VALUE!</v>
      </c>
      <c r="O16" s="86" t="str">
        <f>ifs(O$1&lt;Options!$C$21,0,O$1=Options!$C$21,Options!$C$8,Options!$C$21&lt;O$1,IF(O$1&lt;&gt;"",IF(Options!$G$4="Linear",N16+((Options!$E$8)/(Options!$E$5-Options!$E$21-1)),pow((Options!$D$8/Options!$C$8),(1/(Options!$E$5-Options!$E$21-1)))*N16),""))
</f>
        <v>#VALUE!</v>
      </c>
      <c r="P16" s="86" t="str">
        <f>ifs(P$1&lt;Options!$C$21,0,P$1=Options!$C$21,Options!$C$8,Options!$C$21&lt;P$1,IF(P$1&lt;&gt;"",IF(Options!$G$4="Linear",O16+((Options!$E$8)/(Options!$E$5-Options!$E$21-1)),pow((Options!$D$8/Options!$C$8),(1/(Options!$E$5-Options!$E$21-1)))*O16),""))
</f>
        <v>#VALUE!</v>
      </c>
      <c r="Q16" s="86" t="str">
        <f>ifs(Q$1&lt;Options!$C$21,0,Q$1=Options!$C$21,Options!$C$8,Options!$C$21&lt;Q$1,IF(Q$1&lt;&gt;"",IF(Options!$G$4="Linear",P16+((Options!$E$8)/(Options!$E$5-Options!$E$21-1)),pow((Options!$D$8/Options!$C$8),(1/(Options!$E$5-Options!$E$21-1)))*P16),""))
</f>
        <v>#VALUE!</v>
      </c>
      <c r="R16" s="86" t="str">
        <f>ifs(R$1&lt;Options!$C$21,0,R$1=Options!$C$21,Options!$C$8,Options!$C$21&lt;R$1,IF(R$1&lt;&gt;"",IF(Options!$G$4="Linear",Q16+((Options!$E$8)/(Options!$E$5-Options!$E$21-1)),pow((Options!$D$8/Options!$C$8),(1/(Options!$E$5-Options!$E$21-1)))*Q16),""))
</f>
        <v>#VALUE!</v>
      </c>
      <c r="S16" s="86" t="str">
        <f>ifs(S$1&lt;Options!$C$21,0,S$1=Options!$C$21,Options!$C$8,Options!$C$21&lt;S$1,IF(S$1&lt;&gt;"",IF(Options!$G$4="Linear",R16+((Options!$E$8)/(Options!$E$5-Options!$E$21-1)),pow((Options!$D$8/Options!$C$8),(1/(Options!$E$5-Options!$E$21-1)))*R16),""))
</f>
        <v>#VALUE!</v>
      </c>
      <c r="T16" s="86" t="str">
        <f>ifs(T$1&lt;Options!$C$21,0,T$1=Options!$C$21,Options!$C$8,Options!$C$21&lt;T$1,IF(T$1&lt;&gt;"",IF(Options!$G$4="Linear",S16+((Options!$E$8)/(Options!$E$5-Options!$E$21-1)),pow((Options!$D$8/Options!$C$8),(1/(Options!$E$5-Options!$E$21-1)))*S16),""))
</f>
        <v>#VALUE!</v>
      </c>
      <c r="U16" s="86" t="str">
        <f>ifs(U$1&lt;Options!$C$21,0,U$1=Options!$C$21,Options!$C$8,Options!$C$21&lt;U$1,IF(U$1&lt;&gt;"",IF(Options!$G$4="Linear",T16+((Options!$E$8)/(Options!$E$5-Options!$E$21-1)),pow((Options!$D$8/Options!$C$8),(1/(Options!$E$5-Options!$E$21-1)))*T16),""))
</f>
        <v>#VALUE!</v>
      </c>
      <c r="V16" s="86" t="str">
        <f>ifs(V$1&lt;Options!$C$21,0,V$1=Options!$C$21,Options!$C$8,Options!$C$21&lt;V$1,IF(V$1&lt;&gt;"",IF(Options!$G$4="Linear",U16+((Options!$E$8)/(Options!$E$5-Options!$E$21-1)),pow((Options!$D$8/Options!$C$8),(1/(Options!$E$5-Options!$E$21-1)))*U16),""))
</f>
        <v>#VALUE!</v>
      </c>
      <c r="W16" s="86" t="str">
        <f>ifs(W$1&lt;Options!$C$21,0,W$1=Options!$C$21,Options!$C$8,Options!$C$21&lt;W$1,IF(W$1&lt;&gt;"",IF(Options!$G$4="Linear",V16+((Options!$E$8)/(Options!$E$5-Options!$E$21-1)),pow((Options!$D$8/Options!$C$8),(1/(Options!$E$5-Options!$E$21-1)))*V16),""))
</f>
        <v>#VALUE!</v>
      </c>
      <c r="X16" s="86" t="str">
        <f>ifs(X$1&lt;Options!$C$21,0,X$1=Options!$C$21,Options!$C$8,Options!$C$21&lt;X$1,IF(X$1&lt;&gt;"",IF(Options!$G$4="Linear",W16+((Options!$E$8)/(Options!$E$5-Options!$E$21-1)),pow((Options!$D$8/Options!$C$8),(1/(Options!$E$5-Options!$E$21-1)))*W16),""))
</f>
        <v>#VALUE!</v>
      </c>
      <c r="Y16" s="86" t="str">
        <f>ifs(Y$1&lt;Options!$C$21,0,Y$1=Options!$C$21,Options!$C$8,Options!$C$21&lt;Y$1,IF(Y$1&lt;&gt;"",IF(Options!$G$4="Linear",X16+((Options!$E$8)/(Options!$E$5-Options!$E$21-1)),pow((Options!$D$8/Options!$C$8),(1/(Options!$E$5-Options!$E$21-1)))*X16),""))
</f>
        <v>#VALUE!</v>
      </c>
      <c r="Z16" s="86" t="str">
        <f>ifs(Z$1&lt;Options!$C$21,0,Z$1=Options!$C$21,Options!$C$8,Options!$C$21&lt;Z$1,IF(Z$1&lt;&gt;"",IF(Options!$G$4="Linear",Y16+((Options!$E$8)/(Options!$E$5-Options!$E$21-1)),pow((Options!$D$8/Options!$C$8),(1/(Options!$E$5-Options!$E$21-1)))*Y16),""))
</f>
        <v/>
      </c>
    </row>
    <row r="17">
      <c r="A17" s="84" t="s">
        <v>85</v>
      </c>
      <c r="B17" s="85" t="str">
        <f>B16*B14</f>
        <v>#VALUE!</v>
      </c>
      <c r="C17" s="85" t="str">
        <f t="shared" ref="C17:Z17" si="7">if(C1&lt;&gt;"",C16*C14,"")</f>
        <v>#VALUE!</v>
      </c>
      <c r="D17" s="85" t="str">
        <f t="shared" si="7"/>
        <v>#VALUE!</v>
      </c>
      <c r="E17" s="85" t="str">
        <f t="shared" si="7"/>
        <v>#VALUE!</v>
      </c>
      <c r="F17" s="85" t="str">
        <f t="shared" si="7"/>
        <v>#VALUE!</v>
      </c>
      <c r="G17" s="85" t="str">
        <f t="shared" si="7"/>
        <v>#VALUE!</v>
      </c>
      <c r="H17" s="85" t="str">
        <f t="shared" si="7"/>
        <v>#VALUE!</v>
      </c>
      <c r="I17" s="85" t="str">
        <f t="shared" si="7"/>
        <v>#VALUE!</v>
      </c>
      <c r="J17" s="85" t="str">
        <f t="shared" si="7"/>
        <v>#VALUE!</v>
      </c>
      <c r="K17" s="85" t="str">
        <f t="shared" si="7"/>
        <v>#VALUE!</v>
      </c>
      <c r="L17" s="85" t="str">
        <f t="shared" si="7"/>
        <v>#VALUE!</v>
      </c>
      <c r="M17" s="85" t="str">
        <f t="shared" si="7"/>
        <v>#VALUE!</v>
      </c>
      <c r="N17" s="86" t="str">
        <f t="shared" si="7"/>
        <v>#VALUE!</v>
      </c>
      <c r="O17" s="86" t="str">
        <f t="shared" si="7"/>
        <v>#VALUE!</v>
      </c>
      <c r="P17" s="86" t="str">
        <f t="shared" si="7"/>
        <v>#VALUE!</v>
      </c>
      <c r="Q17" s="86" t="str">
        <f t="shared" si="7"/>
        <v>#VALUE!</v>
      </c>
      <c r="R17" s="86" t="str">
        <f t="shared" si="7"/>
        <v>#VALUE!</v>
      </c>
      <c r="S17" s="86" t="str">
        <f t="shared" si="7"/>
        <v>#VALUE!</v>
      </c>
      <c r="T17" s="86" t="str">
        <f t="shared" si="7"/>
        <v>#VALUE!</v>
      </c>
      <c r="U17" s="86" t="str">
        <f t="shared" si="7"/>
        <v>#VALUE!</v>
      </c>
      <c r="V17" s="86" t="str">
        <f t="shared" si="7"/>
        <v>#VALUE!</v>
      </c>
      <c r="W17" s="86" t="str">
        <f t="shared" si="7"/>
        <v>#VALUE!</v>
      </c>
      <c r="X17" s="86" t="str">
        <f t="shared" si="7"/>
        <v>#VALUE!</v>
      </c>
      <c r="Y17" s="86" t="str">
        <f t="shared" si="7"/>
        <v>#VALUE!</v>
      </c>
      <c r="Z17" s="86" t="str">
        <f t="shared" si="7"/>
        <v/>
      </c>
    </row>
    <row r="18">
      <c r="A18" s="65" t="s">
        <v>86</v>
      </c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>
      <c r="A19" s="84" t="s">
        <v>87</v>
      </c>
      <c r="B19" s="85" t="str">
        <f>B14*B7+B11*B8</f>
        <v>#VALUE!</v>
      </c>
      <c r="C19" s="85" t="str">
        <f t="shared" ref="C19:Z19" si="8">if(C1&lt;&gt;"",C14*C7+C11*C8,"")</f>
        <v>#VALUE!</v>
      </c>
      <c r="D19" s="85" t="str">
        <f t="shared" si="8"/>
        <v>#VALUE!</v>
      </c>
      <c r="E19" s="85" t="str">
        <f t="shared" si="8"/>
        <v>#VALUE!</v>
      </c>
      <c r="F19" s="85" t="str">
        <f t="shared" si="8"/>
        <v>#VALUE!</v>
      </c>
      <c r="G19" s="85" t="str">
        <f t="shared" si="8"/>
        <v>#VALUE!</v>
      </c>
      <c r="H19" s="85" t="str">
        <f t="shared" si="8"/>
        <v>#VALUE!</v>
      </c>
      <c r="I19" s="85" t="str">
        <f t="shared" si="8"/>
        <v>#VALUE!</v>
      </c>
      <c r="J19" s="85" t="str">
        <f t="shared" si="8"/>
        <v>#VALUE!</v>
      </c>
      <c r="K19" s="85" t="str">
        <f t="shared" si="8"/>
        <v>#VALUE!</v>
      </c>
      <c r="L19" s="85" t="str">
        <f t="shared" si="8"/>
        <v>#VALUE!</v>
      </c>
      <c r="M19" s="85" t="str">
        <f t="shared" si="8"/>
        <v>#VALUE!</v>
      </c>
      <c r="N19" s="86" t="str">
        <f t="shared" si="8"/>
        <v>#VALUE!</v>
      </c>
      <c r="O19" s="86" t="str">
        <f t="shared" si="8"/>
        <v>#VALUE!</v>
      </c>
      <c r="P19" s="86" t="str">
        <f t="shared" si="8"/>
        <v>#VALUE!</v>
      </c>
      <c r="Q19" s="86" t="str">
        <f t="shared" si="8"/>
        <v>#VALUE!</v>
      </c>
      <c r="R19" s="86" t="str">
        <f t="shared" si="8"/>
        <v>#VALUE!</v>
      </c>
      <c r="S19" s="86" t="str">
        <f t="shared" si="8"/>
        <v>#VALUE!</v>
      </c>
      <c r="T19" s="86" t="str">
        <f t="shared" si="8"/>
        <v>#VALUE!</v>
      </c>
      <c r="U19" s="86" t="str">
        <f t="shared" si="8"/>
        <v>#VALUE!</v>
      </c>
      <c r="V19" s="86" t="str">
        <f t="shared" si="8"/>
        <v>#VALUE!</v>
      </c>
      <c r="W19" s="86" t="str">
        <f t="shared" si="8"/>
        <v>#VALUE!</v>
      </c>
      <c r="X19" s="86" t="str">
        <f t="shared" si="8"/>
        <v>#VALUE!</v>
      </c>
      <c r="Y19" s="86" t="str">
        <f t="shared" si="8"/>
        <v>#VALUE!</v>
      </c>
      <c r="Z19" s="86" t="str">
        <f t="shared" si="8"/>
        <v/>
      </c>
    </row>
    <row r="20">
      <c r="A20" s="84" t="s">
        <v>88</v>
      </c>
      <c r="B20" s="85" t="str">
        <f>ifs(B$1&lt;Options!$C$21,0,B$1=Options!$C$21,Options!$C$14,Options!$C$21&lt;B$1,IF(B$1&lt;&gt;"",IF(Options!$G$4="Linear",A20+((Options!$E$14)/(Options!$E$5-Options!$E$21-1)),pow((Options!$D$14/Options!$C$14),(1/(Options!$E$5-Options!$E$21-1)))*A20),""))
</f>
        <v>##</v>
      </c>
      <c r="C20" s="85" t="str">
        <f>ifs(C$1&lt;Options!$C$21,0,C$1=Options!$C$21,Options!$C$14,Options!$C$21&lt;C$1,IF(C$1&lt;&gt;"",IF(Options!$G$4="Linear",B20+((Options!$E$14)/(Options!$E$5-Options!$E$21-1)),pow((Options!$D$14/Options!$C$14),(1/(Options!$E$5-Options!$E$21-1)))*B20),""))
</f>
        <v>#VALUE!</v>
      </c>
      <c r="D20" s="85" t="str">
        <f>ifs(D$1&lt;Options!$C$21,0,D$1=Options!$C$21,Options!$C$14,Options!$C$21&lt;D$1,IF(D$1&lt;&gt;"",IF(Options!$G$4="Linear",C20+((Options!$E$14)/(Options!$E$5-Options!$E$21-1)),pow((Options!$D$14/Options!$C$14),(1/(Options!$E$5-Options!$E$21-1)))*C20),""))
</f>
        <v>#VALUE!</v>
      </c>
      <c r="E20" s="85" t="str">
        <f>ifs(E$1&lt;Options!$C$21,0,E$1=Options!$C$21,Options!$C$14,Options!$C$21&lt;E$1,IF(E$1&lt;&gt;"",IF(Options!$G$4="Linear",D20+((Options!$E$14)/(Options!$E$5-Options!$E$21-1)),pow((Options!$D$14/Options!$C$14),(1/(Options!$E$5-Options!$E$21-1)))*D20),""))
</f>
        <v>#VALUE!</v>
      </c>
      <c r="F20" s="85" t="str">
        <f>ifs(F$1&lt;Options!$C$21,0,F$1=Options!$C$21,Options!$C$14,Options!$C$21&lt;F$1,IF(F$1&lt;&gt;"",IF(Options!$G$4="Linear",E20+((Options!$E$14)/(Options!$E$5-Options!$E$21-1)),pow((Options!$D$14/Options!$C$14),(1/(Options!$E$5-Options!$E$21-1)))*E20),""))
</f>
        <v>#VALUE!</v>
      </c>
      <c r="G20" s="85" t="str">
        <f>ifs(G$1&lt;Options!$C$21,0,G$1=Options!$C$21,Options!$C$14,Options!$C$21&lt;G$1,IF(G$1&lt;&gt;"",IF(Options!$G$4="Linear",F20+((Options!$E$14)/(Options!$E$5-Options!$E$21-1)),pow((Options!$D$14/Options!$C$14),(1/(Options!$E$5-Options!$E$21-1)))*F20),""))
</f>
        <v>#VALUE!</v>
      </c>
      <c r="H20" s="85" t="str">
        <f>ifs(H$1&lt;Options!$C$21,0,H$1=Options!$C$21,Options!$C$14,Options!$C$21&lt;H$1,IF(H$1&lt;&gt;"",IF(Options!$G$4="Linear",G20+((Options!$E$14)/(Options!$E$5-Options!$E$21-1)),pow((Options!$D$14/Options!$C$14),(1/(Options!$E$5-Options!$E$21-1)))*G20),""))
</f>
        <v>#VALUE!</v>
      </c>
      <c r="I20" s="85" t="str">
        <f>ifs(I$1&lt;Options!$C$21,0,I$1=Options!$C$21,Options!$C$14,Options!$C$21&lt;I$1,IF(I$1&lt;&gt;"",IF(Options!$G$4="Linear",H20+((Options!$E$14)/(Options!$E$5-Options!$E$21-1)),pow((Options!$D$14/Options!$C$14),(1/(Options!$E$5-Options!$E$21-1)))*H20),""))
</f>
        <v>#VALUE!</v>
      </c>
      <c r="J20" s="85" t="str">
        <f>ifs(J$1&lt;Options!$C$21,0,J$1=Options!$C$21,Options!$C$14,Options!$C$21&lt;J$1,IF(J$1&lt;&gt;"",IF(Options!$G$4="Linear",I20+((Options!$E$14)/(Options!$E$5-Options!$E$21-1)),pow((Options!$D$14/Options!$C$14),(1/(Options!$E$5-Options!$E$21-1)))*I20),""))
</f>
        <v>#VALUE!</v>
      </c>
      <c r="K20" s="85" t="str">
        <f>ifs(K$1&lt;Options!$C$21,0,K$1=Options!$C$21,Options!$C$14,Options!$C$21&lt;K$1,IF(K$1&lt;&gt;"",IF(Options!$G$4="Linear",J20+((Options!$E$14)/(Options!$E$5-Options!$E$21-1)),pow((Options!$D$14/Options!$C$14),(1/(Options!$E$5-Options!$E$21-1)))*J20),""))
</f>
        <v>#VALUE!</v>
      </c>
      <c r="L20" s="85" t="str">
        <f>ifs(L$1&lt;Options!$C$21,0,L$1=Options!$C$21,Options!$C$14,Options!$C$21&lt;L$1,IF(L$1&lt;&gt;"",IF(Options!$G$4="Linear",K20+((Options!$E$14)/(Options!$E$5-Options!$E$21-1)),pow((Options!$D$14/Options!$C$14),(1/(Options!$E$5-Options!$E$21-1)))*K20),""))
</f>
        <v>#VALUE!</v>
      </c>
      <c r="M20" s="85" t="str">
        <f>ifs(M$1&lt;Options!$C$21,0,M$1=Options!$C$21,Options!$C$14,Options!$C$21&lt;M$1,IF(M$1&lt;&gt;"",IF(Options!$G$4="Linear",L20+((Options!$E$14)/(Options!$E$5-Options!$E$21-1)),pow((Options!$D$14/Options!$C$14),(1/(Options!$E$5-Options!$E$21-1)))*L20),""))
</f>
        <v>#VALUE!</v>
      </c>
      <c r="N20" s="86" t="str">
        <f>ifs(N$1&lt;Options!$C$21,0,N$1=Options!$C$21,Options!$C$14,Options!$C$21&lt;N$1,IF(N$1&lt;&gt;"",IF(Options!$G$4="Linear",M20+((Options!$E$14)/(Options!$E$5-Options!$E$21-1)),pow((Options!$D$14/Options!$C$14),(1/(Options!$E$5-Options!$E$21-1)))*M20),""))
</f>
        <v>#VALUE!</v>
      </c>
      <c r="O20" s="86" t="str">
        <f>ifs(O$1&lt;Options!$C$21,0,O$1=Options!$C$21,Options!$C$14,Options!$C$21&lt;O$1,IF(O$1&lt;&gt;"",IF(Options!$G$4="Linear",N20+((Options!$E$14)/(Options!$E$5-Options!$E$21-1)),pow((Options!$D$14/Options!$C$14),(1/(Options!$E$5-Options!$E$21-1)))*N20),""))
</f>
        <v>#VALUE!</v>
      </c>
      <c r="P20" s="86" t="str">
        <f>ifs(P$1&lt;Options!$C$21,0,P$1=Options!$C$21,Options!$C$14,Options!$C$21&lt;P$1,IF(P$1&lt;&gt;"",IF(Options!$G$4="Linear",O20+((Options!$E$14)/(Options!$E$5-Options!$E$21-1)),pow((Options!$D$14/Options!$C$14),(1/(Options!$E$5-Options!$E$21-1)))*O20),""))
</f>
        <v>#VALUE!</v>
      </c>
      <c r="Q20" s="86" t="str">
        <f>ifs(Q$1&lt;Options!$C$21,0,Q$1=Options!$C$21,Options!$C$14,Options!$C$21&lt;Q$1,IF(Q$1&lt;&gt;"",IF(Options!$G$4="Linear",P20+((Options!$E$14)/(Options!$E$5-Options!$E$21-1)),pow((Options!$D$14/Options!$C$14),(1/(Options!$E$5-Options!$E$21-1)))*P20),""))
</f>
        <v>#VALUE!</v>
      </c>
      <c r="R20" s="86" t="str">
        <f>ifs(R$1&lt;Options!$C$21,0,R$1=Options!$C$21,Options!$C$14,Options!$C$21&lt;R$1,IF(R$1&lt;&gt;"",IF(Options!$G$4="Linear",Q20+((Options!$E$14)/(Options!$E$5-Options!$E$21-1)),pow((Options!$D$14/Options!$C$14),(1/(Options!$E$5-Options!$E$21-1)))*Q20),""))
</f>
        <v>#VALUE!</v>
      </c>
      <c r="S20" s="86" t="str">
        <f>ifs(S$1&lt;Options!$C$21,0,S$1=Options!$C$21,Options!$C$14,Options!$C$21&lt;S$1,IF(S$1&lt;&gt;"",IF(Options!$G$4="Linear",R20+((Options!$E$14)/(Options!$E$5-Options!$E$21-1)),pow((Options!$D$14/Options!$C$14),(1/(Options!$E$5-Options!$E$21-1)))*R20),""))
</f>
        <v>#VALUE!</v>
      </c>
      <c r="T20" s="86" t="str">
        <f>ifs(T$1&lt;Options!$C$21,0,T$1=Options!$C$21,Options!$C$14,Options!$C$21&lt;T$1,IF(T$1&lt;&gt;"",IF(Options!$G$4="Linear",S20+((Options!$E$14)/(Options!$E$5-Options!$E$21-1)),pow((Options!$D$14/Options!$C$14),(1/(Options!$E$5-Options!$E$21-1)))*S20),""))
</f>
        <v>#VALUE!</v>
      </c>
      <c r="U20" s="86" t="str">
        <f>ifs(U$1&lt;Options!$C$21,0,U$1=Options!$C$21,Options!$C$14,Options!$C$21&lt;U$1,IF(U$1&lt;&gt;"",IF(Options!$G$4="Linear",T20+((Options!$E$14)/(Options!$E$5-Options!$E$21-1)),pow((Options!$D$14/Options!$C$14),(1/(Options!$E$5-Options!$E$21-1)))*T20),""))
</f>
        <v>#VALUE!</v>
      </c>
      <c r="V20" s="86" t="str">
        <f>ifs(V$1&lt;Options!$C$21,0,V$1=Options!$C$21,Options!$C$14,Options!$C$21&lt;V$1,IF(V$1&lt;&gt;"",IF(Options!$G$4="Linear",U20+((Options!$E$14)/(Options!$E$5-Options!$E$21-1)),pow((Options!$D$14/Options!$C$14),(1/(Options!$E$5-Options!$E$21-1)))*U20),""))
</f>
        <v>#VALUE!</v>
      </c>
      <c r="W20" s="86" t="str">
        <f>ifs(W$1&lt;Options!$C$21,0,W$1=Options!$C$21,Options!$C$14,Options!$C$21&lt;W$1,IF(W$1&lt;&gt;"",IF(Options!$G$4="Linear",V20+((Options!$E$14)/(Options!$E$5-Options!$E$21-1)),pow((Options!$D$14/Options!$C$14),(1/(Options!$E$5-Options!$E$21-1)))*V20),""))
</f>
        <v>#VALUE!</v>
      </c>
      <c r="X20" s="86" t="str">
        <f>ifs(X$1&lt;Options!$C$21,0,X$1=Options!$C$21,Options!$C$14,Options!$C$21&lt;X$1,IF(X$1&lt;&gt;"",IF(Options!$G$4="Linear",W20+((Options!$E$14)/(Options!$E$5-Options!$E$21-1)),pow((Options!$D$14/Options!$C$14),(1/(Options!$E$5-Options!$E$21-1)))*W20),""))
</f>
        <v>#VALUE!</v>
      </c>
      <c r="Y20" s="86" t="str">
        <f>ifs(Y$1&lt;Options!$C$21,0,Y$1=Options!$C$21,Options!$C$14,Options!$C$21&lt;Y$1,IF(Y$1&lt;&gt;"",IF(Options!$G$4="Linear",X20+((Options!$E$14)/(Options!$E$5-Options!$E$21-1)),pow((Options!$D$14/Options!$C$14),(1/(Options!$E$5-Options!$E$21-1)))*X20),""))
</f>
        <v>#VALUE!</v>
      </c>
      <c r="Z20" s="86" t="str">
        <f>ifs(Z$1&lt;Options!$C$21,0,Z$1=Options!$C$21,Options!$C$14,Options!$C$21&lt;Z$1,IF(Z$1&lt;&gt;"",IF(Options!$G$4="Linear",Y20+((Options!$E$14)/(Options!$E$5-Options!$E$21-1)),pow((Options!$D$14/Options!$C$14),(1/(Options!$E$5-Options!$E$21-1)))*Y20),""))
</f>
        <v/>
      </c>
    </row>
    <row r="21">
      <c r="A21" s="84" t="s">
        <v>89</v>
      </c>
      <c r="B21" s="85">
        <f>if(B1&lt;&gt;"",Roster!B$2,"")</f>
        <v>1270000</v>
      </c>
      <c r="C21" s="85">
        <f>if(C1&lt;&gt;"",Roster!C$2,"")</f>
        <v>1270000</v>
      </c>
      <c r="D21" s="85">
        <f>if(D1&lt;&gt;"",Roster!D$2,"")</f>
        <v>1270000</v>
      </c>
      <c r="E21" s="85">
        <f>if(E1&lt;&gt;"",Roster!E$2,"")</f>
        <v>1270000</v>
      </c>
      <c r="F21" s="85">
        <f>if(F1&lt;&gt;"",Roster!F$2,"")</f>
        <v>1270000</v>
      </c>
      <c r="G21" s="85">
        <f>if(G1&lt;&gt;"",Roster!G$2,"")</f>
        <v>1960000</v>
      </c>
      <c r="H21" s="85">
        <f>if(H1&lt;&gt;"",Roster!H$2,"")</f>
        <v>1960000</v>
      </c>
      <c r="I21" s="85">
        <f>if(I1&lt;&gt;"",Roster!I$2,"")</f>
        <v>1960000</v>
      </c>
      <c r="J21" s="85">
        <f>if(J1&lt;&gt;"",Roster!J$2,"")</f>
        <v>1960000</v>
      </c>
      <c r="K21" s="85">
        <f>if(K1&lt;&gt;"",Roster!K$2,"")</f>
        <v>1960000</v>
      </c>
      <c r="L21" s="85">
        <f>if(L1&lt;&gt;"",Roster!L$2,"")</f>
        <v>1960000</v>
      </c>
      <c r="M21" s="85">
        <f>if(M1&lt;&gt;"",Roster!M$2,"")</f>
        <v>1960000</v>
      </c>
      <c r="N21" s="86">
        <f>if(N1&lt;&gt;"",Roster!N$2,"")</f>
        <v>3020000</v>
      </c>
      <c r="O21" s="86">
        <f>if(O1&lt;&gt;"",Roster!O$2,"")</f>
        <v>3020000</v>
      </c>
      <c r="P21" s="86">
        <f>if(P1&lt;&gt;"",Roster!P$2,"")</f>
        <v>3020000</v>
      </c>
      <c r="Q21" s="86">
        <f>if(Q1&lt;&gt;"",Roster!Q$2,"")</f>
        <v>3020000</v>
      </c>
      <c r="R21" s="86">
        <f>if(R1&lt;&gt;"",Roster!R$2,"")</f>
        <v>3020000</v>
      </c>
      <c r="S21" s="86">
        <f>if(S1&lt;&gt;"",Roster!S$2,"")</f>
        <v>3020000</v>
      </c>
      <c r="T21" s="86">
        <f>if(T1&lt;&gt;"",Roster!T$2,"")</f>
        <v>3020000</v>
      </c>
      <c r="U21" s="86">
        <f>if(U1&lt;&gt;"",Roster!U$2,"")</f>
        <v>3020000</v>
      </c>
      <c r="V21" s="86">
        <f>if(V1&lt;&gt;"",Roster!V$2,"")</f>
        <v>4600000</v>
      </c>
      <c r="W21" s="86">
        <f>if(W1&lt;&gt;"",Roster!W$2,"")</f>
        <v>4600000</v>
      </c>
      <c r="X21" s="86">
        <f>if(X1&lt;&gt;"",Roster!X$2,"")</f>
        <v>4600000</v>
      </c>
      <c r="Y21" s="86">
        <f>if(Y1&lt;&gt;"",Roster!Y$2,"")</f>
        <v>4600000</v>
      </c>
      <c r="Z21" s="86" t="str">
        <f>if(Z1&lt;&gt;"",Roster!Z$2,"")</f>
        <v/>
      </c>
    </row>
    <row r="22">
      <c r="A22" s="84" t="s">
        <v>90</v>
      </c>
      <c r="B22" s="85">
        <f>if(B1&lt;&gt;"",Positions!B3*Options!$C$20,"")</f>
        <v>50400</v>
      </c>
      <c r="C22" s="85">
        <f>if(C1&lt;&gt;"",Positions!C3*Options!$C$20,"")</f>
        <v>50400</v>
      </c>
      <c r="D22" s="85">
        <f>if(D1&lt;&gt;"",Positions!D3*Options!$C$20,"")</f>
        <v>50400</v>
      </c>
      <c r="E22" s="85">
        <f>if(E1&lt;&gt;"",Positions!E3*Options!$C$20,"")</f>
        <v>50400</v>
      </c>
      <c r="F22" s="85">
        <f>if(F1&lt;&gt;"",Positions!F3*Options!$C$20,"")</f>
        <v>50400</v>
      </c>
      <c r="G22" s="85">
        <f>if(G1&lt;&gt;"",Positions!G3*Options!$C$20,"")</f>
        <v>100800</v>
      </c>
      <c r="H22" s="85">
        <f>if(H1&lt;&gt;"",Positions!H3*Options!$C$20,"")</f>
        <v>100800</v>
      </c>
      <c r="I22" s="85">
        <f>if(I1&lt;&gt;"",Positions!I3*Options!$C$20,"")</f>
        <v>100800</v>
      </c>
      <c r="J22" s="85">
        <f>if(J1&lt;&gt;"",Positions!J3*Options!$C$20,"")</f>
        <v>100800</v>
      </c>
      <c r="K22" s="85">
        <f>if(K1&lt;&gt;"",Positions!K3*Options!$C$20,"")</f>
        <v>100800</v>
      </c>
      <c r="L22" s="85">
        <f>if(L1&lt;&gt;"",Positions!L3*Options!$C$20,"")</f>
        <v>100800</v>
      </c>
      <c r="M22" s="85">
        <f>if(M1&lt;&gt;"",Positions!M3*Options!$C$20,"")</f>
        <v>100800</v>
      </c>
      <c r="N22" s="86">
        <f>if(N1&lt;&gt;"",Positions!N3*Options!$C$20,"")</f>
        <v>180000</v>
      </c>
      <c r="O22" s="86">
        <f>if(O1&lt;&gt;"",Positions!O3*Options!$C$20,"")</f>
        <v>180000</v>
      </c>
      <c r="P22" s="86">
        <f>if(P1&lt;&gt;"",Positions!P3*Options!$C$20,"")</f>
        <v>180000</v>
      </c>
      <c r="Q22" s="86">
        <f>if(Q1&lt;&gt;"",Positions!Q3*Options!$C$20,"")</f>
        <v>180000</v>
      </c>
      <c r="R22" s="86">
        <f>if(R1&lt;&gt;"",Positions!R3*Options!$C$20,"")</f>
        <v>180000</v>
      </c>
      <c r="S22" s="86">
        <f>if(S1&lt;&gt;"",Positions!S3*Options!$C$20,"")</f>
        <v>180000</v>
      </c>
      <c r="T22" s="86">
        <f>if(T1&lt;&gt;"",Positions!T3*Options!$C$20,"")</f>
        <v>180000</v>
      </c>
      <c r="U22" s="86">
        <f>if(U1&lt;&gt;"",Positions!U3*Options!$C$20,"")</f>
        <v>180000</v>
      </c>
      <c r="V22" s="86">
        <f>if(V1&lt;&gt;"",Positions!V3*Options!$C$20,"")</f>
        <v>309600</v>
      </c>
      <c r="W22" s="86">
        <f>if(W1&lt;&gt;"",Positions!W3*Options!$C$20,"")</f>
        <v>309600</v>
      </c>
      <c r="X22" s="86">
        <f>if(X1&lt;&gt;"",Positions!X3*Options!$C$20,"")</f>
        <v>309600</v>
      </c>
      <c r="Y22" s="86">
        <f>if(Y1&lt;&gt;"",Positions!Y3*Options!$C$20,"")</f>
        <v>309600</v>
      </c>
      <c r="Z22" s="86" t="str">
        <f>if(Z1&lt;&gt;"",Positions!Z3*Options!$C$20,"")</f>
        <v/>
      </c>
    </row>
    <row r="23">
      <c r="A23" s="84" t="s">
        <v>91</v>
      </c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</row>
    <row r="24">
      <c r="A24" s="65" t="s">
        <v>92</v>
      </c>
      <c r="B24" s="85" t="str">
        <f t="shared" ref="B24:Z24" si="9">if(B1&lt;&gt;"",SUM(B19:B23),"")</f>
        <v>#VALUE!</v>
      </c>
      <c r="C24" s="85" t="str">
        <f t="shared" si="9"/>
        <v>#VALUE!</v>
      </c>
      <c r="D24" s="85" t="str">
        <f t="shared" si="9"/>
        <v>#VALUE!</v>
      </c>
      <c r="E24" s="85" t="str">
        <f t="shared" si="9"/>
        <v>#VALUE!</v>
      </c>
      <c r="F24" s="85" t="str">
        <f t="shared" si="9"/>
        <v>#VALUE!</v>
      </c>
      <c r="G24" s="85" t="str">
        <f t="shared" si="9"/>
        <v>#VALUE!</v>
      </c>
      <c r="H24" s="85" t="str">
        <f t="shared" si="9"/>
        <v>#VALUE!</v>
      </c>
      <c r="I24" s="85" t="str">
        <f t="shared" si="9"/>
        <v>#VALUE!</v>
      </c>
      <c r="J24" s="85" t="str">
        <f t="shared" si="9"/>
        <v>#VALUE!</v>
      </c>
      <c r="K24" s="85" t="str">
        <f t="shared" si="9"/>
        <v>#VALUE!</v>
      </c>
      <c r="L24" s="85" t="str">
        <f t="shared" si="9"/>
        <v>#VALUE!</v>
      </c>
      <c r="M24" s="85" t="str">
        <f t="shared" si="9"/>
        <v>#VALUE!</v>
      </c>
      <c r="N24" s="86" t="str">
        <f t="shared" si="9"/>
        <v>#VALUE!</v>
      </c>
      <c r="O24" s="86" t="str">
        <f t="shared" si="9"/>
        <v>#VALUE!</v>
      </c>
      <c r="P24" s="86" t="str">
        <f t="shared" si="9"/>
        <v>#VALUE!</v>
      </c>
      <c r="Q24" s="86" t="str">
        <f t="shared" si="9"/>
        <v>#VALUE!</v>
      </c>
      <c r="R24" s="86" t="str">
        <f t="shared" si="9"/>
        <v>#VALUE!</v>
      </c>
      <c r="S24" s="86" t="str">
        <f t="shared" si="9"/>
        <v>#VALUE!</v>
      </c>
      <c r="T24" s="86" t="str">
        <f t="shared" si="9"/>
        <v>#VALUE!</v>
      </c>
      <c r="U24" s="86" t="str">
        <f t="shared" si="9"/>
        <v>#VALUE!</v>
      </c>
      <c r="V24" s="86" t="str">
        <f t="shared" si="9"/>
        <v>#VALUE!</v>
      </c>
      <c r="W24" s="86" t="str">
        <f t="shared" si="9"/>
        <v>#VALUE!</v>
      </c>
      <c r="X24" s="86" t="str">
        <f t="shared" si="9"/>
        <v>#VALUE!</v>
      </c>
      <c r="Y24" s="86" t="str">
        <f t="shared" si="9"/>
        <v>#VALUE!</v>
      </c>
      <c r="Z24" s="86" t="str">
        <f t="shared" si="9"/>
        <v/>
      </c>
    </row>
    <row r="25">
      <c r="A25" s="65" t="s">
        <v>93</v>
      </c>
      <c r="B25" s="93" t="str">
        <f t="shared" ref="B25:Z25" si="10">if(B1&lt;&gt;"",B17-B24,"")</f>
        <v>#VALUE!</v>
      </c>
      <c r="C25" s="93" t="str">
        <f t="shared" si="10"/>
        <v>#VALUE!</v>
      </c>
      <c r="D25" s="93" t="str">
        <f t="shared" si="10"/>
        <v>#VALUE!</v>
      </c>
      <c r="E25" s="93" t="str">
        <f t="shared" si="10"/>
        <v>#VALUE!</v>
      </c>
      <c r="F25" s="93" t="str">
        <f t="shared" si="10"/>
        <v>#VALUE!</v>
      </c>
      <c r="G25" s="93" t="str">
        <f t="shared" si="10"/>
        <v>#VALUE!</v>
      </c>
      <c r="H25" s="93" t="str">
        <f t="shared" si="10"/>
        <v>#VALUE!</v>
      </c>
      <c r="I25" s="93" t="str">
        <f t="shared" si="10"/>
        <v>#VALUE!</v>
      </c>
      <c r="J25" s="93" t="str">
        <f t="shared" si="10"/>
        <v>#VALUE!</v>
      </c>
      <c r="K25" s="93" t="str">
        <f t="shared" si="10"/>
        <v>#VALUE!</v>
      </c>
      <c r="L25" s="93" t="str">
        <f t="shared" si="10"/>
        <v>#VALUE!</v>
      </c>
      <c r="M25" s="93" t="str">
        <f t="shared" si="10"/>
        <v>#VALUE!</v>
      </c>
      <c r="N25" s="93" t="str">
        <f t="shared" si="10"/>
        <v>#VALUE!</v>
      </c>
      <c r="O25" s="93" t="str">
        <f t="shared" si="10"/>
        <v>#VALUE!</v>
      </c>
      <c r="P25" s="93" t="str">
        <f t="shared" si="10"/>
        <v>#VALUE!</v>
      </c>
      <c r="Q25" s="93" t="str">
        <f t="shared" si="10"/>
        <v>#VALUE!</v>
      </c>
      <c r="R25" s="93" t="str">
        <f t="shared" si="10"/>
        <v>#VALUE!</v>
      </c>
      <c r="S25" s="93" t="str">
        <f t="shared" si="10"/>
        <v>#VALUE!</v>
      </c>
      <c r="T25" s="93" t="str">
        <f t="shared" si="10"/>
        <v>#VALUE!</v>
      </c>
      <c r="U25" s="93" t="str">
        <f t="shared" si="10"/>
        <v>#VALUE!</v>
      </c>
      <c r="V25" s="93" t="str">
        <f t="shared" si="10"/>
        <v>#VALUE!</v>
      </c>
      <c r="W25" s="93" t="str">
        <f t="shared" si="10"/>
        <v>#VALUE!</v>
      </c>
      <c r="X25" s="93" t="str">
        <f t="shared" si="10"/>
        <v>#VALUE!</v>
      </c>
      <c r="Y25" s="93" t="str">
        <f t="shared" si="10"/>
        <v>#VALUE!</v>
      </c>
      <c r="Z25" s="93" t="str">
        <f t="shared" si="10"/>
        <v/>
      </c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  <row r="1001">
      <c r="A1001" s="49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</row>
    <row r="1002">
      <c r="A1002" s="49"/>
      <c r="B1002" s="49"/>
      <c r="C1002" s="49"/>
      <c r="D1002" s="49"/>
      <c r="E1002" s="49"/>
      <c r="F1002" s="49"/>
      <c r="G1002" s="49"/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</row>
    <row r="1003">
      <c r="A1003" s="49"/>
      <c r="B1003" s="49"/>
      <c r="C1003" s="49"/>
      <c r="D1003" s="49"/>
      <c r="E1003" s="49"/>
      <c r="F1003" s="49"/>
      <c r="G1003" s="49"/>
      <c r="H1003" s="49"/>
      <c r="I1003" s="4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</row>
    <row r="1004">
      <c r="A1004" s="49"/>
      <c r="B1004" s="49"/>
      <c r="C1004" s="49"/>
      <c r="D1004" s="49"/>
      <c r="E1004" s="49"/>
      <c r="F1004" s="49"/>
      <c r="G1004" s="49"/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</row>
    <row r="1005">
      <c r="A1005" s="49"/>
      <c r="B1005" s="49"/>
      <c r="C1005" s="49"/>
      <c r="D1005" s="49"/>
      <c r="E1005" s="49"/>
      <c r="F1005" s="49"/>
      <c r="G1005" s="49"/>
      <c r="H1005" s="49"/>
      <c r="I1005" s="49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  <c r="Z1005" s="49"/>
    </row>
    <row r="1006">
      <c r="A1006" s="49"/>
      <c r="B1006" s="49"/>
      <c r="C1006" s="49"/>
      <c r="D1006" s="49"/>
      <c r="E1006" s="49"/>
      <c r="F1006" s="49"/>
      <c r="G1006" s="49"/>
      <c r="H1006" s="49"/>
      <c r="I1006" s="49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</row>
    <row r="1007">
      <c r="A1007" s="49"/>
      <c r="B1007" s="49"/>
      <c r="C1007" s="49"/>
      <c r="D1007" s="49"/>
      <c r="E1007" s="49"/>
      <c r="F1007" s="49"/>
      <c r="G1007" s="49"/>
      <c r="H1007" s="49"/>
      <c r="I1007" s="49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  <c r="Z1007" s="49"/>
    </row>
    <row r="1008">
      <c r="A1008" s="49"/>
      <c r="B1008" s="49"/>
      <c r="C1008" s="49"/>
      <c r="D1008" s="49"/>
      <c r="E1008" s="49"/>
      <c r="F1008" s="49"/>
      <c r="G1008" s="49"/>
      <c r="H1008" s="49"/>
      <c r="I1008" s="49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</row>
  </sheetData>
  <conditionalFormatting sqref="B25:Z25">
    <cfRule type="cellIs" dxfId="0" priority="1" operator="greaterThan">
      <formula>0</formula>
    </cfRule>
  </conditionalFormatting>
  <conditionalFormatting sqref="B25:Z25">
    <cfRule type="cellIs" dxfId="1" priority="2" operator="lessThan">
      <formula>0</formula>
    </cfRule>
  </conditionalFormatting>
  <conditionalFormatting sqref="B25:Z25">
    <cfRule type="cellIs" dxfId="2" priority="3" operator="equal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8.25"/>
  </cols>
  <sheetData>
    <row r="1">
      <c r="A1" s="72"/>
      <c r="B1" s="62">
        <f>Options!$C$5</f>
        <v>44409</v>
      </c>
      <c r="C1" s="62">
        <f>IF(B1&lt;&gt;"",IF(DATEDIF($B$1, EDATE(B1,1),"M")&lt;Options!$E$5,EDATE(B1,1),""),"")</f>
        <v>44440</v>
      </c>
      <c r="D1" s="62">
        <f>IF(C1&lt;&gt;"",IF(DATEDIF($B$1, EDATE(C1,1),"M")&lt;Options!$E$5,EDATE(C1,1),""),"")</f>
        <v>44470</v>
      </c>
      <c r="E1" s="62">
        <f>IF(D1&lt;&gt;"",IF(DATEDIF($B$1, EDATE(D1,1),"M")&lt;Options!$E$5,EDATE(D1,1),""),"")</f>
        <v>44501</v>
      </c>
      <c r="F1" s="62">
        <f>IF(E1&lt;&gt;"",IF(DATEDIF($B$1, EDATE(E1,1),"M")&lt;Options!$E$5,EDATE(E1,1),""),"")</f>
        <v>44531</v>
      </c>
      <c r="G1" s="62">
        <f>IF(F1&lt;&gt;"",IF(DATEDIF($B$1, EDATE(F1,1),"M")&lt;Options!$E$5,EDATE(F1,1),""),"")</f>
        <v>44562</v>
      </c>
      <c r="H1" s="62">
        <f>IF(G1&lt;&gt;"",IF(DATEDIF($B$1, EDATE(G1,1),"M")&lt;Options!$E$5,EDATE(G1,1),""),"")</f>
        <v>44593</v>
      </c>
      <c r="I1" s="62">
        <f>IF(H1&lt;&gt;"",IF(DATEDIF($B$1, EDATE(H1,1),"M")&lt;Options!$E$5,EDATE(H1,1),""),"")</f>
        <v>44621</v>
      </c>
      <c r="J1" s="62">
        <f>IF(I1&lt;&gt;"",IF(DATEDIF($B$1, EDATE(I1,1),"M")&lt;Options!$E$5,EDATE(I1,1),""),"")</f>
        <v>44652</v>
      </c>
      <c r="K1" s="62">
        <f>IF(J1&lt;&gt;"",IF(DATEDIF($B$1, EDATE(J1,1),"M")&lt;Options!$E$5,EDATE(J1,1),""),"")</f>
        <v>44682</v>
      </c>
      <c r="L1" s="62">
        <f>IF(K1&lt;&gt;"",IF(DATEDIF($B$1, EDATE(K1,1),"M")&lt;Options!$E$5,EDATE(K1,1),""),"")</f>
        <v>44713</v>
      </c>
      <c r="M1" s="62">
        <f>IF(L1&lt;&gt;"",IF(DATEDIF($B$1, EDATE(L1,1),"M")&lt;Options!$E$5,EDATE(L1,1),""),"")</f>
        <v>44743</v>
      </c>
      <c r="N1" s="62">
        <f>IF(M1&lt;&gt;"",IF(DATEDIF($B$1, EDATE(M1,1),"M")&lt;Options!$E$5,EDATE(M1,1),""),"")</f>
        <v>44774</v>
      </c>
      <c r="O1" s="62">
        <f>IF(N1&lt;&gt;"",IF(DATEDIF($B$1, EDATE(N1,1),"M")&lt;Options!$E$5,EDATE(N1,1),""),"")</f>
        <v>44805</v>
      </c>
      <c r="P1" s="62">
        <f>IF(O1&lt;&gt;"",IF(DATEDIF($B$1, EDATE(O1,1),"M")&lt;Options!$E$5,EDATE(O1,1),""),"")</f>
        <v>44835</v>
      </c>
      <c r="Q1" s="62">
        <f>IF(P1&lt;&gt;"",IF(DATEDIF($B$1, EDATE(P1,1),"M")&lt;Options!$E$5,EDATE(P1,1),""),"")</f>
        <v>44866</v>
      </c>
      <c r="R1" s="62">
        <f>IF(Q1&lt;&gt;"",IF(DATEDIF($B$1, EDATE(Q1,1),"M")&lt;Options!$E$5,EDATE(Q1,1),""),"")</f>
        <v>44896</v>
      </c>
      <c r="S1" s="62">
        <f>IF(R1&lt;&gt;"",IF(DATEDIF($B$1, EDATE(R1,1),"M")&lt;Options!$E$5,EDATE(R1,1),""),"")</f>
        <v>44927</v>
      </c>
      <c r="T1" s="62">
        <f>IF(S1&lt;&gt;"",IF(DATEDIF($B$1, EDATE(S1,1),"M")&lt;Options!$E$5,EDATE(S1,1),""),"")</f>
        <v>44958</v>
      </c>
      <c r="U1" s="62">
        <f>IF(T1&lt;&gt;"",IF(DATEDIF($B$1, EDATE(T1,1),"M")&lt;Options!$E$5,EDATE(T1,1),""),"")</f>
        <v>44986</v>
      </c>
      <c r="V1" s="62">
        <f>IF(U1&lt;&gt;"",IF(DATEDIF($B$1, EDATE(U1,1),"M")&lt;Options!$E$5,EDATE(U1,1),""),"")</f>
        <v>45017</v>
      </c>
      <c r="W1" s="62">
        <f>IF(V1&lt;&gt;"",IF(DATEDIF($B$1, EDATE(V1,1),"M")&lt;Options!$E$5,EDATE(V1,1),""),"")</f>
        <v>45047</v>
      </c>
      <c r="X1" s="62">
        <f>IF(W1&lt;&gt;"",IF(DATEDIF($B$1, EDATE(W1,1),"M")&lt;Options!$E$5,EDATE(W1,1),""),"")</f>
        <v>45078</v>
      </c>
      <c r="Y1" s="62">
        <f>IF(X1&lt;&gt;"",IF(DATEDIF($B$1, EDATE(X1,1),"M")&lt;Options!$E$5,EDATE(X1,1),""),"")</f>
        <v>45108</v>
      </c>
      <c r="Z1" s="62" t="str">
        <f>IF(Y1&lt;&gt;"",IF(DATEDIF($B$1, EDATE(Y1,1),"M")&lt;Options!$E$5,EDATE(Y1,1),""),"")</f>
        <v/>
      </c>
    </row>
    <row r="2">
      <c r="A2" s="65" t="s">
        <v>65</v>
      </c>
      <c r="B2" s="94">
        <f t="shared" ref="B2:Z2" si="1">if(B$1&lt;&gt;"",sum(B3:B999),"")</f>
        <v>1270000</v>
      </c>
      <c r="C2" s="94">
        <f t="shared" si="1"/>
        <v>1270000</v>
      </c>
      <c r="D2" s="94">
        <f t="shared" si="1"/>
        <v>1270000</v>
      </c>
      <c r="E2" s="94">
        <f t="shared" si="1"/>
        <v>1270000</v>
      </c>
      <c r="F2" s="94">
        <f t="shared" si="1"/>
        <v>1270000</v>
      </c>
      <c r="G2" s="94">
        <f t="shared" si="1"/>
        <v>1960000</v>
      </c>
      <c r="H2" s="94">
        <f t="shared" si="1"/>
        <v>1960000</v>
      </c>
      <c r="I2" s="94">
        <f t="shared" si="1"/>
        <v>1960000</v>
      </c>
      <c r="J2" s="94">
        <f t="shared" si="1"/>
        <v>1960000</v>
      </c>
      <c r="K2" s="94">
        <f t="shared" si="1"/>
        <v>1960000</v>
      </c>
      <c r="L2" s="94">
        <f t="shared" si="1"/>
        <v>1960000</v>
      </c>
      <c r="M2" s="94">
        <f t="shared" si="1"/>
        <v>1960000</v>
      </c>
      <c r="N2" s="94">
        <f t="shared" si="1"/>
        <v>3020000</v>
      </c>
      <c r="O2" s="94">
        <f t="shared" si="1"/>
        <v>3020000</v>
      </c>
      <c r="P2" s="94">
        <f t="shared" si="1"/>
        <v>3020000</v>
      </c>
      <c r="Q2" s="94">
        <f t="shared" si="1"/>
        <v>3020000</v>
      </c>
      <c r="R2" s="94">
        <f t="shared" si="1"/>
        <v>3020000</v>
      </c>
      <c r="S2" s="94">
        <f t="shared" si="1"/>
        <v>3020000</v>
      </c>
      <c r="T2" s="94">
        <f t="shared" si="1"/>
        <v>3020000</v>
      </c>
      <c r="U2" s="94">
        <f t="shared" si="1"/>
        <v>3020000</v>
      </c>
      <c r="V2" s="94">
        <f t="shared" si="1"/>
        <v>4600000</v>
      </c>
      <c r="W2" s="94">
        <f t="shared" si="1"/>
        <v>4600000</v>
      </c>
      <c r="X2" s="94">
        <f t="shared" si="1"/>
        <v>4600000</v>
      </c>
      <c r="Y2" s="94">
        <f t="shared" si="1"/>
        <v>4600000</v>
      </c>
      <c r="Z2" s="94" t="str">
        <f t="shared" si="1"/>
        <v/>
      </c>
    </row>
    <row r="3">
      <c r="A3" s="70" t="str">
        <f>Positions!A4</f>
        <v>СЕО</v>
      </c>
      <c r="B3" s="95">
        <f>if(B$1&lt;&gt;"",Positions!B4*Salary!B2,"")</f>
        <v>350000</v>
      </c>
      <c r="C3" s="95">
        <f>if(C$1&lt;&gt;"",Positions!C4*Salary!C2,"")</f>
        <v>350000</v>
      </c>
      <c r="D3" s="95">
        <f>if(D$1&lt;&gt;"",Positions!D4*Salary!D2,"")</f>
        <v>350000</v>
      </c>
      <c r="E3" s="95">
        <f>if(E$1&lt;&gt;"",Positions!E4*Salary!E2,"")</f>
        <v>350000</v>
      </c>
      <c r="F3" s="95">
        <f>if(F$1&lt;&gt;"",Positions!F4*Salary!F2,"")</f>
        <v>350000</v>
      </c>
      <c r="G3" s="95">
        <f>if(G$1&lt;&gt;"",Positions!G4*Salary!G2,"")</f>
        <v>350000</v>
      </c>
      <c r="H3" s="95">
        <f>if(H$1&lt;&gt;"",Positions!H4*Salary!H2,"")</f>
        <v>350000</v>
      </c>
      <c r="I3" s="95">
        <f>if(I$1&lt;&gt;"",Positions!I4*Salary!I2,"")</f>
        <v>350000</v>
      </c>
      <c r="J3" s="95">
        <f>if(J$1&lt;&gt;"",Positions!J4*Salary!J2,"")</f>
        <v>350000</v>
      </c>
      <c r="K3" s="95">
        <f>if(K$1&lt;&gt;"",Positions!K4*Salary!K2,"")</f>
        <v>350000</v>
      </c>
      <c r="L3" s="95">
        <f>if(L$1&lt;&gt;"",Positions!L4*Salary!L2,"")</f>
        <v>350000</v>
      </c>
      <c r="M3" s="95">
        <f>if(M$1&lt;&gt;"",Positions!M4*Salary!M2,"")</f>
        <v>350000</v>
      </c>
      <c r="N3" s="95">
        <f>if(N$1&lt;&gt;"",Positions!N4*Salary!N2,"")</f>
        <v>350000</v>
      </c>
      <c r="O3" s="95">
        <f>if(O$1&lt;&gt;"",Positions!O4*Salary!O2,"")</f>
        <v>350000</v>
      </c>
      <c r="P3" s="95">
        <f>if(P$1&lt;&gt;"",Positions!P4*Salary!P2,"")</f>
        <v>350000</v>
      </c>
      <c r="Q3" s="95">
        <f>if(Q$1&lt;&gt;"",Positions!Q4*Salary!Q2,"")</f>
        <v>350000</v>
      </c>
      <c r="R3" s="95">
        <f>if(R$1&lt;&gt;"",Positions!R4*Salary!R2,"")</f>
        <v>350000</v>
      </c>
      <c r="S3" s="95">
        <f>if(S$1&lt;&gt;"",Positions!S4*Salary!S2,"")</f>
        <v>350000</v>
      </c>
      <c r="T3" s="95">
        <f>if(T$1&lt;&gt;"",Positions!T4*Salary!T2,"")</f>
        <v>350000</v>
      </c>
      <c r="U3" s="95">
        <f>if(U$1&lt;&gt;"",Positions!U4*Salary!U2,"")</f>
        <v>350000</v>
      </c>
      <c r="V3" s="95">
        <f>if(V$1&lt;&gt;"",Positions!V4*Salary!V2,"")</f>
        <v>350000</v>
      </c>
      <c r="W3" s="95">
        <f>if(W$1&lt;&gt;"",Positions!W4*Salary!W2,"")</f>
        <v>350000</v>
      </c>
      <c r="X3" s="95">
        <f>if(X$1&lt;&gt;"",Positions!X4*Salary!X2,"")</f>
        <v>350000</v>
      </c>
      <c r="Y3" s="95">
        <f>if(Y$1&lt;&gt;"",Positions!Y4*Salary!Y2,"")</f>
        <v>350000</v>
      </c>
      <c r="Z3" s="95" t="str">
        <f>if(Z$1&lt;&gt;"",Positions!Z4*Salary!Z2,"")</f>
        <v/>
      </c>
    </row>
    <row r="4">
      <c r="A4" s="70" t="str">
        <f>Positions!A5</f>
        <v>COO</v>
      </c>
      <c r="B4" s="95">
        <f>if(B$1&lt;&gt;"",Positions!B5*Salary!B3,"")</f>
        <v>300000</v>
      </c>
      <c r="C4" s="95">
        <f>if(C$1&lt;&gt;"",Positions!C5*Salary!C3,"")</f>
        <v>300000</v>
      </c>
      <c r="D4" s="95">
        <f>if(D$1&lt;&gt;"",Positions!D5*Salary!D3,"")</f>
        <v>300000</v>
      </c>
      <c r="E4" s="95">
        <f>if(E$1&lt;&gt;"",Positions!E5*Salary!E3,"")</f>
        <v>300000</v>
      </c>
      <c r="F4" s="95">
        <f>if(F$1&lt;&gt;"",Positions!F5*Salary!F3,"")</f>
        <v>300000</v>
      </c>
      <c r="G4" s="95">
        <f>if(G$1&lt;&gt;"",Positions!G5*Salary!G3,"")</f>
        <v>300000</v>
      </c>
      <c r="H4" s="95">
        <f>if(H$1&lt;&gt;"",Positions!H5*Salary!H3,"")</f>
        <v>300000</v>
      </c>
      <c r="I4" s="95">
        <f>if(I$1&lt;&gt;"",Positions!I5*Salary!I3,"")</f>
        <v>300000</v>
      </c>
      <c r="J4" s="95">
        <f>if(J$1&lt;&gt;"",Positions!J5*Salary!J3,"")</f>
        <v>300000</v>
      </c>
      <c r="K4" s="95">
        <f>if(K$1&lt;&gt;"",Positions!K5*Salary!K3,"")</f>
        <v>300000</v>
      </c>
      <c r="L4" s="95">
        <f>if(L$1&lt;&gt;"",Positions!L5*Salary!L3,"")</f>
        <v>300000</v>
      </c>
      <c r="M4" s="95">
        <f>if(M$1&lt;&gt;"",Positions!M5*Salary!M3,"")</f>
        <v>300000</v>
      </c>
      <c r="N4" s="95">
        <f>if(N$1&lt;&gt;"",Positions!N5*Salary!N3,"")</f>
        <v>300000</v>
      </c>
      <c r="O4" s="95">
        <f>if(O$1&lt;&gt;"",Positions!O5*Salary!O3,"")</f>
        <v>300000</v>
      </c>
      <c r="P4" s="95">
        <f>if(P$1&lt;&gt;"",Positions!P5*Salary!P3,"")</f>
        <v>300000</v>
      </c>
      <c r="Q4" s="95">
        <f>if(Q$1&lt;&gt;"",Positions!Q5*Salary!Q3,"")</f>
        <v>300000</v>
      </c>
      <c r="R4" s="95">
        <f>if(R$1&lt;&gt;"",Positions!R5*Salary!R3,"")</f>
        <v>300000</v>
      </c>
      <c r="S4" s="95">
        <f>if(S$1&lt;&gt;"",Positions!S5*Salary!S3,"")</f>
        <v>300000</v>
      </c>
      <c r="T4" s="95">
        <f>if(T$1&lt;&gt;"",Positions!T5*Salary!T3,"")</f>
        <v>300000</v>
      </c>
      <c r="U4" s="95">
        <f>if(U$1&lt;&gt;"",Positions!U5*Salary!U3,"")</f>
        <v>300000</v>
      </c>
      <c r="V4" s="95">
        <f>if(V$1&lt;&gt;"",Positions!V5*Salary!V3,"")</f>
        <v>300000</v>
      </c>
      <c r="W4" s="95">
        <f>if(W$1&lt;&gt;"",Positions!W5*Salary!W3,"")</f>
        <v>300000</v>
      </c>
      <c r="X4" s="95">
        <f>if(X$1&lt;&gt;"",Positions!X5*Salary!X3,"")</f>
        <v>300000</v>
      </c>
      <c r="Y4" s="95">
        <f>if(Y$1&lt;&gt;"",Positions!Y5*Salary!Y3,"")</f>
        <v>300000</v>
      </c>
      <c r="Z4" s="95" t="str">
        <f>if(Z$1&lt;&gt;"",Positions!Z5*Salary!Z3,"")</f>
        <v/>
      </c>
    </row>
    <row r="5">
      <c r="A5" s="70" t="str">
        <f>Positions!A6</f>
        <v>СМО</v>
      </c>
      <c r="B5" s="95">
        <f>if(B$1&lt;&gt;"",Positions!B6*Salary!B4,"")</f>
        <v>250000</v>
      </c>
      <c r="C5" s="95">
        <f>if(C$1&lt;&gt;"",Positions!C6*Salary!C4,"")</f>
        <v>250000</v>
      </c>
      <c r="D5" s="95">
        <f>if(D$1&lt;&gt;"",Positions!D6*Salary!D4,"")</f>
        <v>250000</v>
      </c>
      <c r="E5" s="95">
        <f>if(E$1&lt;&gt;"",Positions!E6*Salary!E4,"")</f>
        <v>250000</v>
      </c>
      <c r="F5" s="95">
        <f>if(F$1&lt;&gt;"",Positions!F6*Salary!F4,"")</f>
        <v>250000</v>
      </c>
      <c r="G5" s="95">
        <f>if(G$1&lt;&gt;"",Positions!G6*Salary!G4,"")</f>
        <v>250000</v>
      </c>
      <c r="H5" s="95">
        <f>if(H$1&lt;&gt;"",Positions!H6*Salary!H4,"")</f>
        <v>250000</v>
      </c>
      <c r="I5" s="95">
        <f>if(I$1&lt;&gt;"",Positions!I6*Salary!I4,"")</f>
        <v>250000</v>
      </c>
      <c r="J5" s="95">
        <f>if(J$1&lt;&gt;"",Positions!J6*Salary!J4,"")</f>
        <v>250000</v>
      </c>
      <c r="K5" s="95">
        <f>if(K$1&lt;&gt;"",Positions!K6*Salary!K4,"")</f>
        <v>250000</v>
      </c>
      <c r="L5" s="95">
        <f>if(L$1&lt;&gt;"",Positions!L6*Salary!L4,"")</f>
        <v>250000</v>
      </c>
      <c r="M5" s="95">
        <f>if(M$1&lt;&gt;"",Positions!M6*Salary!M4,"")</f>
        <v>250000</v>
      </c>
      <c r="N5" s="95">
        <f>if(N$1&lt;&gt;"",Positions!N6*Salary!N4,"")</f>
        <v>250000</v>
      </c>
      <c r="O5" s="95">
        <f>if(O$1&lt;&gt;"",Positions!O6*Salary!O4,"")</f>
        <v>250000</v>
      </c>
      <c r="P5" s="95">
        <f>if(P$1&lt;&gt;"",Positions!P6*Salary!P4,"")</f>
        <v>250000</v>
      </c>
      <c r="Q5" s="95">
        <f>if(Q$1&lt;&gt;"",Positions!Q6*Salary!Q4,"")</f>
        <v>250000</v>
      </c>
      <c r="R5" s="95">
        <f>if(R$1&lt;&gt;"",Positions!R6*Salary!R4,"")</f>
        <v>250000</v>
      </c>
      <c r="S5" s="95">
        <f>if(S$1&lt;&gt;"",Positions!S6*Salary!S4,"")</f>
        <v>250000</v>
      </c>
      <c r="T5" s="95">
        <f>if(T$1&lt;&gt;"",Positions!T6*Salary!T4,"")</f>
        <v>250000</v>
      </c>
      <c r="U5" s="95">
        <f>if(U$1&lt;&gt;"",Positions!U6*Salary!U4,"")</f>
        <v>250000</v>
      </c>
      <c r="V5" s="95">
        <f>if(V$1&lt;&gt;"",Positions!V6*Salary!V4,"")</f>
        <v>250000</v>
      </c>
      <c r="W5" s="95">
        <f>if(W$1&lt;&gt;"",Positions!W6*Salary!W4,"")</f>
        <v>250000</v>
      </c>
      <c r="X5" s="95">
        <f>if(X$1&lt;&gt;"",Positions!X6*Salary!X4,"")</f>
        <v>250000</v>
      </c>
      <c r="Y5" s="95">
        <f>if(Y$1&lt;&gt;"",Positions!Y6*Salary!Y4,"")</f>
        <v>250000</v>
      </c>
      <c r="Z5" s="95" t="str">
        <f>if(Z$1&lt;&gt;"",Positions!Z6*Salary!Z4,"")</f>
        <v/>
      </c>
    </row>
    <row r="6">
      <c r="A6" s="70" t="str">
        <f>Positions!A7</f>
        <v>Support</v>
      </c>
      <c r="B6" s="95">
        <f>if(B$1&lt;&gt;"",Positions!B7*Salary!B5,"")</f>
        <v>100000</v>
      </c>
      <c r="C6" s="95">
        <f>if(C$1&lt;&gt;"",Positions!C7*Salary!C5,"")</f>
        <v>100000</v>
      </c>
      <c r="D6" s="95">
        <f>if(D$1&lt;&gt;"",Positions!D7*Salary!D5,"")</f>
        <v>100000</v>
      </c>
      <c r="E6" s="95">
        <f>if(E$1&lt;&gt;"",Positions!E7*Salary!E5,"")</f>
        <v>100000</v>
      </c>
      <c r="F6" s="95">
        <f>if(F$1&lt;&gt;"",Positions!F7*Salary!F5,"")</f>
        <v>100000</v>
      </c>
      <c r="G6" s="95">
        <f>if(G$1&lt;&gt;"",Positions!G7*Salary!G5,"")</f>
        <v>250000</v>
      </c>
      <c r="H6" s="95">
        <f>if(H$1&lt;&gt;"",Positions!H7*Salary!H5,"")</f>
        <v>250000</v>
      </c>
      <c r="I6" s="95">
        <f>if(I$1&lt;&gt;"",Positions!I7*Salary!I5,"")</f>
        <v>250000</v>
      </c>
      <c r="J6" s="95">
        <f>if(J$1&lt;&gt;"",Positions!J7*Salary!J5,"")</f>
        <v>250000</v>
      </c>
      <c r="K6" s="95">
        <f>if(K$1&lt;&gt;"",Positions!K7*Salary!K5,"")</f>
        <v>250000</v>
      </c>
      <c r="L6" s="95">
        <f>if(L$1&lt;&gt;"",Positions!L7*Salary!L5,"")</f>
        <v>250000</v>
      </c>
      <c r="M6" s="95">
        <f>if(M$1&lt;&gt;"",Positions!M7*Salary!M5,"")</f>
        <v>250000</v>
      </c>
      <c r="N6" s="95">
        <f>if(N$1&lt;&gt;"",Positions!N7*Salary!N5,"")</f>
        <v>500000</v>
      </c>
      <c r="O6" s="95">
        <f>if(O$1&lt;&gt;"",Positions!O7*Salary!O5,"")</f>
        <v>500000</v>
      </c>
      <c r="P6" s="95">
        <f>if(P$1&lt;&gt;"",Positions!P7*Salary!P5,"")</f>
        <v>500000</v>
      </c>
      <c r="Q6" s="95">
        <f>if(Q$1&lt;&gt;"",Positions!Q7*Salary!Q5,"")</f>
        <v>500000</v>
      </c>
      <c r="R6" s="95">
        <f>if(R$1&lt;&gt;"",Positions!R7*Salary!R5,"")</f>
        <v>500000</v>
      </c>
      <c r="S6" s="95">
        <f>if(S$1&lt;&gt;"",Positions!S7*Salary!S5,"")</f>
        <v>500000</v>
      </c>
      <c r="T6" s="95">
        <f>if(T$1&lt;&gt;"",Positions!T7*Salary!T5,"")</f>
        <v>500000</v>
      </c>
      <c r="U6" s="95">
        <f>if(U$1&lt;&gt;"",Positions!U7*Salary!U5,"")</f>
        <v>500000</v>
      </c>
      <c r="V6" s="95">
        <f>if(V$1&lt;&gt;"",Positions!V7*Salary!V5,"")</f>
        <v>1000000</v>
      </c>
      <c r="W6" s="95">
        <f>if(W$1&lt;&gt;"",Positions!W7*Salary!W5,"")</f>
        <v>1000000</v>
      </c>
      <c r="X6" s="95">
        <f>if(X$1&lt;&gt;"",Positions!X7*Salary!X5,"")</f>
        <v>1000000</v>
      </c>
      <c r="Y6" s="95">
        <f>if(Y$1&lt;&gt;"",Positions!Y7*Salary!Y5,"")</f>
        <v>1000000</v>
      </c>
      <c r="Z6" s="95" t="str">
        <f>if(Z$1&lt;&gt;"",Positions!Z7*Salary!Z5,"")</f>
        <v/>
      </c>
    </row>
    <row r="7">
      <c r="A7" s="70" t="str">
        <f>Positions!A8</f>
        <v>Marketing team</v>
      </c>
      <c r="B7" s="95">
        <f>if(B$1&lt;&gt;"",Positions!B8*Salary!B6,"")</f>
        <v>120000</v>
      </c>
      <c r="C7" s="95">
        <f>if(C$1&lt;&gt;"",Positions!C8*Salary!C6,"")</f>
        <v>120000</v>
      </c>
      <c r="D7" s="95">
        <f>if(D$1&lt;&gt;"",Positions!D8*Salary!D6,"")</f>
        <v>120000</v>
      </c>
      <c r="E7" s="95">
        <f>if(E$1&lt;&gt;"",Positions!E8*Salary!E6,"")</f>
        <v>120000</v>
      </c>
      <c r="F7" s="95">
        <f>if(F$1&lt;&gt;"",Positions!F8*Salary!F6,"")</f>
        <v>120000</v>
      </c>
      <c r="G7" s="95">
        <f>if(G$1&lt;&gt;"",Positions!G8*Salary!G6,"")</f>
        <v>360000</v>
      </c>
      <c r="H7" s="95">
        <f>if(H$1&lt;&gt;"",Positions!H8*Salary!H6,"")</f>
        <v>360000</v>
      </c>
      <c r="I7" s="95">
        <f>if(I$1&lt;&gt;"",Positions!I8*Salary!I6,"")</f>
        <v>360000</v>
      </c>
      <c r="J7" s="95">
        <f>if(J$1&lt;&gt;"",Positions!J8*Salary!J6,"")</f>
        <v>360000</v>
      </c>
      <c r="K7" s="95">
        <f>if(K$1&lt;&gt;"",Positions!K8*Salary!K6,"")</f>
        <v>360000</v>
      </c>
      <c r="L7" s="95">
        <f>if(L$1&lt;&gt;"",Positions!L8*Salary!L6,"")</f>
        <v>360000</v>
      </c>
      <c r="M7" s="95">
        <f>if(M$1&lt;&gt;"",Positions!M8*Salary!M6,"")</f>
        <v>360000</v>
      </c>
      <c r="N7" s="95">
        <f>if(N$1&lt;&gt;"",Positions!N8*Salary!N6,"")</f>
        <v>720000</v>
      </c>
      <c r="O7" s="95">
        <f>if(O$1&lt;&gt;"",Positions!O8*Salary!O6,"")</f>
        <v>720000</v>
      </c>
      <c r="P7" s="95">
        <f>if(P$1&lt;&gt;"",Positions!P8*Salary!P6,"")</f>
        <v>720000</v>
      </c>
      <c r="Q7" s="95">
        <f>if(Q$1&lt;&gt;"",Positions!Q8*Salary!Q6,"")</f>
        <v>720000</v>
      </c>
      <c r="R7" s="95">
        <f>if(R$1&lt;&gt;"",Positions!R8*Salary!R6,"")</f>
        <v>720000</v>
      </c>
      <c r="S7" s="95">
        <f>if(S$1&lt;&gt;"",Positions!S8*Salary!S6,"")</f>
        <v>720000</v>
      </c>
      <c r="T7" s="95">
        <f>if(T$1&lt;&gt;"",Positions!T8*Salary!T6,"")</f>
        <v>720000</v>
      </c>
      <c r="U7" s="95">
        <f>if(U$1&lt;&gt;"",Positions!U8*Salary!U6,"")</f>
        <v>720000</v>
      </c>
      <c r="V7" s="95">
        <f>if(V$1&lt;&gt;"",Positions!V8*Salary!V6,"")</f>
        <v>1200000</v>
      </c>
      <c r="W7" s="95">
        <f>if(W$1&lt;&gt;"",Positions!W8*Salary!W6,"")</f>
        <v>1200000</v>
      </c>
      <c r="X7" s="95">
        <f>if(X$1&lt;&gt;"",Positions!X8*Salary!X6,"")</f>
        <v>1200000</v>
      </c>
      <c r="Y7" s="95">
        <f>if(Y$1&lt;&gt;"",Positions!Y8*Salary!Y6,"")</f>
        <v>1200000</v>
      </c>
      <c r="Z7" s="95" t="str">
        <f>if(Z$1&lt;&gt;"",Positions!Z8*Salary!Z6,"")</f>
        <v/>
      </c>
    </row>
    <row r="8">
      <c r="A8" s="70" t="str">
        <f>Positions!A9</f>
        <v>Management team</v>
      </c>
      <c r="B8" s="95">
        <f>if(B$1&lt;&gt;"",Positions!B9*Salary!B7,"")</f>
        <v>150000</v>
      </c>
      <c r="C8" s="95">
        <f>if(C$1&lt;&gt;"",Positions!C9*Salary!C7,"")</f>
        <v>150000</v>
      </c>
      <c r="D8" s="95">
        <f>if(D$1&lt;&gt;"",Positions!D9*Salary!D7,"")</f>
        <v>150000</v>
      </c>
      <c r="E8" s="95">
        <f>if(E$1&lt;&gt;"",Positions!E9*Salary!E7,"")</f>
        <v>150000</v>
      </c>
      <c r="F8" s="95">
        <f>if(F$1&lt;&gt;"",Positions!F9*Salary!F7,"")</f>
        <v>150000</v>
      </c>
      <c r="G8" s="95">
        <f>if(G$1&lt;&gt;"",Positions!G9*Salary!G7,"")</f>
        <v>450000</v>
      </c>
      <c r="H8" s="95">
        <f>if(H$1&lt;&gt;"",Positions!H9*Salary!H7,"")</f>
        <v>450000</v>
      </c>
      <c r="I8" s="95">
        <f>if(I$1&lt;&gt;"",Positions!I9*Salary!I7,"")</f>
        <v>450000</v>
      </c>
      <c r="J8" s="95">
        <f>if(J$1&lt;&gt;"",Positions!J9*Salary!J7,"")</f>
        <v>450000</v>
      </c>
      <c r="K8" s="95">
        <f>if(K$1&lt;&gt;"",Positions!K9*Salary!K7,"")</f>
        <v>450000</v>
      </c>
      <c r="L8" s="95">
        <f>if(L$1&lt;&gt;"",Positions!L9*Salary!L7,"")</f>
        <v>450000</v>
      </c>
      <c r="M8" s="95">
        <f>if(M$1&lt;&gt;"",Positions!M9*Salary!M7,"")</f>
        <v>450000</v>
      </c>
      <c r="N8" s="95">
        <f>if(N$1&lt;&gt;"",Positions!N9*Salary!N7,"")</f>
        <v>900000</v>
      </c>
      <c r="O8" s="95">
        <f>if(O$1&lt;&gt;"",Positions!O9*Salary!O7,"")</f>
        <v>900000</v>
      </c>
      <c r="P8" s="95">
        <f>if(P$1&lt;&gt;"",Positions!P9*Salary!P7,"")</f>
        <v>900000</v>
      </c>
      <c r="Q8" s="95">
        <f>if(Q$1&lt;&gt;"",Positions!Q9*Salary!Q7,"")</f>
        <v>900000</v>
      </c>
      <c r="R8" s="95">
        <f>if(R$1&lt;&gt;"",Positions!R9*Salary!R7,"")</f>
        <v>900000</v>
      </c>
      <c r="S8" s="95">
        <f>if(S$1&lt;&gt;"",Positions!S9*Salary!S7,"")</f>
        <v>900000</v>
      </c>
      <c r="T8" s="95">
        <f>if(T$1&lt;&gt;"",Positions!T9*Salary!T7,"")</f>
        <v>900000</v>
      </c>
      <c r="U8" s="95">
        <f>if(U$1&lt;&gt;"",Positions!U9*Salary!U7,"")</f>
        <v>900000</v>
      </c>
      <c r="V8" s="95">
        <f>if(V$1&lt;&gt;"",Positions!V9*Salary!V7,"")</f>
        <v>1500000</v>
      </c>
      <c r="W8" s="95">
        <f>if(W$1&lt;&gt;"",Positions!W9*Salary!W7,"")</f>
        <v>1500000</v>
      </c>
      <c r="X8" s="95">
        <f>if(X$1&lt;&gt;"",Positions!X9*Salary!X7,"")</f>
        <v>1500000</v>
      </c>
      <c r="Y8" s="95">
        <f>if(Y$1&lt;&gt;"",Positions!Y9*Salary!Y7,"")</f>
        <v>1500000</v>
      </c>
      <c r="Z8" s="95" t="str">
        <f>if(Z$1&lt;&gt;"",Positions!Z9*Salary!Z7,"")</f>
        <v/>
      </c>
    </row>
    <row r="9">
      <c r="A9" s="70" t="str">
        <f>Positions!A10</f>
        <v/>
      </c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>
      <c r="A10" s="70" t="str">
        <f>Positions!A11</f>
        <v/>
      </c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>
      <c r="A11" s="70" t="str">
        <f>Positions!A12</f>
        <v/>
      </c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>
      <c r="A12" s="70" t="str">
        <f>Positions!A13</f>
        <v/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>
      <c r="A13" s="70" t="str">
        <f>Positions!A14</f>
        <v/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</row>
    <row r="14">
      <c r="A14" s="70" t="str">
        <f>Positions!A15</f>
        <v/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>
      <c r="A15" s="70" t="str">
        <f>Positions!A16</f>
        <v/>
      </c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>
      <c r="A16" s="70" t="str">
        <f>Positions!A17</f>
        <v/>
      </c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>
      <c r="A17" s="70" t="str">
        <f>Positions!A18</f>
        <v/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>
      <c r="A18" s="70" t="str">
        <f>Positions!A19</f>
        <v/>
      </c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>
      <c r="A19" s="70" t="str">
        <f>Positions!A20</f>
        <v/>
      </c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>
      <c r="A20" s="70" t="str">
        <f>Positions!A21</f>
        <v/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>
      <c r="A21" s="70" t="str">
        <f>Positions!A22</f>
        <v/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>
      <c r="A22" s="70" t="str">
        <f>Positions!A23</f>
        <v/>
      </c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>
      <c r="A23" s="70" t="str">
        <f>Positions!A24</f>
        <v/>
      </c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</row>
    <row r="24">
      <c r="A24" s="70" t="str">
        <f>Positions!A25</f>
        <v/>
      </c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>
      <c r="A25" s="70" t="str">
        <f>Positions!A26</f>
        <v/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>
      <c r="A26" s="70" t="str">
        <f>Positions!A27</f>
        <v/>
      </c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>
      <c r="A27" s="70" t="str">
        <f>Positions!A28</f>
        <v/>
      </c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>
      <c r="A28" s="70" t="str">
        <f>Positions!A29</f>
        <v/>
      </c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>
      <c r="A29" s="70" t="str">
        <f>Positions!A30</f>
        <v/>
      </c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>
      <c r="A30" s="70" t="str">
        <f>Positions!A31</f>
        <v/>
      </c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>
      <c r="A31" s="70" t="str">
        <f>Positions!A32</f>
        <v/>
      </c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>
      <c r="A32" s="70" t="str">
        <f>Positions!A33</f>
        <v/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>
      <c r="A33" s="70" t="str">
        <f>Positions!A34</f>
        <v/>
      </c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>
      <c r="A34" s="70" t="str">
        <f>Positions!A35</f>
        <v/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>
      <c r="A35" s="70" t="str">
        <f>Positions!A36</f>
        <v/>
      </c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>
      <c r="A36" s="70" t="str">
        <f>Positions!A37</f>
        <v/>
      </c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>
      <c r="A37" s="70" t="str">
        <f>Positions!A38</f>
        <v/>
      </c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>
      <c r="A38" s="70" t="str">
        <f>Positions!A39</f>
        <v/>
      </c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>
      <c r="A39" s="70" t="str">
        <f>Positions!A40</f>
        <v/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>
      <c r="A40" s="70" t="str">
        <f>Positions!A41</f>
        <v/>
      </c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>
      <c r="A41" s="70" t="str">
        <f>Positions!A42</f>
        <v/>
      </c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>
      <c r="A42" s="70" t="str">
        <f>Positions!A43</f>
        <v/>
      </c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>
      <c r="A43" s="70" t="str">
        <f>Positions!A44</f>
        <v/>
      </c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>
      <c r="A44" s="70" t="str">
        <f>Positions!A45</f>
        <v/>
      </c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>
      <c r="A45" s="70" t="str">
        <f>Positions!A46</f>
        <v/>
      </c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>
      <c r="A46" s="70" t="str">
        <f>Positions!A47</f>
        <v/>
      </c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>
      <c r="A47" s="70" t="str">
        <f>Positions!A48</f>
        <v/>
      </c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>
      <c r="A48" s="70" t="str">
        <f>Positions!A49</f>
        <v/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>
      <c r="A49" s="70" t="str">
        <f>Positions!A50</f>
        <v/>
      </c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>
      <c r="A50" s="70" t="str">
        <f>Positions!A51</f>
        <v/>
      </c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>
      <c r="A51" s="70" t="str">
        <f>Positions!A52</f>
        <v/>
      </c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>
      <c r="A52" s="70" t="str">
        <f>Positions!A53</f>
        <v/>
      </c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>
      <c r="A53" s="70" t="str">
        <f>Positions!A54</f>
        <v/>
      </c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>
      <c r="A54" s="70" t="str">
        <f>Positions!A55</f>
        <v/>
      </c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>
      <c r="A55" s="70" t="str">
        <f>Positions!A56</f>
        <v/>
      </c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>
      <c r="A56" s="70" t="str">
        <f>Positions!A57</f>
        <v/>
      </c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>
      <c r="A57" s="70" t="str">
        <f>Positions!A58</f>
        <v/>
      </c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>
      <c r="A58" s="70" t="str">
        <f>Positions!A59</f>
        <v/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>
      <c r="A59" s="70" t="str">
        <f>Positions!A60</f>
        <v/>
      </c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>
      <c r="A60" s="70" t="str">
        <f>Positions!A61</f>
        <v/>
      </c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>
      <c r="A61" s="70" t="str">
        <f>Positions!A62</f>
        <v/>
      </c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>
      <c r="A62" s="70" t="str">
        <f>Positions!A63</f>
        <v/>
      </c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>
      <c r="A63" s="70" t="str">
        <f>Positions!A64</f>
        <v/>
      </c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>
      <c r="A64" s="70" t="str">
        <f>Positions!A65</f>
        <v/>
      </c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>
      <c r="A65" s="70" t="str">
        <f>Positions!A66</f>
        <v/>
      </c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>
      <c r="A66" s="70" t="str">
        <f>Positions!A67</f>
        <v/>
      </c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>
      <c r="A67" s="70" t="str">
        <f>Positions!A68</f>
        <v/>
      </c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>
      <c r="A68" s="70" t="str">
        <f>Positions!A69</f>
        <v/>
      </c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>
      <c r="A69" s="70" t="str">
        <f>Positions!A70</f>
        <v/>
      </c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</row>
    <row r="70">
      <c r="A70" s="70" t="str">
        <f>Positions!A71</f>
        <v/>
      </c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</row>
    <row r="71">
      <c r="A71" s="70" t="str">
        <f>Positions!A72</f>
        <v/>
      </c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</row>
    <row r="72">
      <c r="A72" s="70" t="str">
        <f>Positions!A73</f>
        <v/>
      </c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</row>
    <row r="73">
      <c r="A73" s="70" t="str">
        <f>Positions!A74</f>
        <v/>
      </c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</row>
    <row r="74">
      <c r="A74" s="70" t="str">
        <f>Positions!A75</f>
        <v/>
      </c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</row>
    <row r="75">
      <c r="A75" s="70" t="str">
        <f>Positions!A76</f>
        <v/>
      </c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</row>
    <row r="76">
      <c r="A76" s="70" t="str">
        <f>Positions!A77</f>
        <v/>
      </c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7">
      <c r="A77" s="70" t="str">
        <f>Positions!A78</f>
        <v/>
      </c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</row>
    <row r="78">
      <c r="A78" s="70" t="str">
        <f>Positions!A79</f>
        <v/>
      </c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79">
      <c r="A79" s="70" t="str">
        <f>Positions!A80</f>
        <v/>
      </c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</row>
    <row r="80">
      <c r="A80" s="70" t="str">
        <f>Positions!A81</f>
        <v/>
      </c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>
      <c r="A81" s="70" t="str">
        <f>Positions!A82</f>
        <v/>
      </c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</row>
    <row r="82">
      <c r="A82" s="70" t="str">
        <f>Positions!A83</f>
        <v/>
      </c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</row>
    <row r="83">
      <c r="A83" s="70" t="str">
        <f>Positions!A84</f>
        <v/>
      </c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</row>
    <row r="84">
      <c r="A84" s="70" t="str">
        <f>Positions!A85</f>
        <v/>
      </c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</row>
    <row r="85">
      <c r="A85" s="70" t="str">
        <f>Positions!A86</f>
        <v/>
      </c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</row>
    <row r="86">
      <c r="A86" s="70" t="str">
        <f>Positions!A87</f>
        <v/>
      </c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</row>
    <row r="87">
      <c r="A87" s="70" t="str">
        <f>Positions!A88</f>
        <v/>
      </c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</row>
    <row r="88">
      <c r="A88" s="70" t="str">
        <f>Positions!A89</f>
        <v/>
      </c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</row>
    <row r="89">
      <c r="A89" s="70" t="str">
        <f>Positions!A90</f>
        <v/>
      </c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</row>
    <row r="90">
      <c r="A90" s="70" t="str">
        <f>Positions!A91</f>
        <v/>
      </c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</row>
    <row r="91">
      <c r="A91" s="70" t="str">
        <f>Positions!A92</f>
        <v/>
      </c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</row>
    <row r="92">
      <c r="A92" s="70" t="str">
        <f>Positions!A93</f>
        <v/>
      </c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</row>
    <row r="93">
      <c r="A93" s="70" t="str">
        <f>Positions!A94</f>
        <v/>
      </c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</row>
    <row r="94">
      <c r="A94" s="70" t="str">
        <f>Positions!A95</f>
        <v/>
      </c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</row>
    <row r="95">
      <c r="A95" s="70" t="str">
        <f>Positions!A96</f>
        <v/>
      </c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</row>
    <row r="96">
      <c r="A96" s="70" t="str">
        <f>Positions!A97</f>
        <v/>
      </c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</row>
    <row r="97">
      <c r="A97" s="70" t="str">
        <f>Positions!A98</f>
        <v/>
      </c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</row>
    <row r="98">
      <c r="A98" s="70" t="str">
        <f>Positions!A99</f>
        <v/>
      </c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</row>
    <row r="99">
      <c r="A99" s="70" t="str">
        <f>Positions!A100</f>
        <v/>
      </c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</row>
    <row r="100">
      <c r="A100" s="70" t="str">
        <f>Positions!A101</f>
        <v/>
      </c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</row>
    <row r="101">
      <c r="A101" s="70" t="str">
        <f>Positions!A102</f>
        <v/>
      </c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</row>
    <row r="102">
      <c r="A102" s="70" t="str">
        <f>Positions!A103</f>
        <v/>
      </c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>
      <c r="A103" s="70" t="str">
        <f>Positions!A104</f>
        <v/>
      </c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</row>
    <row r="104">
      <c r="A104" s="70" t="str">
        <f>Positions!A105</f>
        <v/>
      </c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</row>
    <row r="105">
      <c r="A105" s="70" t="str">
        <f>Positions!A106</f>
        <v/>
      </c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</row>
    <row r="106">
      <c r="A106" s="70" t="str">
        <f>Positions!A107</f>
        <v/>
      </c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</row>
    <row r="107">
      <c r="A107" s="70" t="str">
        <f>Positions!A108</f>
        <v/>
      </c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</row>
    <row r="108">
      <c r="A108" s="70" t="str">
        <f>Positions!A109</f>
        <v/>
      </c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</row>
    <row r="109">
      <c r="A109" s="70" t="str">
        <f>Positions!A110</f>
        <v/>
      </c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</row>
    <row r="110">
      <c r="A110" s="70" t="str">
        <f>Positions!A111</f>
        <v/>
      </c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</row>
    <row r="111">
      <c r="A111" s="70" t="str">
        <f>Positions!A112</f>
        <v/>
      </c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</row>
    <row r="112">
      <c r="A112" s="70" t="str">
        <f>Positions!A113</f>
        <v/>
      </c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</row>
    <row r="113">
      <c r="A113" s="70" t="str">
        <f>Positions!A114</f>
        <v/>
      </c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</row>
    <row r="114">
      <c r="A114" s="70" t="str">
        <f>Positions!A115</f>
        <v/>
      </c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</row>
    <row r="115">
      <c r="A115" s="70" t="str">
        <f>Positions!A116</f>
        <v/>
      </c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</row>
    <row r="116">
      <c r="A116" s="70" t="str">
        <f>Positions!A117</f>
        <v/>
      </c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</row>
    <row r="117">
      <c r="A117" s="70" t="str">
        <f>Positions!A118</f>
        <v/>
      </c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</row>
    <row r="118">
      <c r="A118" s="70" t="str">
        <f>Positions!A119</f>
        <v/>
      </c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</row>
    <row r="119">
      <c r="A119" s="70" t="str">
        <f>Positions!A120</f>
        <v/>
      </c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</row>
    <row r="120">
      <c r="A120" s="70" t="str">
        <f>Positions!A121</f>
        <v/>
      </c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</row>
    <row r="121">
      <c r="A121" s="70" t="str">
        <f>Positions!A122</f>
        <v/>
      </c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</row>
    <row r="122">
      <c r="A122" s="70" t="str">
        <f>Positions!A123</f>
        <v/>
      </c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</row>
    <row r="123">
      <c r="A123" s="70" t="str">
        <f>Positions!A124</f>
        <v/>
      </c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</row>
    <row r="124">
      <c r="A124" s="70" t="str">
        <f>Positions!A125</f>
        <v/>
      </c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</row>
    <row r="125">
      <c r="A125" s="70" t="str">
        <f>Positions!A126</f>
        <v/>
      </c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</row>
    <row r="126">
      <c r="A126" s="70" t="str">
        <f>Positions!A127</f>
        <v/>
      </c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</row>
    <row r="127">
      <c r="A127" s="70" t="str">
        <f>Positions!A128</f>
        <v/>
      </c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</row>
    <row r="128">
      <c r="A128" s="70" t="str">
        <f>Positions!A129</f>
        <v/>
      </c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</row>
    <row r="129">
      <c r="A129" s="70" t="str">
        <f>Positions!A130</f>
        <v/>
      </c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</row>
    <row r="130">
      <c r="A130" s="70" t="str">
        <f>Positions!A131</f>
        <v/>
      </c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</row>
    <row r="131">
      <c r="A131" s="70" t="str">
        <f>Positions!A132</f>
        <v/>
      </c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</row>
    <row r="132">
      <c r="A132" s="70" t="str">
        <f>Positions!A133</f>
        <v/>
      </c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</row>
    <row r="133">
      <c r="A133" s="70" t="str">
        <f>Positions!A134</f>
        <v/>
      </c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</row>
    <row r="134">
      <c r="A134" s="70" t="str">
        <f>Positions!A135</f>
        <v/>
      </c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</row>
    <row r="135">
      <c r="A135" s="70" t="str">
        <f>Positions!A136</f>
        <v/>
      </c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</row>
    <row r="136">
      <c r="A136" s="70" t="str">
        <f>Positions!A137</f>
        <v/>
      </c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</row>
    <row r="137">
      <c r="A137" s="70" t="str">
        <f>Positions!A138</f>
        <v/>
      </c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</row>
    <row r="138">
      <c r="A138" s="70" t="str">
        <f>Positions!A139</f>
        <v/>
      </c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</row>
    <row r="139">
      <c r="A139" s="70" t="str">
        <f>Positions!A140</f>
        <v/>
      </c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</row>
    <row r="140">
      <c r="A140" s="70" t="str">
        <f>Positions!A141</f>
        <v/>
      </c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</row>
    <row r="141">
      <c r="A141" s="70" t="str">
        <f>Positions!A142</f>
        <v/>
      </c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</row>
    <row r="142">
      <c r="A142" s="70" t="str">
        <f>Positions!A143</f>
        <v/>
      </c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</row>
    <row r="143">
      <c r="A143" s="70" t="str">
        <f>Positions!A144</f>
        <v/>
      </c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</row>
    <row r="144">
      <c r="A144" s="70" t="str">
        <f>Positions!A145</f>
        <v/>
      </c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</row>
    <row r="145">
      <c r="A145" s="70" t="str">
        <f>Positions!A146</f>
        <v/>
      </c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</row>
    <row r="146">
      <c r="A146" s="70" t="str">
        <f>Positions!A147</f>
        <v/>
      </c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</row>
    <row r="147">
      <c r="A147" s="70" t="str">
        <f>Positions!A148</f>
        <v/>
      </c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</row>
    <row r="148">
      <c r="A148" s="70" t="str">
        <f>Positions!A149</f>
        <v/>
      </c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</row>
    <row r="149">
      <c r="A149" s="70" t="str">
        <f>Positions!A150</f>
        <v/>
      </c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</row>
    <row r="150">
      <c r="A150" s="70" t="str">
        <f>Positions!A151</f>
        <v/>
      </c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</row>
    <row r="151">
      <c r="A151" s="70" t="str">
        <f>Positions!A152</f>
        <v/>
      </c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</row>
    <row r="152">
      <c r="A152" s="70" t="str">
        <f>Positions!A153</f>
        <v/>
      </c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</row>
    <row r="153">
      <c r="A153" s="70" t="str">
        <f>Positions!A154</f>
        <v/>
      </c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</row>
    <row r="154">
      <c r="A154" s="70" t="str">
        <f>Positions!A155</f>
        <v/>
      </c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</row>
    <row r="155">
      <c r="A155" s="70" t="str">
        <f>Positions!A156</f>
        <v/>
      </c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</row>
    <row r="156">
      <c r="A156" s="70" t="str">
        <f>Positions!A157</f>
        <v/>
      </c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</row>
    <row r="157">
      <c r="A157" s="70" t="str">
        <f>Positions!A158</f>
        <v/>
      </c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</row>
    <row r="158">
      <c r="A158" s="70" t="str">
        <f>Positions!A159</f>
        <v/>
      </c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</row>
    <row r="159">
      <c r="A159" s="70" t="str">
        <f>Positions!A160</f>
        <v/>
      </c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</row>
    <row r="160">
      <c r="A160" s="70" t="str">
        <f>Positions!A161</f>
        <v/>
      </c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</row>
    <row r="161">
      <c r="A161" s="70" t="str">
        <f>Positions!A162</f>
        <v/>
      </c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</row>
    <row r="162">
      <c r="A162" s="70" t="str">
        <f>Positions!A163</f>
        <v/>
      </c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</row>
    <row r="163">
      <c r="A163" s="70" t="str">
        <f>Positions!A164</f>
        <v/>
      </c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</row>
    <row r="164">
      <c r="A164" s="70" t="str">
        <f>Positions!A165</f>
        <v/>
      </c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</row>
    <row r="165">
      <c r="A165" s="70" t="str">
        <f>Positions!A166</f>
        <v/>
      </c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</row>
    <row r="166">
      <c r="A166" s="70" t="str">
        <f>Positions!A167</f>
        <v/>
      </c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</row>
    <row r="167">
      <c r="A167" s="70" t="str">
        <f>Positions!A168</f>
        <v/>
      </c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</row>
    <row r="168">
      <c r="A168" s="70" t="str">
        <f>Positions!A169</f>
        <v/>
      </c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</row>
    <row r="169">
      <c r="A169" s="70" t="str">
        <f>Positions!A170</f>
        <v/>
      </c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</row>
    <row r="170">
      <c r="A170" s="70" t="str">
        <f>Positions!A171</f>
        <v/>
      </c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</row>
    <row r="171">
      <c r="A171" s="70" t="str">
        <f>Positions!A172</f>
        <v/>
      </c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</row>
    <row r="172">
      <c r="A172" s="70" t="str">
        <f>Positions!A173</f>
        <v/>
      </c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</row>
    <row r="173">
      <c r="A173" s="70" t="str">
        <f>Positions!A174</f>
        <v/>
      </c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</row>
    <row r="174">
      <c r="A174" s="70" t="str">
        <f>Positions!A175</f>
        <v/>
      </c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</row>
    <row r="175">
      <c r="A175" s="70" t="str">
        <f>Positions!A176</f>
        <v/>
      </c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</row>
    <row r="176">
      <c r="A176" s="70" t="str">
        <f>Positions!A177</f>
        <v/>
      </c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</row>
    <row r="177">
      <c r="A177" s="70" t="str">
        <f>Positions!A178</f>
        <v/>
      </c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</row>
    <row r="178">
      <c r="A178" s="70" t="str">
        <f>Positions!A179</f>
        <v/>
      </c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</row>
    <row r="179">
      <c r="A179" s="70" t="str">
        <f>Positions!A180</f>
        <v/>
      </c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</row>
    <row r="180">
      <c r="A180" s="70" t="str">
        <f>Positions!A181</f>
        <v/>
      </c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</row>
    <row r="181">
      <c r="A181" s="70" t="str">
        <f>Positions!A182</f>
        <v/>
      </c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</row>
    <row r="182">
      <c r="A182" s="70" t="str">
        <f>Positions!A183</f>
        <v/>
      </c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</row>
    <row r="183">
      <c r="A183" s="70" t="str">
        <f>Positions!A184</f>
        <v/>
      </c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</row>
    <row r="184">
      <c r="A184" s="70" t="str">
        <f>Positions!A185</f>
        <v/>
      </c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</row>
    <row r="185">
      <c r="A185" s="70" t="str">
        <f>Positions!A186</f>
        <v/>
      </c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</row>
    <row r="186">
      <c r="A186" s="70" t="str">
        <f>Positions!A187</f>
        <v/>
      </c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</row>
    <row r="187">
      <c r="A187" s="70" t="str">
        <f>Positions!A188</f>
        <v/>
      </c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</row>
    <row r="188">
      <c r="A188" s="70" t="str">
        <f>Positions!A189</f>
        <v/>
      </c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</row>
    <row r="189">
      <c r="A189" s="70" t="str">
        <f>Positions!A190</f>
        <v/>
      </c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</row>
    <row r="190">
      <c r="A190" s="70" t="str">
        <f>Positions!A191</f>
        <v/>
      </c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</row>
    <row r="191">
      <c r="A191" s="70" t="str">
        <f>Positions!A192</f>
        <v/>
      </c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</row>
    <row r="192">
      <c r="A192" s="70" t="str">
        <f>Positions!A193</f>
        <v/>
      </c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</row>
    <row r="193">
      <c r="A193" s="70" t="str">
        <f>Positions!A194</f>
        <v/>
      </c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</row>
    <row r="194">
      <c r="A194" s="70" t="str">
        <f>Positions!A195</f>
        <v/>
      </c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</row>
    <row r="195">
      <c r="A195" s="70" t="str">
        <f>Positions!A196</f>
        <v/>
      </c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</row>
    <row r="196">
      <c r="A196" s="70" t="str">
        <f>Positions!A197</f>
        <v/>
      </c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</row>
    <row r="197">
      <c r="A197" s="70" t="str">
        <f>Positions!A198</f>
        <v/>
      </c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</row>
    <row r="198">
      <c r="A198" s="70" t="str">
        <f>Positions!A199</f>
        <v/>
      </c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</row>
    <row r="199">
      <c r="A199" s="70" t="str">
        <f>Positions!A200</f>
        <v/>
      </c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</row>
    <row r="200">
      <c r="A200" s="70" t="str">
        <f>Positions!A201</f>
        <v/>
      </c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</row>
    <row r="201">
      <c r="A201" s="70" t="str">
        <f>Positions!A202</f>
        <v/>
      </c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</row>
    <row r="202">
      <c r="A202" s="70" t="str">
        <f>Positions!A203</f>
        <v/>
      </c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</row>
    <row r="203">
      <c r="A203" s="70" t="str">
        <f>Positions!A204</f>
        <v/>
      </c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</row>
    <row r="204">
      <c r="A204" s="70" t="str">
        <f>Positions!A205</f>
        <v/>
      </c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</row>
    <row r="205">
      <c r="A205" s="70" t="str">
        <f>Positions!A206</f>
        <v/>
      </c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</row>
    <row r="206">
      <c r="A206" s="70" t="str">
        <f>Positions!A207</f>
        <v/>
      </c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</row>
    <row r="207">
      <c r="A207" s="70" t="str">
        <f>Positions!A208</f>
        <v/>
      </c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</row>
    <row r="208">
      <c r="A208" s="70" t="str">
        <f>Positions!A209</f>
        <v/>
      </c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</row>
    <row r="209">
      <c r="A209" s="70" t="str">
        <f>Positions!A210</f>
        <v/>
      </c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</row>
    <row r="210">
      <c r="A210" s="70" t="str">
        <f>Positions!A211</f>
        <v/>
      </c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</row>
    <row r="211">
      <c r="A211" s="70" t="str">
        <f>Positions!A212</f>
        <v/>
      </c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</row>
    <row r="212">
      <c r="A212" s="70" t="str">
        <f>Positions!A213</f>
        <v/>
      </c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</row>
    <row r="213">
      <c r="A213" s="70" t="str">
        <f>Positions!A214</f>
        <v/>
      </c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</row>
    <row r="214">
      <c r="A214" s="70" t="str">
        <f>Positions!A215</f>
        <v/>
      </c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</row>
    <row r="215">
      <c r="A215" s="70" t="str">
        <f>Positions!A216</f>
        <v/>
      </c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</row>
    <row r="216">
      <c r="A216" s="70" t="str">
        <f>Positions!A217</f>
        <v/>
      </c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</row>
    <row r="217">
      <c r="A217" s="70" t="str">
        <f>Positions!A218</f>
        <v/>
      </c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</row>
    <row r="218">
      <c r="A218" s="70" t="str">
        <f>Positions!A219</f>
        <v/>
      </c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</row>
    <row r="219">
      <c r="A219" s="70" t="str">
        <f>Positions!A220</f>
        <v/>
      </c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</row>
    <row r="220">
      <c r="A220" s="70" t="str">
        <f>Positions!A221</f>
        <v/>
      </c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</row>
    <row r="221">
      <c r="A221" s="70" t="str">
        <f>Positions!A222</f>
        <v/>
      </c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</row>
    <row r="222">
      <c r="A222" s="70" t="str">
        <f>Positions!A223</f>
        <v/>
      </c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</row>
    <row r="223">
      <c r="A223" s="70" t="str">
        <f>Positions!A224</f>
        <v/>
      </c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</row>
    <row r="224">
      <c r="A224" s="70" t="str">
        <f>Positions!A225</f>
        <v/>
      </c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</row>
    <row r="225">
      <c r="A225" s="70" t="str">
        <f>Positions!A226</f>
        <v/>
      </c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</row>
    <row r="226">
      <c r="A226" s="70" t="str">
        <f>Positions!A227</f>
        <v/>
      </c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</row>
    <row r="227">
      <c r="A227" s="70" t="str">
        <f>Positions!A228</f>
        <v/>
      </c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</row>
    <row r="228">
      <c r="A228" s="70" t="str">
        <f>Positions!A229</f>
        <v/>
      </c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</row>
    <row r="229">
      <c r="A229" s="70" t="str">
        <f>Positions!A230</f>
        <v/>
      </c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</row>
    <row r="230">
      <c r="A230" s="70" t="str">
        <f>Positions!A231</f>
        <v/>
      </c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</row>
    <row r="231">
      <c r="A231" s="70" t="str">
        <f>Positions!A232</f>
        <v/>
      </c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</row>
    <row r="232">
      <c r="A232" s="70" t="str">
        <f>Positions!A233</f>
        <v/>
      </c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</row>
    <row r="233">
      <c r="A233" s="70" t="str">
        <f>Positions!A234</f>
        <v/>
      </c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</row>
    <row r="234">
      <c r="A234" s="70" t="str">
        <f>Positions!A235</f>
        <v/>
      </c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</row>
    <row r="235">
      <c r="A235" s="70" t="str">
        <f>Positions!A236</f>
        <v/>
      </c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</row>
    <row r="236">
      <c r="A236" s="70" t="str">
        <f>Positions!A237</f>
        <v/>
      </c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</row>
    <row r="237">
      <c r="A237" s="70" t="str">
        <f>Positions!A238</f>
        <v/>
      </c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</row>
    <row r="238">
      <c r="A238" s="70" t="str">
        <f>Positions!A239</f>
        <v/>
      </c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</row>
    <row r="239">
      <c r="A239" s="70" t="str">
        <f>Positions!A240</f>
        <v/>
      </c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</row>
    <row r="240">
      <c r="A240" s="70" t="str">
        <f>Positions!A241</f>
        <v/>
      </c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</row>
    <row r="241">
      <c r="A241" s="70" t="str">
        <f>Positions!A242</f>
        <v/>
      </c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</row>
    <row r="242">
      <c r="A242" s="70" t="str">
        <f>Positions!A243</f>
        <v/>
      </c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</row>
    <row r="243">
      <c r="A243" s="70" t="str">
        <f>Positions!A244</f>
        <v/>
      </c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</row>
    <row r="244">
      <c r="A244" s="70" t="str">
        <f>Positions!A245</f>
        <v/>
      </c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</row>
    <row r="245">
      <c r="A245" s="70" t="str">
        <f>Positions!A246</f>
        <v/>
      </c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</row>
    <row r="246">
      <c r="A246" s="70" t="str">
        <f>Positions!A247</f>
        <v/>
      </c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</row>
    <row r="247">
      <c r="A247" s="70" t="str">
        <f>Positions!A248</f>
        <v/>
      </c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</row>
    <row r="248">
      <c r="A248" s="70" t="str">
        <f>Positions!A249</f>
        <v/>
      </c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</row>
    <row r="249">
      <c r="A249" s="70" t="str">
        <f>Positions!A250</f>
        <v/>
      </c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</row>
    <row r="250">
      <c r="A250" s="70" t="str">
        <f>Positions!A251</f>
        <v/>
      </c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</row>
    <row r="251">
      <c r="A251" s="70" t="str">
        <f>Positions!A252</f>
        <v/>
      </c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</row>
    <row r="252">
      <c r="A252" s="70" t="str">
        <f>Positions!A253</f>
        <v/>
      </c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</row>
    <row r="253">
      <c r="A253" s="70" t="str">
        <f>Positions!A254</f>
        <v/>
      </c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</row>
    <row r="254">
      <c r="A254" s="70" t="str">
        <f>Positions!A255</f>
        <v/>
      </c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</row>
    <row r="255">
      <c r="A255" s="70" t="str">
        <f>Positions!A256</f>
        <v/>
      </c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</row>
    <row r="256">
      <c r="A256" s="70" t="str">
        <f>Positions!A257</f>
        <v/>
      </c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</row>
    <row r="257">
      <c r="A257" s="70" t="str">
        <f>Positions!A258</f>
        <v/>
      </c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</row>
    <row r="258">
      <c r="A258" s="70" t="str">
        <f>Positions!A259</f>
        <v/>
      </c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</row>
    <row r="259">
      <c r="A259" s="70" t="str">
        <f>Positions!A260</f>
        <v/>
      </c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</row>
    <row r="260">
      <c r="A260" s="70" t="str">
        <f>Positions!A261</f>
        <v/>
      </c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</row>
    <row r="261">
      <c r="A261" s="70" t="str">
        <f>Positions!A262</f>
        <v/>
      </c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</row>
    <row r="262">
      <c r="A262" s="70" t="str">
        <f>Positions!A263</f>
        <v/>
      </c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</row>
    <row r="263">
      <c r="A263" s="70" t="str">
        <f>Positions!A264</f>
        <v/>
      </c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</row>
    <row r="264">
      <c r="A264" s="70" t="str">
        <f>Positions!A265</f>
        <v/>
      </c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</row>
    <row r="265">
      <c r="A265" s="70" t="str">
        <f>Positions!A266</f>
        <v/>
      </c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</row>
    <row r="266">
      <c r="A266" s="70" t="str">
        <f>Positions!A267</f>
        <v/>
      </c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</row>
    <row r="267">
      <c r="A267" s="70" t="str">
        <f>Positions!A268</f>
        <v/>
      </c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</row>
    <row r="268">
      <c r="A268" s="70" t="str">
        <f>Positions!A269</f>
        <v/>
      </c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</row>
    <row r="269">
      <c r="A269" s="70" t="str">
        <f>Positions!A270</f>
        <v/>
      </c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</row>
    <row r="270">
      <c r="A270" s="70" t="str">
        <f>Positions!A271</f>
        <v/>
      </c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</row>
    <row r="271">
      <c r="A271" s="70" t="str">
        <f>Positions!A272</f>
        <v/>
      </c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</row>
    <row r="272">
      <c r="A272" s="70" t="str">
        <f>Positions!A273</f>
        <v/>
      </c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</row>
    <row r="273">
      <c r="A273" s="70" t="str">
        <f>Positions!A274</f>
        <v/>
      </c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</row>
    <row r="274">
      <c r="A274" s="70" t="str">
        <f>Positions!A275</f>
        <v/>
      </c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</row>
    <row r="275">
      <c r="A275" s="70" t="str">
        <f>Positions!A276</f>
        <v/>
      </c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</row>
    <row r="276">
      <c r="A276" s="70" t="str">
        <f>Positions!A277</f>
        <v/>
      </c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</row>
    <row r="277">
      <c r="A277" s="70" t="str">
        <f>Positions!A278</f>
        <v/>
      </c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</row>
    <row r="278">
      <c r="A278" s="70" t="str">
        <f>Positions!A279</f>
        <v/>
      </c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</row>
    <row r="279">
      <c r="A279" s="70" t="str">
        <f>Positions!A280</f>
        <v/>
      </c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</row>
    <row r="280">
      <c r="A280" s="70" t="str">
        <f>Positions!A281</f>
        <v/>
      </c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</row>
    <row r="281">
      <c r="A281" s="70" t="str">
        <f>Positions!A282</f>
        <v/>
      </c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</row>
    <row r="282">
      <c r="A282" s="70" t="str">
        <f>Positions!A283</f>
        <v/>
      </c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</row>
    <row r="283">
      <c r="A283" s="70" t="str">
        <f>Positions!A284</f>
        <v/>
      </c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</row>
    <row r="284">
      <c r="A284" s="70" t="str">
        <f>Positions!A285</f>
        <v/>
      </c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</row>
    <row r="285">
      <c r="A285" s="70" t="str">
        <f>Positions!A286</f>
        <v/>
      </c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</row>
    <row r="286">
      <c r="A286" s="70" t="str">
        <f>Positions!A287</f>
        <v/>
      </c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</row>
    <row r="287">
      <c r="A287" s="70" t="str">
        <f>Positions!A288</f>
        <v/>
      </c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</row>
    <row r="288">
      <c r="A288" s="70" t="str">
        <f>Positions!A289</f>
        <v/>
      </c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</row>
    <row r="289">
      <c r="A289" s="70" t="str">
        <f>Positions!A290</f>
        <v/>
      </c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</row>
    <row r="290">
      <c r="A290" s="70" t="str">
        <f>Positions!A291</f>
        <v/>
      </c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</row>
    <row r="291">
      <c r="A291" s="70" t="str">
        <f>Positions!A292</f>
        <v/>
      </c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</row>
    <row r="292">
      <c r="A292" s="70" t="str">
        <f>Positions!A293</f>
        <v/>
      </c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</row>
    <row r="293">
      <c r="A293" s="70" t="str">
        <f>Positions!A294</f>
        <v/>
      </c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</row>
    <row r="294">
      <c r="A294" s="70" t="str">
        <f>Positions!A295</f>
        <v/>
      </c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</row>
    <row r="295">
      <c r="A295" s="70" t="str">
        <f>Positions!A296</f>
        <v/>
      </c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</row>
    <row r="296">
      <c r="A296" s="70" t="str">
        <f>Positions!A297</f>
        <v/>
      </c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</row>
    <row r="297">
      <c r="A297" s="70" t="str">
        <f>Positions!A298</f>
        <v/>
      </c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</row>
    <row r="298">
      <c r="A298" s="70" t="str">
        <f>Positions!A299</f>
        <v/>
      </c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</row>
    <row r="299">
      <c r="A299" s="70" t="str">
        <f>Positions!A300</f>
        <v/>
      </c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</row>
    <row r="300">
      <c r="A300" s="70" t="str">
        <f>Positions!A301</f>
        <v/>
      </c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</row>
    <row r="301">
      <c r="A301" s="70" t="str">
        <f>Positions!A302</f>
        <v/>
      </c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</row>
    <row r="302">
      <c r="A302" s="70" t="str">
        <f>Positions!A303</f>
        <v/>
      </c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</row>
    <row r="303">
      <c r="A303" s="70" t="str">
        <f>Positions!A304</f>
        <v/>
      </c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</row>
    <row r="304">
      <c r="A304" s="70" t="str">
        <f>Positions!A305</f>
        <v/>
      </c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</row>
    <row r="305">
      <c r="A305" s="70" t="str">
        <f>Positions!A306</f>
        <v/>
      </c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</row>
    <row r="306">
      <c r="A306" s="70" t="str">
        <f>Positions!A307</f>
        <v/>
      </c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</row>
    <row r="307">
      <c r="A307" s="70" t="str">
        <f>Positions!A308</f>
        <v/>
      </c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</row>
    <row r="308">
      <c r="A308" s="70" t="str">
        <f>Positions!A309</f>
        <v/>
      </c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</row>
    <row r="309">
      <c r="A309" s="70" t="str">
        <f>Positions!A310</f>
        <v/>
      </c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</row>
    <row r="310">
      <c r="A310" s="70" t="str">
        <f>Positions!A311</f>
        <v/>
      </c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</row>
    <row r="311">
      <c r="A311" s="70" t="str">
        <f>Positions!A312</f>
        <v/>
      </c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</row>
    <row r="312">
      <c r="A312" s="70" t="str">
        <f>Positions!A313</f>
        <v/>
      </c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</row>
    <row r="313">
      <c r="A313" s="70" t="str">
        <f>Positions!A314</f>
        <v/>
      </c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</row>
    <row r="314">
      <c r="A314" s="70" t="str">
        <f>Positions!A315</f>
        <v/>
      </c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</row>
    <row r="315">
      <c r="A315" s="70" t="str">
        <f>Positions!A316</f>
        <v/>
      </c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</row>
    <row r="316">
      <c r="A316" s="70" t="str">
        <f>Positions!A317</f>
        <v/>
      </c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</row>
    <row r="317">
      <c r="A317" s="70" t="str">
        <f>Positions!A318</f>
        <v/>
      </c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</row>
    <row r="318">
      <c r="A318" s="70" t="str">
        <f>Positions!A319</f>
        <v/>
      </c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</row>
    <row r="319">
      <c r="A319" s="70" t="str">
        <f>Positions!A320</f>
        <v/>
      </c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</row>
    <row r="320">
      <c r="A320" s="70" t="str">
        <f>Positions!A321</f>
        <v/>
      </c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</row>
    <row r="321">
      <c r="A321" s="70" t="str">
        <f>Positions!A322</f>
        <v/>
      </c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</row>
    <row r="322">
      <c r="A322" s="70" t="str">
        <f>Positions!A323</f>
        <v/>
      </c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</row>
    <row r="323">
      <c r="A323" s="70" t="str">
        <f>Positions!A324</f>
        <v/>
      </c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</row>
    <row r="324">
      <c r="A324" s="70" t="str">
        <f>Positions!A325</f>
        <v/>
      </c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</row>
    <row r="325">
      <c r="A325" s="70" t="str">
        <f>Positions!A326</f>
        <v/>
      </c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</row>
    <row r="326">
      <c r="A326" s="70" t="str">
        <f>Positions!A327</f>
        <v/>
      </c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</row>
    <row r="327">
      <c r="A327" s="70" t="str">
        <f>Positions!A328</f>
        <v/>
      </c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</row>
    <row r="328">
      <c r="A328" s="70" t="str">
        <f>Positions!A329</f>
        <v/>
      </c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</row>
    <row r="329">
      <c r="A329" s="70" t="str">
        <f>Positions!A330</f>
        <v/>
      </c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</row>
    <row r="330">
      <c r="A330" s="70" t="str">
        <f>Positions!A331</f>
        <v/>
      </c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</row>
    <row r="331">
      <c r="A331" s="70" t="str">
        <f>Positions!A332</f>
        <v/>
      </c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</row>
    <row r="332">
      <c r="A332" s="70" t="str">
        <f>Positions!A333</f>
        <v/>
      </c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</row>
    <row r="333">
      <c r="A333" s="70" t="str">
        <f>Positions!A334</f>
        <v/>
      </c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</row>
    <row r="334">
      <c r="A334" s="70" t="str">
        <f>Positions!A335</f>
        <v/>
      </c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</row>
    <row r="335">
      <c r="A335" s="70" t="str">
        <f>Positions!A336</f>
        <v/>
      </c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</row>
    <row r="336">
      <c r="A336" s="70" t="str">
        <f>Positions!A337</f>
        <v/>
      </c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</row>
    <row r="337">
      <c r="A337" s="70" t="str">
        <f>Positions!A338</f>
        <v/>
      </c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</row>
    <row r="338">
      <c r="A338" s="70" t="str">
        <f>Positions!A339</f>
        <v/>
      </c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</row>
    <row r="339">
      <c r="A339" s="70" t="str">
        <f>Positions!A340</f>
        <v/>
      </c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</row>
    <row r="340">
      <c r="A340" s="70" t="str">
        <f>Positions!A341</f>
        <v/>
      </c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</row>
    <row r="341">
      <c r="A341" s="70" t="str">
        <f>Positions!A342</f>
        <v/>
      </c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</row>
    <row r="342">
      <c r="A342" s="70" t="str">
        <f>Positions!A343</f>
        <v/>
      </c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</row>
    <row r="343">
      <c r="A343" s="70" t="str">
        <f>Positions!A344</f>
        <v/>
      </c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</row>
    <row r="344">
      <c r="A344" s="70" t="str">
        <f>Positions!A345</f>
        <v/>
      </c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</row>
    <row r="345">
      <c r="A345" s="70" t="str">
        <f>Positions!A346</f>
        <v/>
      </c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</row>
    <row r="346">
      <c r="A346" s="70" t="str">
        <f>Positions!A347</f>
        <v/>
      </c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</row>
    <row r="347">
      <c r="A347" s="70" t="str">
        <f>Positions!A348</f>
        <v/>
      </c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</row>
    <row r="348">
      <c r="A348" s="70" t="str">
        <f>Positions!A349</f>
        <v/>
      </c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</row>
    <row r="349">
      <c r="A349" s="70" t="str">
        <f>Positions!A350</f>
        <v/>
      </c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</row>
    <row r="350">
      <c r="A350" s="70" t="str">
        <f>Positions!A351</f>
        <v/>
      </c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</row>
    <row r="351">
      <c r="A351" s="70" t="str">
        <f>Positions!A352</f>
        <v/>
      </c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</row>
    <row r="352">
      <c r="A352" s="70" t="str">
        <f>Positions!A353</f>
        <v/>
      </c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</row>
    <row r="353">
      <c r="A353" s="70" t="str">
        <f>Positions!A354</f>
        <v/>
      </c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</row>
    <row r="354">
      <c r="A354" s="70" t="str">
        <f>Positions!A355</f>
        <v/>
      </c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</row>
    <row r="355">
      <c r="A355" s="70" t="str">
        <f>Positions!A356</f>
        <v/>
      </c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</row>
    <row r="356">
      <c r="A356" s="70" t="str">
        <f>Positions!A357</f>
        <v/>
      </c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</row>
    <row r="357">
      <c r="A357" s="70" t="str">
        <f>Positions!A358</f>
        <v/>
      </c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</row>
    <row r="358">
      <c r="A358" s="70" t="str">
        <f>Positions!A359</f>
        <v/>
      </c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</row>
    <row r="359">
      <c r="A359" s="70" t="str">
        <f>Positions!A360</f>
        <v/>
      </c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</row>
    <row r="360">
      <c r="A360" s="70" t="str">
        <f>Positions!A361</f>
        <v/>
      </c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</row>
    <row r="361">
      <c r="A361" s="70" t="str">
        <f>Positions!A362</f>
        <v/>
      </c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</row>
    <row r="362">
      <c r="A362" s="70" t="str">
        <f>Positions!A363</f>
        <v/>
      </c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</row>
    <row r="363">
      <c r="A363" s="70" t="str">
        <f>Positions!A364</f>
        <v/>
      </c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</row>
    <row r="364">
      <c r="A364" s="70" t="str">
        <f>Positions!A365</f>
        <v/>
      </c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</row>
    <row r="365">
      <c r="A365" s="70" t="str">
        <f>Positions!A366</f>
        <v/>
      </c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</row>
    <row r="366">
      <c r="A366" s="70" t="str">
        <f>Positions!A367</f>
        <v/>
      </c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</row>
    <row r="367">
      <c r="A367" s="70" t="str">
        <f>Positions!A368</f>
        <v/>
      </c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</row>
    <row r="368">
      <c r="A368" s="70" t="str">
        <f>Positions!A369</f>
        <v/>
      </c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</row>
    <row r="369">
      <c r="A369" s="70" t="str">
        <f>Positions!A370</f>
        <v/>
      </c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</row>
    <row r="370">
      <c r="A370" s="70" t="str">
        <f>Positions!A371</f>
        <v/>
      </c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</row>
    <row r="371">
      <c r="A371" s="70" t="str">
        <f>Positions!A372</f>
        <v/>
      </c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</row>
    <row r="372">
      <c r="A372" s="70" t="str">
        <f>Positions!A373</f>
        <v/>
      </c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</row>
    <row r="373">
      <c r="A373" s="70" t="str">
        <f>Positions!A374</f>
        <v/>
      </c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</row>
    <row r="374">
      <c r="A374" s="70" t="str">
        <f>Positions!A375</f>
        <v/>
      </c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</row>
    <row r="375">
      <c r="A375" s="70" t="str">
        <f>Positions!A376</f>
        <v/>
      </c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</row>
    <row r="376">
      <c r="A376" s="70" t="str">
        <f>Positions!A377</f>
        <v/>
      </c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</row>
    <row r="377">
      <c r="A377" s="70" t="str">
        <f>Positions!A378</f>
        <v/>
      </c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</row>
    <row r="378">
      <c r="A378" s="70" t="str">
        <f>Positions!A379</f>
        <v/>
      </c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</row>
    <row r="379">
      <c r="A379" s="70" t="str">
        <f>Positions!A380</f>
        <v/>
      </c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</row>
    <row r="380">
      <c r="A380" s="70" t="str">
        <f>Positions!A381</f>
        <v/>
      </c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</row>
    <row r="381">
      <c r="A381" s="70" t="str">
        <f>Positions!A382</f>
        <v/>
      </c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</row>
    <row r="382">
      <c r="A382" s="70" t="str">
        <f>Positions!A383</f>
        <v/>
      </c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</row>
    <row r="383">
      <c r="A383" s="70" t="str">
        <f>Positions!A384</f>
        <v/>
      </c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</row>
    <row r="384">
      <c r="A384" s="70" t="str">
        <f>Positions!A385</f>
        <v/>
      </c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</row>
    <row r="385">
      <c r="A385" s="70" t="str">
        <f>Positions!A386</f>
        <v/>
      </c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</row>
    <row r="386">
      <c r="A386" s="70" t="str">
        <f>Positions!A387</f>
        <v/>
      </c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</row>
    <row r="387">
      <c r="A387" s="70" t="str">
        <f>Positions!A388</f>
        <v/>
      </c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</row>
    <row r="388">
      <c r="A388" s="70" t="str">
        <f>Positions!A389</f>
        <v/>
      </c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</row>
    <row r="389">
      <c r="A389" s="70" t="str">
        <f>Positions!A390</f>
        <v/>
      </c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</row>
    <row r="390">
      <c r="A390" s="70" t="str">
        <f>Positions!A391</f>
        <v/>
      </c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</row>
    <row r="391">
      <c r="A391" s="70" t="str">
        <f>Positions!A392</f>
        <v/>
      </c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</row>
    <row r="392">
      <c r="A392" s="70" t="str">
        <f>Positions!A393</f>
        <v/>
      </c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</row>
    <row r="393">
      <c r="A393" s="70" t="str">
        <f>Positions!A394</f>
        <v/>
      </c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</row>
    <row r="394">
      <c r="A394" s="70" t="str">
        <f>Positions!A395</f>
        <v/>
      </c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</row>
    <row r="395">
      <c r="A395" s="70" t="str">
        <f>Positions!A396</f>
        <v/>
      </c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</row>
    <row r="396">
      <c r="A396" s="70" t="str">
        <f>Positions!A397</f>
        <v/>
      </c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</row>
    <row r="397">
      <c r="A397" s="70" t="str">
        <f>Positions!A398</f>
        <v/>
      </c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</row>
    <row r="398">
      <c r="A398" s="70" t="str">
        <f>Positions!A399</f>
        <v/>
      </c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</row>
    <row r="399">
      <c r="A399" s="70" t="str">
        <f>Positions!A400</f>
        <v/>
      </c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</row>
    <row r="400">
      <c r="A400" s="70" t="str">
        <f>Positions!A401</f>
        <v/>
      </c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</row>
    <row r="401">
      <c r="A401" s="70" t="str">
        <f>Positions!A402</f>
        <v/>
      </c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</row>
    <row r="402">
      <c r="A402" s="70" t="str">
        <f>Positions!A403</f>
        <v/>
      </c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</row>
    <row r="403">
      <c r="A403" s="70" t="str">
        <f>Positions!A404</f>
        <v/>
      </c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</row>
    <row r="404">
      <c r="A404" s="70" t="str">
        <f>Positions!A405</f>
        <v/>
      </c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</row>
    <row r="405">
      <c r="A405" s="70" t="str">
        <f>Positions!A406</f>
        <v/>
      </c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</row>
    <row r="406">
      <c r="A406" s="70" t="str">
        <f>Positions!A407</f>
        <v/>
      </c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</row>
    <row r="407">
      <c r="A407" s="70" t="str">
        <f>Positions!A408</f>
        <v/>
      </c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</row>
    <row r="408">
      <c r="A408" s="70" t="str">
        <f>Positions!A409</f>
        <v/>
      </c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</row>
    <row r="409">
      <c r="A409" s="70" t="str">
        <f>Positions!A410</f>
        <v/>
      </c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</row>
    <row r="410">
      <c r="A410" s="70" t="str">
        <f>Positions!A411</f>
        <v/>
      </c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</row>
    <row r="411">
      <c r="A411" s="70" t="str">
        <f>Positions!A412</f>
        <v/>
      </c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</row>
    <row r="412">
      <c r="A412" s="70" t="str">
        <f>Positions!A413</f>
        <v/>
      </c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</row>
    <row r="413">
      <c r="A413" s="70" t="str">
        <f>Positions!A414</f>
        <v/>
      </c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</row>
    <row r="414">
      <c r="A414" s="70" t="str">
        <f>Positions!A415</f>
        <v/>
      </c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</row>
    <row r="415">
      <c r="A415" s="70" t="str">
        <f>Positions!A416</f>
        <v/>
      </c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</row>
    <row r="416">
      <c r="A416" s="70" t="str">
        <f>Positions!A417</f>
        <v/>
      </c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</row>
    <row r="417">
      <c r="A417" s="70" t="str">
        <f>Positions!A418</f>
        <v/>
      </c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</row>
    <row r="418">
      <c r="A418" s="70" t="str">
        <f>Positions!A419</f>
        <v/>
      </c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</row>
    <row r="419">
      <c r="A419" s="70" t="str">
        <f>Positions!A420</f>
        <v/>
      </c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</row>
    <row r="420">
      <c r="A420" s="70" t="str">
        <f>Positions!A421</f>
        <v/>
      </c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</row>
    <row r="421">
      <c r="A421" s="70" t="str">
        <f>Positions!A422</f>
        <v/>
      </c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</row>
    <row r="422">
      <c r="A422" s="70" t="str">
        <f>Positions!A423</f>
        <v/>
      </c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</row>
    <row r="423">
      <c r="A423" s="70" t="str">
        <f>Positions!A424</f>
        <v/>
      </c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</row>
    <row r="424">
      <c r="A424" s="70" t="str">
        <f>Positions!A425</f>
        <v/>
      </c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</row>
    <row r="425">
      <c r="A425" s="70" t="str">
        <f>Positions!A426</f>
        <v/>
      </c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</row>
    <row r="426">
      <c r="A426" s="70" t="str">
        <f>Positions!A427</f>
        <v/>
      </c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</row>
    <row r="427">
      <c r="A427" s="70" t="str">
        <f>Positions!A428</f>
        <v/>
      </c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</row>
    <row r="428">
      <c r="A428" s="70" t="str">
        <f>Positions!A429</f>
        <v/>
      </c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</row>
    <row r="429">
      <c r="A429" s="70" t="str">
        <f>Positions!A430</f>
        <v/>
      </c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</row>
    <row r="430">
      <c r="A430" s="70" t="str">
        <f>Positions!A431</f>
        <v/>
      </c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</row>
    <row r="431">
      <c r="A431" s="70" t="str">
        <f>Positions!A432</f>
        <v/>
      </c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</row>
    <row r="432">
      <c r="A432" s="70" t="str">
        <f>Positions!A433</f>
        <v/>
      </c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</row>
    <row r="433">
      <c r="A433" s="70" t="str">
        <f>Positions!A434</f>
        <v/>
      </c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</row>
    <row r="434">
      <c r="A434" s="70" t="str">
        <f>Positions!A435</f>
        <v/>
      </c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</row>
    <row r="435">
      <c r="A435" s="70" t="str">
        <f>Positions!A436</f>
        <v/>
      </c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</row>
    <row r="436">
      <c r="A436" s="70" t="str">
        <f>Positions!A437</f>
        <v/>
      </c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</row>
    <row r="437">
      <c r="A437" s="70" t="str">
        <f>Positions!A438</f>
        <v/>
      </c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</row>
    <row r="438">
      <c r="A438" s="70" t="str">
        <f>Positions!A439</f>
        <v/>
      </c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</row>
    <row r="439">
      <c r="A439" s="70" t="str">
        <f>Positions!A440</f>
        <v/>
      </c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</row>
    <row r="440">
      <c r="A440" s="70" t="str">
        <f>Positions!A441</f>
        <v/>
      </c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</row>
    <row r="441">
      <c r="A441" s="70" t="str">
        <f>Positions!A442</f>
        <v/>
      </c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</row>
    <row r="442">
      <c r="A442" s="70" t="str">
        <f>Positions!A443</f>
        <v/>
      </c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</row>
    <row r="443">
      <c r="A443" s="70" t="str">
        <f>Positions!A444</f>
        <v/>
      </c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</row>
    <row r="444">
      <c r="A444" s="70" t="str">
        <f>Positions!A445</f>
        <v/>
      </c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</row>
    <row r="445">
      <c r="A445" s="70" t="str">
        <f>Positions!A446</f>
        <v/>
      </c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</row>
    <row r="446">
      <c r="A446" s="70" t="str">
        <f>Positions!A447</f>
        <v/>
      </c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</row>
    <row r="447">
      <c r="A447" s="70" t="str">
        <f>Positions!A448</f>
        <v/>
      </c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</row>
    <row r="448">
      <c r="A448" s="70" t="str">
        <f>Positions!A449</f>
        <v/>
      </c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</row>
    <row r="449">
      <c r="A449" s="70" t="str">
        <f>Positions!A450</f>
        <v/>
      </c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</row>
    <row r="450">
      <c r="A450" s="70" t="str">
        <f>Positions!A451</f>
        <v/>
      </c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</row>
    <row r="451">
      <c r="A451" s="70" t="str">
        <f>Positions!A452</f>
        <v/>
      </c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</row>
    <row r="452">
      <c r="A452" s="70" t="str">
        <f>Positions!A453</f>
        <v/>
      </c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</row>
    <row r="453">
      <c r="A453" s="70" t="str">
        <f>Positions!A454</f>
        <v/>
      </c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</row>
    <row r="454">
      <c r="A454" s="70" t="str">
        <f>Positions!A455</f>
        <v/>
      </c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</row>
    <row r="455">
      <c r="A455" s="70" t="str">
        <f>Positions!A456</f>
        <v/>
      </c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</row>
    <row r="456">
      <c r="A456" s="70" t="str">
        <f>Positions!A457</f>
        <v/>
      </c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</row>
    <row r="457">
      <c r="A457" s="70" t="str">
        <f>Positions!A458</f>
        <v/>
      </c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</row>
    <row r="458">
      <c r="A458" s="70" t="str">
        <f>Positions!A459</f>
        <v/>
      </c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</row>
    <row r="459">
      <c r="A459" s="70" t="str">
        <f>Positions!A460</f>
        <v/>
      </c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</row>
    <row r="460">
      <c r="A460" s="70" t="str">
        <f>Positions!A461</f>
        <v/>
      </c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</row>
    <row r="461">
      <c r="A461" s="70" t="str">
        <f>Positions!A462</f>
        <v/>
      </c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</row>
    <row r="462">
      <c r="A462" s="70" t="str">
        <f>Positions!A463</f>
        <v/>
      </c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</row>
    <row r="463">
      <c r="A463" s="70" t="str">
        <f>Positions!A464</f>
        <v/>
      </c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</row>
    <row r="464">
      <c r="A464" s="70" t="str">
        <f>Positions!A465</f>
        <v/>
      </c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</row>
    <row r="465">
      <c r="A465" s="70" t="str">
        <f>Positions!A466</f>
        <v/>
      </c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</row>
    <row r="466">
      <c r="A466" s="70" t="str">
        <f>Positions!A467</f>
        <v/>
      </c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</row>
    <row r="467">
      <c r="A467" s="70" t="str">
        <f>Positions!A468</f>
        <v/>
      </c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</row>
    <row r="468">
      <c r="A468" s="70" t="str">
        <f>Positions!A469</f>
        <v/>
      </c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</row>
    <row r="469">
      <c r="A469" s="70" t="str">
        <f>Positions!A470</f>
        <v/>
      </c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</row>
    <row r="470">
      <c r="A470" s="70" t="str">
        <f>Positions!A471</f>
        <v/>
      </c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</row>
    <row r="471">
      <c r="A471" s="70" t="str">
        <f>Positions!A472</f>
        <v/>
      </c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</row>
    <row r="472">
      <c r="A472" s="70" t="str">
        <f>Positions!A473</f>
        <v/>
      </c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</row>
    <row r="473">
      <c r="A473" s="70" t="str">
        <f>Positions!A474</f>
        <v/>
      </c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</row>
    <row r="474">
      <c r="A474" s="70" t="str">
        <f>Positions!A475</f>
        <v/>
      </c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</row>
    <row r="475">
      <c r="A475" s="70" t="str">
        <f>Positions!A476</f>
        <v/>
      </c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</row>
    <row r="476">
      <c r="A476" s="70" t="str">
        <f>Positions!A477</f>
        <v/>
      </c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</row>
    <row r="477">
      <c r="A477" s="70" t="str">
        <f>Positions!A478</f>
        <v/>
      </c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</row>
    <row r="478">
      <c r="A478" s="70" t="str">
        <f>Positions!A479</f>
        <v/>
      </c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</row>
    <row r="479">
      <c r="A479" s="70" t="str">
        <f>Positions!A480</f>
        <v/>
      </c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</row>
    <row r="480">
      <c r="A480" s="70" t="str">
        <f>Positions!A481</f>
        <v/>
      </c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</row>
    <row r="481">
      <c r="A481" s="70" t="str">
        <f>Positions!A482</f>
        <v/>
      </c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</row>
    <row r="482">
      <c r="A482" s="70" t="str">
        <f>Positions!A483</f>
        <v/>
      </c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</row>
    <row r="483">
      <c r="A483" s="70" t="str">
        <f>Positions!A484</f>
        <v/>
      </c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</row>
    <row r="484">
      <c r="A484" s="70" t="str">
        <f>Positions!A485</f>
        <v/>
      </c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</row>
    <row r="485">
      <c r="A485" s="70" t="str">
        <f>Positions!A486</f>
        <v/>
      </c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</row>
    <row r="486">
      <c r="A486" s="70" t="str">
        <f>Positions!A487</f>
        <v/>
      </c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</row>
    <row r="487">
      <c r="A487" s="70" t="str">
        <f>Positions!A488</f>
        <v/>
      </c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</row>
    <row r="488">
      <c r="A488" s="70" t="str">
        <f>Positions!A489</f>
        <v/>
      </c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</row>
    <row r="489">
      <c r="A489" s="70" t="str">
        <f>Positions!A490</f>
        <v/>
      </c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</row>
    <row r="490">
      <c r="A490" s="70" t="str">
        <f>Positions!A491</f>
        <v/>
      </c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</row>
    <row r="491">
      <c r="A491" s="70" t="str">
        <f>Positions!A492</f>
        <v/>
      </c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</row>
    <row r="492">
      <c r="A492" s="70" t="str">
        <f>Positions!A493</f>
        <v/>
      </c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</row>
    <row r="493">
      <c r="A493" s="70" t="str">
        <f>Positions!A494</f>
        <v/>
      </c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</row>
    <row r="494">
      <c r="A494" s="70" t="str">
        <f>Positions!A495</f>
        <v/>
      </c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</row>
    <row r="495">
      <c r="A495" s="70" t="str">
        <f>Positions!A496</f>
        <v/>
      </c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</row>
    <row r="496">
      <c r="A496" s="70" t="str">
        <f>Positions!A497</f>
        <v/>
      </c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</row>
    <row r="497">
      <c r="A497" s="70" t="str">
        <f>Positions!A498</f>
        <v/>
      </c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</row>
    <row r="498">
      <c r="A498" s="70" t="str">
        <f>Positions!A499</f>
        <v/>
      </c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</row>
    <row r="499">
      <c r="A499" s="70" t="str">
        <f>Positions!A500</f>
        <v/>
      </c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</row>
    <row r="500">
      <c r="A500" s="70" t="str">
        <f>Positions!A501</f>
        <v/>
      </c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</row>
    <row r="501">
      <c r="A501" s="70" t="str">
        <f>Positions!A502</f>
        <v/>
      </c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</row>
    <row r="502">
      <c r="A502" s="70" t="str">
        <f>Positions!A503</f>
        <v/>
      </c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</row>
    <row r="503">
      <c r="A503" s="70" t="str">
        <f>Positions!A504</f>
        <v/>
      </c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</row>
    <row r="504">
      <c r="A504" s="70" t="str">
        <f>Positions!A505</f>
        <v/>
      </c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</row>
    <row r="505">
      <c r="A505" s="70" t="str">
        <f>Positions!A506</f>
        <v/>
      </c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</row>
    <row r="506">
      <c r="A506" s="70" t="str">
        <f>Positions!A507</f>
        <v/>
      </c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</row>
    <row r="507">
      <c r="A507" s="70" t="str">
        <f>Positions!A508</f>
        <v/>
      </c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</row>
    <row r="508">
      <c r="A508" s="70" t="str">
        <f>Positions!A509</f>
        <v/>
      </c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</row>
    <row r="509">
      <c r="A509" s="70" t="str">
        <f>Positions!A510</f>
        <v/>
      </c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</row>
    <row r="510">
      <c r="A510" s="70" t="str">
        <f>Positions!A511</f>
        <v/>
      </c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</row>
    <row r="511">
      <c r="A511" s="70" t="str">
        <f>Positions!A512</f>
        <v/>
      </c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</row>
    <row r="512">
      <c r="A512" s="70" t="str">
        <f>Positions!A513</f>
        <v/>
      </c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</row>
    <row r="513">
      <c r="A513" s="70" t="str">
        <f>Positions!A514</f>
        <v/>
      </c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</row>
    <row r="514">
      <c r="A514" s="70" t="str">
        <f>Positions!A515</f>
        <v/>
      </c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</row>
    <row r="515">
      <c r="A515" s="70" t="str">
        <f>Positions!A516</f>
        <v/>
      </c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</row>
    <row r="516">
      <c r="A516" s="70" t="str">
        <f>Positions!A517</f>
        <v/>
      </c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</row>
    <row r="517">
      <c r="A517" s="70" t="str">
        <f>Positions!A518</f>
        <v/>
      </c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</row>
    <row r="518">
      <c r="A518" s="70" t="str">
        <f>Positions!A519</f>
        <v/>
      </c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</row>
    <row r="519">
      <c r="A519" s="70" t="str">
        <f>Positions!A520</f>
        <v/>
      </c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</row>
    <row r="520">
      <c r="A520" s="70" t="str">
        <f>Positions!A521</f>
        <v/>
      </c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</row>
    <row r="521">
      <c r="A521" s="70" t="str">
        <f>Positions!A522</f>
        <v/>
      </c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</row>
    <row r="522">
      <c r="A522" s="70" t="str">
        <f>Positions!A523</f>
        <v/>
      </c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</row>
    <row r="523">
      <c r="A523" s="70" t="str">
        <f>Positions!A524</f>
        <v/>
      </c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</row>
    <row r="524">
      <c r="A524" s="70" t="str">
        <f>Positions!A525</f>
        <v/>
      </c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</row>
    <row r="525">
      <c r="A525" s="70" t="str">
        <f>Positions!A526</f>
        <v/>
      </c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</row>
    <row r="526">
      <c r="A526" s="70" t="str">
        <f>Positions!A527</f>
        <v/>
      </c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</row>
    <row r="527">
      <c r="A527" s="70" t="str">
        <f>Positions!A528</f>
        <v/>
      </c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</row>
    <row r="528">
      <c r="A528" s="70" t="str">
        <f>Positions!A529</f>
        <v/>
      </c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</row>
    <row r="529">
      <c r="A529" s="70" t="str">
        <f>Positions!A530</f>
        <v/>
      </c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</row>
    <row r="530">
      <c r="A530" s="70" t="str">
        <f>Positions!A531</f>
        <v/>
      </c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</row>
    <row r="531">
      <c r="A531" s="70" t="str">
        <f>Positions!A532</f>
        <v/>
      </c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</row>
    <row r="532">
      <c r="A532" s="70" t="str">
        <f>Positions!A533</f>
        <v/>
      </c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</row>
    <row r="533">
      <c r="A533" s="70" t="str">
        <f>Positions!A534</f>
        <v/>
      </c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</row>
    <row r="534">
      <c r="A534" s="70" t="str">
        <f>Positions!A535</f>
        <v/>
      </c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</row>
    <row r="535">
      <c r="A535" s="70" t="str">
        <f>Positions!A536</f>
        <v/>
      </c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</row>
    <row r="536">
      <c r="A536" s="70" t="str">
        <f>Positions!A537</f>
        <v/>
      </c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</row>
    <row r="537">
      <c r="A537" s="70" t="str">
        <f>Positions!A538</f>
        <v/>
      </c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</row>
    <row r="538">
      <c r="A538" s="70" t="str">
        <f>Positions!A539</f>
        <v/>
      </c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</row>
    <row r="539">
      <c r="A539" s="70" t="str">
        <f>Positions!A540</f>
        <v/>
      </c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</row>
    <row r="540">
      <c r="A540" s="70" t="str">
        <f>Positions!A541</f>
        <v/>
      </c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</row>
    <row r="541">
      <c r="A541" s="70" t="str">
        <f>Positions!A542</f>
        <v/>
      </c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</row>
    <row r="542">
      <c r="A542" s="70" t="str">
        <f>Positions!A543</f>
        <v/>
      </c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</row>
    <row r="543">
      <c r="A543" s="70" t="str">
        <f>Positions!A544</f>
        <v/>
      </c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</row>
    <row r="544">
      <c r="A544" s="70" t="str">
        <f>Positions!A545</f>
        <v/>
      </c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</row>
    <row r="545">
      <c r="A545" s="70" t="str">
        <f>Positions!A546</f>
        <v/>
      </c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</row>
    <row r="546">
      <c r="A546" s="70" t="str">
        <f>Positions!A547</f>
        <v/>
      </c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</row>
    <row r="547">
      <c r="A547" s="70" t="str">
        <f>Positions!A548</f>
        <v/>
      </c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</row>
    <row r="548">
      <c r="A548" s="70" t="str">
        <f>Positions!A549</f>
        <v/>
      </c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</row>
    <row r="549">
      <c r="A549" s="70" t="str">
        <f>Positions!A550</f>
        <v/>
      </c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</row>
    <row r="550">
      <c r="A550" s="70" t="str">
        <f>Positions!A551</f>
        <v/>
      </c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</row>
    <row r="551">
      <c r="A551" s="70" t="str">
        <f>Positions!A552</f>
        <v/>
      </c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</row>
    <row r="552">
      <c r="A552" s="70" t="str">
        <f>Positions!A553</f>
        <v/>
      </c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</row>
    <row r="553">
      <c r="A553" s="70" t="str">
        <f>Positions!A554</f>
        <v/>
      </c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</row>
    <row r="554">
      <c r="A554" s="70" t="str">
        <f>Positions!A555</f>
        <v/>
      </c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</row>
    <row r="555">
      <c r="A555" s="70" t="str">
        <f>Positions!A556</f>
        <v/>
      </c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</row>
    <row r="556">
      <c r="A556" s="70" t="str">
        <f>Positions!A557</f>
        <v/>
      </c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</row>
    <row r="557">
      <c r="A557" s="70" t="str">
        <f>Positions!A558</f>
        <v/>
      </c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</row>
    <row r="558">
      <c r="A558" s="70" t="str">
        <f>Positions!A559</f>
        <v/>
      </c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</row>
    <row r="559">
      <c r="A559" s="70" t="str">
        <f>Positions!A560</f>
        <v/>
      </c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</row>
    <row r="560">
      <c r="A560" s="70" t="str">
        <f>Positions!A561</f>
        <v/>
      </c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</row>
    <row r="561">
      <c r="A561" s="70" t="str">
        <f>Positions!A562</f>
        <v/>
      </c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</row>
    <row r="562">
      <c r="A562" s="70" t="str">
        <f>Positions!A563</f>
        <v/>
      </c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</row>
    <row r="563">
      <c r="A563" s="70" t="str">
        <f>Positions!A564</f>
        <v/>
      </c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</row>
    <row r="564">
      <c r="A564" s="70" t="str">
        <f>Positions!A565</f>
        <v/>
      </c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</row>
    <row r="565">
      <c r="A565" s="70" t="str">
        <f>Positions!A566</f>
        <v/>
      </c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</row>
    <row r="566">
      <c r="A566" s="70" t="str">
        <f>Positions!A567</f>
        <v/>
      </c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</row>
    <row r="567">
      <c r="A567" s="70" t="str">
        <f>Positions!A568</f>
        <v/>
      </c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</row>
    <row r="568">
      <c r="A568" s="70" t="str">
        <f>Positions!A569</f>
        <v/>
      </c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</row>
    <row r="569">
      <c r="A569" s="70" t="str">
        <f>Positions!A570</f>
        <v/>
      </c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</row>
    <row r="570">
      <c r="A570" s="70" t="str">
        <f>Positions!A571</f>
        <v/>
      </c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</row>
    <row r="571">
      <c r="A571" s="70" t="str">
        <f>Positions!A572</f>
        <v/>
      </c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</row>
    <row r="572">
      <c r="A572" s="70" t="str">
        <f>Positions!A573</f>
        <v/>
      </c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</row>
    <row r="573">
      <c r="A573" s="70" t="str">
        <f>Positions!A574</f>
        <v/>
      </c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</row>
    <row r="574">
      <c r="A574" s="70" t="str">
        <f>Positions!A575</f>
        <v/>
      </c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</row>
    <row r="575">
      <c r="A575" s="70" t="str">
        <f>Positions!A576</f>
        <v/>
      </c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</row>
    <row r="576">
      <c r="A576" s="70" t="str">
        <f>Positions!A577</f>
        <v/>
      </c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</row>
    <row r="577">
      <c r="A577" s="70" t="str">
        <f>Positions!A578</f>
        <v/>
      </c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</row>
    <row r="578">
      <c r="A578" s="70" t="str">
        <f>Positions!A579</f>
        <v/>
      </c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</row>
    <row r="579">
      <c r="A579" s="70" t="str">
        <f>Positions!A580</f>
        <v/>
      </c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</row>
    <row r="580">
      <c r="A580" s="70" t="str">
        <f>Positions!A581</f>
        <v/>
      </c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</row>
    <row r="581">
      <c r="A581" s="70" t="str">
        <f>Positions!A582</f>
        <v/>
      </c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</row>
    <row r="582">
      <c r="A582" s="70" t="str">
        <f>Positions!A583</f>
        <v/>
      </c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</row>
    <row r="583">
      <c r="A583" s="70" t="str">
        <f>Positions!A584</f>
        <v/>
      </c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</row>
    <row r="584">
      <c r="A584" s="70" t="str">
        <f>Positions!A585</f>
        <v/>
      </c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</row>
    <row r="585">
      <c r="A585" s="70" t="str">
        <f>Positions!A586</f>
        <v/>
      </c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</row>
    <row r="586">
      <c r="A586" s="70" t="str">
        <f>Positions!A587</f>
        <v/>
      </c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</row>
    <row r="587">
      <c r="A587" s="70" t="str">
        <f>Positions!A588</f>
        <v/>
      </c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</row>
    <row r="588">
      <c r="A588" s="70" t="str">
        <f>Positions!A589</f>
        <v/>
      </c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</row>
    <row r="589">
      <c r="A589" s="70" t="str">
        <f>Positions!A590</f>
        <v/>
      </c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</row>
    <row r="590">
      <c r="A590" s="70" t="str">
        <f>Positions!A591</f>
        <v/>
      </c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</row>
    <row r="591">
      <c r="A591" s="70" t="str">
        <f>Positions!A592</f>
        <v/>
      </c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</row>
    <row r="592">
      <c r="A592" s="70" t="str">
        <f>Positions!A593</f>
        <v/>
      </c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>
      <c r="A593" s="70" t="str">
        <f>Positions!A594</f>
        <v/>
      </c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>
      <c r="A594" s="70" t="str">
        <f>Positions!A595</f>
        <v/>
      </c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>
      <c r="A595" s="70" t="str">
        <f>Positions!A596</f>
        <v/>
      </c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>
      <c r="A596" s="70" t="str">
        <f>Positions!A597</f>
        <v/>
      </c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>
      <c r="A597" s="70" t="str">
        <f>Positions!A598</f>
        <v/>
      </c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</row>
    <row r="598">
      <c r="A598" s="70" t="str">
        <f>Positions!A599</f>
        <v/>
      </c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</row>
    <row r="599">
      <c r="A599" s="70" t="str">
        <f>Positions!A600</f>
        <v/>
      </c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</row>
    <row r="600">
      <c r="A600" s="70" t="str">
        <f>Positions!A601</f>
        <v/>
      </c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</row>
    <row r="601">
      <c r="A601" s="70" t="str">
        <f>Positions!A602</f>
        <v/>
      </c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</row>
    <row r="602">
      <c r="A602" s="70" t="str">
        <f>Positions!A603</f>
        <v/>
      </c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</row>
    <row r="603">
      <c r="A603" s="70" t="str">
        <f>Positions!A604</f>
        <v/>
      </c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</row>
    <row r="604">
      <c r="A604" s="70" t="str">
        <f>Positions!A605</f>
        <v/>
      </c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</row>
    <row r="605">
      <c r="A605" s="70" t="str">
        <f>Positions!A606</f>
        <v/>
      </c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</row>
    <row r="606">
      <c r="A606" s="70" t="str">
        <f>Positions!A607</f>
        <v/>
      </c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</row>
    <row r="607">
      <c r="A607" s="70" t="str">
        <f>Positions!A608</f>
        <v/>
      </c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</row>
    <row r="608">
      <c r="A608" s="70" t="str">
        <f>Positions!A609</f>
        <v/>
      </c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</row>
    <row r="609">
      <c r="A609" s="70" t="str">
        <f>Positions!A610</f>
        <v/>
      </c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</row>
    <row r="610">
      <c r="A610" s="70" t="str">
        <f>Positions!A611</f>
        <v/>
      </c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</row>
    <row r="611">
      <c r="A611" s="70" t="str">
        <f>Positions!A612</f>
        <v/>
      </c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</row>
    <row r="612">
      <c r="A612" s="70" t="str">
        <f>Positions!A613</f>
        <v/>
      </c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</row>
    <row r="613">
      <c r="A613" s="70" t="str">
        <f>Positions!A614</f>
        <v/>
      </c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</row>
    <row r="614">
      <c r="A614" s="70" t="str">
        <f>Positions!A615</f>
        <v/>
      </c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</row>
    <row r="615">
      <c r="A615" s="70" t="str">
        <f>Positions!A616</f>
        <v/>
      </c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</row>
    <row r="616">
      <c r="A616" s="70" t="str">
        <f>Positions!A617</f>
        <v/>
      </c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</row>
    <row r="617">
      <c r="A617" s="70" t="str">
        <f>Positions!A618</f>
        <v/>
      </c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</row>
    <row r="618">
      <c r="A618" s="70" t="str">
        <f>Positions!A619</f>
        <v/>
      </c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</row>
    <row r="619">
      <c r="A619" s="70" t="str">
        <f>Positions!A620</f>
        <v/>
      </c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</row>
    <row r="620">
      <c r="A620" s="70" t="str">
        <f>Positions!A621</f>
        <v/>
      </c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</row>
    <row r="621">
      <c r="A621" s="70" t="str">
        <f>Positions!A622</f>
        <v/>
      </c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</row>
    <row r="622">
      <c r="A622" s="70" t="str">
        <f>Positions!A623</f>
        <v/>
      </c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</row>
    <row r="623">
      <c r="A623" s="70" t="str">
        <f>Positions!A624</f>
        <v/>
      </c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</row>
    <row r="624">
      <c r="A624" s="70" t="str">
        <f>Positions!A625</f>
        <v/>
      </c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</row>
    <row r="625">
      <c r="A625" s="70" t="str">
        <f>Positions!A626</f>
        <v/>
      </c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</row>
    <row r="626">
      <c r="A626" s="70" t="str">
        <f>Positions!A627</f>
        <v/>
      </c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</row>
    <row r="627">
      <c r="A627" s="70" t="str">
        <f>Positions!A628</f>
        <v/>
      </c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</row>
    <row r="628">
      <c r="A628" s="70" t="str">
        <f>Positions!A629</f>
        <v/>
      </c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</row>
    <row r="629">
      <c r="A629" s="70" t="str">
        <f>Positions!A630</f>
        <v/>
      </c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</row>
    <row r="630">
      <c r="A630" s="70" t="str">
        <f>Positions!A631</f>
        <v/>
      </c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</row>
    <row r="631">
      <c r="A631" s="70" t="str">
        <f>Positions!A632</f>
        <v/>
      </c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</row>
    <row r="632">
      <c r="A632" s="70" t="str">
        <f>Positions!A633</f>
        <v/>
      </c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</row>
    <row r="633">
      <c r="A633" s="70" t="str">
        <f>Positions!A634</f>
        <v/>
      </c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</row>
    <row r="634">
      <c r="A634" s="70" t="str">
        <f>Positions!A635</f>
        <v/>
      </c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</row>
    <row r="635">
      <c r="A635" s="70" t="str">
        <f>Positions!A636</f>
        <v/>
      </c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</row>
    <row r="636">
      <c r="A636" s="70" t="str">
        <f>Positions!A637</f>
        <v/>
      </c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</row>
    <row r="637">
      <c r="A637" s="70" t="str">
        <f>Positions!A638</f>
        <v/>
      </c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</row>
    <row r="638">
      <c r="A638" s="70" t="str">
        <f>Positions!A639</f>
        <v/>
      </c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</row>
    <row r="639">
      <c r="A639" s="70" t="str">
        <f>Positions!A640</f>
        <v/>
      </c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</row>
    <row r="640">
      <c r="A640" s="70" t="str">
        <f>Positions!A641</f>
        <v/>
      </c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</row>
    <row r="641">
      <c r="A641" s="70" t="str">
        <f>Positions!A642</f>
        <v/>
      </c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</row>
    <row r="642">
      <c r="A642" s="70" t="str">
        <f>Positions!A643</f>
        <v/>
      </c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</row>
    <row r="643">
      <c r="A643" s="70" t="str">
        <f>Positions!A644</f>
        <v/>
      </c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</row>
    <row r="644">
      <c r="A644" s="70" t="str">
        <f>Positions!A645</f>
        <v/>
      </c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</row>
    <row r="645">
      <c r="A645" s="70" t="str">
        <f>Positions!A646</f>
        <v/>
      </c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</row>
    <row r="646">
      <c r="A646" s="70" t="str">
        <f>Positions!A647</f>
        <v/>
      </c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</row>
    <row r="647">
      <c r="A647" s="70" t="str">
        <f>Positions!A648</f>
        <v/>
      </c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</row>
    <row r="648">
      <c r="A648" s="70" t="str">
        <f>Positions!A649</f>
        <v/>
      </c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</row>
    <row r="649">
      <c r="A649" s="70" t="str">
        <f>Positions!A650</f>
        <v/>
      </c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</row>
    <row r="650">
      <c r="A650" s="70" t="str">
        <f>Positions!A651</f>
        <v/>
      </c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</row>
    <row r="651">
      <c r="A651" s="70" t="str">
        <f>Positions!A652</f>
        <v/>
      </c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</row>
    <row r="652">
      <c r="A652" s="70" t="str">
        <f>Positions!A653</f>
        <v/>
      </c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</row>
    <row r="653">
      <c r="A653" s="70" t="str">
        <f>Positions!A654</f>
        <v/>
      </c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</row>
    <row r="654">
      <c r="A654" s="70" t="str">
        <f>Positions!A655</f>
        <v/>
      </c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</row>
    <row r="655">
      <c r="A655" s="70" t="str">
        <f>Positions!A656</f>
        <v/>
      </c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</row>
    <row r="656">
      <c r="A656" s="70" t="str">
        <f>Positions!A657</f>
        <v/>
      </c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</row>
    <row r="657">
      <c r="A657" s="70" t="str">
        <f>Positions!A658</f>
        <v/>
      </c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</row>
    <row r="658">
      <c r="A658" s="70" t="str">
        <f>Positions!A659</f>
        <v/>
      </c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</row>
    <row r="659">
      <c r="A659" s="70" t="str">
        <f>Positions!A660</f>
        <v/>
      </c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</row>
    <row r="660">
      <c r="A660" s="70" t="str">
        <f>Positions!A661</f>
        <v/>
      </c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</row>
    <row r="661">
      <c r="A661" s="70" t="str">
        <f>Positions!A662</f>
        <v/>
      </c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</row>
    <row r="662">
      <c r="A662" s="70" t="str">
        <f>Positions!A663</f>
        <v/>
      </c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</row>
    <row r="663">
      <c r="A663" s="70" t="str">
        <f>Positions!A664</f>
        <v/>
      </c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</row>
    <row r="664">
      <c r="A664" s="70" t="str">
        <f>Positions!A665</f>
        <v/>
      </c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</row>
    <row r="665">
      <c r="A665" s="70" t="str">
        <f>Positions!A666</f>
        <v/>
      </c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</row>
    <row r="666">
      <c r="A666" s="70" t="str">
        <f>Positions!A667</f>
        <v/>
      </c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</row>
    <row r="667">
      <c r="A667" s="70" t="str">
        <f>Positions!A668</f>
        <v/>
      </c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</row>
    <row r="668">
      <c r="A668" s="70" t="str">
        <f>Positions!A669</f>
        <v/>
      </c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</row>
    <row r="669">
      <c r="A669" s="70" t="str">
        <f>Positions!A670</f>
        <v/>
      </c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</row>
    <row r="670">
      <c r="A670" s="70" t="str">
        <f>Positions!A671</f>
        <v/>
      </c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</row>
    <row r="671">
      <c r="A671" s="70" t="str">
        <f>Positions!A672</f>
        <v/>
      </c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</row>
    <row r="672">
      <c r="A672" s="70" t="str">
        <f>Positions!A673</f>
        <v/>
      </c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</row>
    <row r="673">
      <c r="A673" s="70" t="str">
        <f>Positions!A674</f>
        <v/>
      </c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</row>
    <row r="674">
      <c r="A674" s="70" t="str">
        <f>Positions!A675</f>
        <v/>
      </c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</row>
    <row r="675">
      <c r="A675" s="70" t="str">
        <f>Positions!A676</f>
        <v/>
      </c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</row>
    <row r="676">
      <c r="A676" s="70" t="str">
        <f>Positions!A677</f>
        <v/>
      </c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</row>
    <row r="677">
      <c r="A677" s="70" t="str">
        <f>Positions!A678</f>
        <v/>
      </c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</row>
    <row r="678">
      <c r="A678" s="70" t="str">
        <f>Positions!A679</f>
        <v/>
      </c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</row>
    <row r="679">
      <c r="A679" s="70" t="str">
        <f>Positions!A680</f>
        <v/>
      </c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</row>
    <row r="680">
      <c r="A680" s="70" t="str">
        <f>Positions!A681</f>
        <v/>
      </c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</row>
    <row r="681">
      <c r="A681" s="70" t="str">
        <f>Positions!A682</f>
        <v/>
      </c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</row>
    <row r="682">
      <c r="A682" s="70" t="str">
        <f>Positions!A683</f>
        <v/>
      </c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</row>
    <row r="683">
      <c r="A683" s="70" t="str">
        <f>Positions!A684</f>
        <v/>
      </c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</row>
    <row r="684">
      <c r="A684" s="70" t="str">
        <f>Positions!A685</f>
        <v/>
      </c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</row>
    <row r="685">
      <c r="A685" s="70" t="str">
        <f>Positions!A686</f>
        <v/>
      </c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</row>
    <row r="686">
      <c r="A686" s="70" t="str">
        <f>Positions!A687</f>
        <v/>
      </c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</row>
    <row r="687">
      <c r="A687" s="70" t="str">
        <f>Positions!A688</f>
        <v/>
      </c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</row>
    <row r="688">
      <c r="A688" s="70" t="str">
        <f>Positions!A689</f>
        <v/>
      </c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</row>
    <row r="689">
      <c r="A689" s="70" t="str">
        <f>Positions!A690</f>
        <v/>
      </c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</row>
    <row r="690">
      <c r="A690" s="70" t="str">
        <f>Positions!A691</f>
        <v/>
      </c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</row>
    <row r="691">
      <c r="A691" s="70" t="str">
        <f>Positions!A692</f>
        <v/>
      </c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</row>
    <row r="692">
      <c r="A692" s="70" t="str">
        <f>Positions!A693</f>
        <v/>
      </c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</row>
    <row r="693">
      <c r="A693" s="70" t="str">
        <f>Positions!A694</f>
        <v/>
      </c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</row>
    <row r="694">
      <c r="A694" s="70" t="str">
        <f>Positions!A695</f>
        <v/>
      </c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</row>
    <row r="695">
      <c r="A695" s="70" t="str">
        <f>Positions!A696</f>
        <v/>
      </c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</row>
    <row r="696">
      <c r="A696" s="70" t="str">
        <f>Positions!A697</f>
        <v/>
      </c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</row>
    <row r="697">
      <c r="A697" s="70" t="str">
        <f>Positions!A698</f>
        <v/>
      </c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</row>
    <row r="698">
      <c r="A698" s="70" t="str">
        <f>Positions!A699</f>
        <v/>
      </c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</row>
    <row r="699">
      <c r="A699" s="70" t="str">
        <f>Positions!A700</f>
        <v/>
      </c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</row>
    <row r="700">
      <c r="A700" s="70" t="str">
        <f>Positions!A701</f>
        <v/>
      </c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</row>
    <row r="701">
      <c r="A701" s="70" t="str">
        <f>Positions!A702</f>
        <v/>
      </c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</row>
    <row r="702">
      <c r="A702" s="70" t="str">
        <f>Positions!A703</f>
        <v/>
      </c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</row>
    <row r="703">
      <c r="A703" s="70" t="str">
        <f>Positions!A704</f>
        <v/>
      </c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</row>
    <row r="704">
      <c r="A704" s="70" t="str">
        <f>Positions!A705</f>
        <v/>
      </c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</row>
    <row r="705">
      <c r="A705" s="70" t="str">
        <f>Positions!A706</f>
        <v/>
      </c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</row>
    <row r="706">
      <c r="A706" s="70" t="str">
        <f>Positions!A707</f>
        <v/>
      </c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</row>
    <row r="707">
      <c r="A707" s="70" t="str">
        <f>Positions!A708</f>
        <v/>
      </c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</row>
    <row r="708">
      <c r="A708" s="70" t="str">
        <f>Positions!A709</f>
        <v/>
      </c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</row>
    <row r="709">
      <c r="A709" s="70" t="str">
        <f>Positions!A710</f>
        <v/>
      </c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</row>
    <row r="710">
      <c r="A710" s="70" t="str">
        <f>Positions!A711</f>
        <v/>
      </c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</row>
    <row r="711">
      <c r="A711" s="70" t="str">
        <f>Positions!A712</f>
        <v/>
      </c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</row>
    <row r="712">
      <c r="A712" s="70" t="str">
        <f>Positions!A713</f>
        <v/>
      </c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</row>
    <row r="713">
      <c r="A713" s="70" t="str">
        <f>Positions!A714</f>
        <v/>
      </c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</row>
    <row r="714">
      <c r="A714" s="70" t="str">
        <f>Positions!A715</f>
        <v/>
      </c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</row>
    <row r="715">
      <c r="A715" s="70" t="str">
        <f>Positions!A716</f>
        <v/>
      </c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</row>
    <row r="716">
      <c r="A716" s="70" t="str">
        <f>Positions!A717</f>
        <v/>
      </c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</row>
    <row r="717">
      <c r="A717" s="70" t="str">
        <f>Positions!A718</f>
        <v/>
      </c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</row>
    <row r="718">
      <c r="A718" s="70" t="str">
        <f>Positions!A719</f>
        <v/>
      </c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</row>
    <row r="719">
      <c r="A719" s="70" t="str">
        <f>Positions!A720</f>
        <v/>
      </c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</row>
    <row r="720">
      <c r="A720" s="70" t="str">
        <f>Positions!A721</f>
        <v/>
      </c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</row>
    <row r="721">
      <c r="A721" s="70" t="str">
        <f>Positions!A722</f>
        <v/>
      </c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</row>
    <row r="722">
      <c r="A722" s="70" t="str">
        <f>Positions!A723</f>
        <v/>
      </c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</row>
    <row r="723">
      <c r="A723" s="70" t="str">
        <f>Positions!A724</f>
        <v/>
      </c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</row>
    <row r="724">
      <c r="A724" s="70" t="str">
        <f>Positions!A725</f>
        <v/>
      </c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</row>
    <row r="725">
      <c r="A725" s="70" t="str">
        <f>Positions!A726</f>
        <v/>
      </c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</row>
    <row r="726">
      <c r="A726" s="70" t="str">
        <f>Positions!A727</f>
        <v/>
      </c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</row>
    <row r="727">
      <c r="A727" s="70" t="str">
        <f>Positions!A728</f>
        <v/>
      </c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</row>
    <row r="728">
      <c r="A728" s="70" t="str">
        <f>Positions!A729</f>
        <v/>
      </c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</row>
    <row r="729">
      <c r="A729" s="70" t="str">
        <f>Positions!A730</f>
        <v/>
      </c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</row>
    <row r="730">
      <c r="A730" s="70" t="str">
        <f>Positions!A731</f>
        <v/>
      </c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</row>
    <row r="731">
      <c r="A731" s="70" t="str">
        <f>Positions!A732</f>
        <v/>
      </c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</row>
    <row r="732">
      <c r="A732" s="70" t="str">
        <f>Positions!A733</f>
        <v/>
      </c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</row>
    <row r="733">
      <c r="A733" s="70" t="str">
        <f>Positions!A734</f>
        <v/>
      </c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</row>
    <row r="734">
      <c r="A734" s="70" t="str">
        <f>Positions!A735</f>
        <v/>
      </c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</row>
    <row r="735">
      <c r="A735" s="70" t="str">
        <f>Positions!A736</f>
        <v/>
      </c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</row>
    <row r="736">
      <c r="A736" s="70" t="str">
        <f>Positions!A737</f>
        <v/>
      </c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</row>
    <row r="737">
      <c r="A737" s="70" t="str">
        <f>Positions!A738</f>
        <v/>
      </c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</row>
    <row r="738">
      <c r="A738" s="70" t="str">
        <f>Positions!A739</f>
        <v/>
      </c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</row>
    <row r="739">
      <c r="A739" s="70" t="str">
        <f>Positions!A740</f>
        <v/>
      </c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</row>
    <row r="740">
      <c r="A740" s="70" t="str">
        <f>Positions!A741</f>
        <v/>
      </c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</row>
    <row r="741">
      <c r="A741" s="70" t="str">
        <f>Positions!A742</f>
        <v/>
      </c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</row>
    <row r="742">
      <c r="A742" s="70" t="str">
        <f>Positions!A743</f>
        <v/>
      </c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</row>
    <row r="743">
      <c r="A743" s="70" t="str">
        <f>Positions!A744</f>
        <v/>
      </c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</row>
    <row r="744">
      <c r="A744" s="70" t="str">
        <f>Positions!A745</f>
        <v/>
      </c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</row>
    <row r="745">
      <c r="A745" s="70" t="str">
        <f>Positions!A746</f>
        <v/>
      </c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</row>
    <row r="746">
      <c r="A746" s="70" t="str">
        <f>Positions!A747</f>
        <v/>
      </c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</row>
    <row r="747">
      <c r="A747" s="70" t="str">
        <f>Positions!A748</f>
        <v/>
      </c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</row>
    <row r="748">
      <c r="A748" s="70" t="str">
        <f>Positions!A749</f>
        <v/>
      </c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</row>
    <row r="749">
      <c r="A749" s="70" t="str">
        <f>Positions!A750</f>
        <v/>
      </c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</row>
    <row r="750">
      <c r="A750" s="70" t="str">
        <f>Positions!A751</f>
        <v/>
      </c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</row>
    <row r="751">
      <c r="A751" s="70" t="str">
        <f>Positions!A752</f>
        <v/>
      </c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</row>
    <row r="752">
      <c r="A752" s="70" t="str">
        <f>Positions!A753</f>
        <v/>
      </c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</row>
    <row r="753">
      <c r="A753" s="70" t="str">
        <f>Positions!A754</f>
        <v/>
      </c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</row>
    <row r="754">
      <c r="A754" s="70" t="str">
        <f>Positions!A755</f>
        <v/>
      </c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</row>
    <row r="755">
      <c r="A755" s="70" t="str">
        <f>Positions!A756</f>
        <v/>
      </c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</row>
    <row r="756">
      <c r="A756" s="70" t="str">
        <f>Positions!A757</f>
        <v/>
      </c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</row>
    <row r="757">
      <c r="A757" s="70" t="str">
        <f>Positions!A758</f>
        <v/>
      </c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</row>
    <row r="758">
      <c r="A758" s="70" t="str">
        <f>Positions!A759</f>
        <v/>
      </c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</row>
    <row r="759">
      <c r="A759" s="70" t="str">
        <f>Positions!A760</f>
        <v/>
      </c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</row>
    <row r="760">
      <c r="A760" s="70" t="str">
        <f>Positions!A761</f>
        <v/>
      </c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</row>
    <row r="761">
      <c r="A761" s="70" t="str">
        <f>Positions!A762</f>
        <v/>
      </c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</row>
    <row r="762">
      <c r="A762" s="70" t="str">
        <f>Positions!A763</f>
        <v/>
      </c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</row>
    <row r="763">
      <c r="A763" s="70" t="str">
        <f>Positions!A764</f>
        <v/>
      </c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</row>
    <row r="764">
      <c r="A764" s="70" t="str">
        <f>Positions!A765</f>
        <v/>
      </c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</row>
    <row r="765">
      <c r="A765" s="70" t="str">
        <f>Positions!A766</f>
        <v/>
      </c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</row>
    <row r="766">
      <c r="A766" s="70" t="str">
        <f>Positions!A767</f>
        <v/>
      </c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</row>
    <row r="767">
      <c r="A767" s="70" t="str">
        <f>Positions!A768</f>
        <v/>
      </c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</row>
    <row r="768">
      <c r="A768" s="70" t="str">
        <f>Positions!A769</f>
        <v/>
      </c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</row>
    <row r="769">
      <c r="A769" s="70" t="str">
        <f>Positions!A770</f>
        <v/>
      </c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</row>
    <row r="770">
      <c r="A770" s="70" t="str">
        <f>Positions!A771</f>
        <v/>
      </c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</row>
    <row r="771">
      <c r="A771" s="70" t="str">
        <f>Positions!A772</f>
        <v/>
      </c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</row>
    <row r="772">
      <c r="A772" s="70" t="str">
        <f>Positions!A773</f>
        <v/>
      </c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</row>
    <row r="773">
      <c r="A773" s="70" t="str">
        <f>Positions!A774</f>
        <v/>
      </c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</row>
    <row r="774">
      <c r="A774" s="70" t="str">
        <f>Positions!A775</f>
        <v/>
      </c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</row>
    <row r="775">
      <c r="A775" s="70" t="str">
        <f>Positions!A776</f>
        <v/>
      </c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</row>
    <row r="776">
      <c r="A776" s="70" t="str">
        <f>Positions!A777</f>
        <v/>
      </c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</row>
    <row r="777">
      <c r="A777" s="70" t="str">
        <f>Positions!A778</f>
        <v/>
      </c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</row>
    <row r="778">
      <c r="A778" s="70" t="str">
        <f>Positions!A779</f>
        <v/>
      </c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</row>
    <row r="779">
      <c r="A779" s="70" t="str">
        <f>Positions!A780</f>
        <v/>
      </c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</row>
    <row r="780">
      <c r="A780" s="70" t="str">
        <f>Positions!A781</f>
        <v/>
      </c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</row>
    <row r="781">
      <c r="A781" s="70" t="str">
        <f>Positions!A782</f>
        <v/>
      </c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</row>
    <row r="782">
      <c r="A782" s="70" t="str">
        <f>Positions!A783</f>
        <v/>
      </c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</row>
    <row r="783">
      <c r="A783" s="70" t="str">
        <f>Positions!A784</f>
        <v/>
      </c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</row>
    <row r="784">
      <c r="A784" s="70" t="str">
        <f>Positions!A785</f>
        <v/>
      </c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</row>
    <row r="785">
      <c r="A785" s="70" t="str">
        <f>Positions!A786</f>
        <v/>
      </c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</row>
    <row r="786">
      <c r="A786" s="70" t="str">
        <f>Positions!A787</f>
        <v/>
      </c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</row>
    <row r="787">
      <c r="A787" s="70" t="str">
        <f>Positions!A788</f>
        <v/>
      </c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</row>
    <row r="788">
      <c r="A788" s="70" t="str">
        <f>Positions!A789</f>
        <v/>
      </c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</row>
    <row r="789">
      <c r="A789" s="70" t="str">
        <f>Positions!A790</f>
        <v/>
      </c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</row>
    <row r="790">
      <c r="A790" s="70" t="str">
        <f>Positions!A791</f>
        <v/>
      </c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</row>
    <row r="791">
      <c r="A791" s="70" t="str">
        <f>Positions!A792</f>
        <v/>
      </c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</row>
    <row r="792">
      <c r="A792" s="70" t="str">
        <f>Positions!A793</f>
        <v/>
      </c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</row>
    <row r="793">
      <c r="A793" s="70" t="str">
        <f>Positions!A794</f>
        <v/>
      </c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</row>
    <row r="794">
      <c r="A794" s="70" t="str">
        <f>Positions!A795</f>
        <v/>
      </c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</row>
    <row r="795">
      <c r="A795" s="70" t="str">
        <f>Positions!A796</f>
        <v/>
      </c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</row>
    <row r="796">
      <c r="A796" s="70" t="str">
        <f>Positions!A797</f>
        <v/>
      </c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</row>
    <row r="797">
      <c r="A797" s="70" t="str">
        <f>Positions!A798</f>
        <v/>
      </c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</row>
    <row r="798">
      <c r="A798" s="70" t="str">
        <f>Positions!A799</f>
        <v/>
      </c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</row>
    <row r="799">
      <c r="A799" s="70" t="str">
        <f>Positions!A800</f>
        <v/>
      </c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</row>
    <row r="800">
      <c r="A800" s="70" t="str">
        <f>Positions!A801</f>
        <v/>
      </c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</row>
    <row r="801">
      <c r="A801" s="70" t="str">
        <f>Positions!A802</f>
        <v/>
      </c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</row>
    <row r="802">
      <c r="A802" s="70" t="str">
        <f>Positions!A803</f>
        <v/>
      </c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</row>
    <row r="803">
      <c r="A803" s="70" t="str">
        <f>Positions!A804</f>
        <v/>
      </c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</row>
    <row r="804">
      <c r="A804" s="70" t="str">
        <f>Positions!A805</f>
        <v/>
      </c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</row>
    <row r="805">
      <c r="A805" s="70" t="str">
        <f>Positions!A806</f>
        <v/>
      </c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</row>
    <row r="806">
      <c r="A806" s="70" t="str">
        <f>Positions!A807</f>
        <v/>
      </c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</row>
    <row r="807">
      <c r="A807" s="70" t="str">
        <f>Positions!A808</f>
        <v/>
      </c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</row>
    <row r="808">
      <c r="A808" s="70" t="str">
        <f>Positions!A809</f>
        <v/>
      </c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</row>
    <row r="809">
      <c r="A809" s="70" t="str">
        <f>Positions!A810</f>
        <v/>
      </c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</row>
    <row r="810">
      <c r="A810" s="70" t="str">
        <f>Positions!A811</f>
        <v/>
      </c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</row>
    <row r="811">
      <c r="A811" s="70" t="str">
        <f>Positions!A812</f>
        <v/>
      </c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</row>
    <row r="812">
      <c r="A812" s="70" t="str">
        <f>Positions!A813</f>
        <v/>
      </c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</row>
    <row r="813">
      <c r="A813" s="70" t="str">
        <f>Positions!A814</f>
        <v/>
      </c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</row>
    <row r="814">
      <c r="A814" s="70" t="str">
        <f>Positions!A815</f>
        <v/>
      </c>
      <c r="B814" s="96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</row>
    <row r="815">
      <c r="A815" s="70" t="str">
        <f>Positions!A816</f>
        <v/>
      </c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</row>
    <row r="816">
      <c r="A816" s="70" t="str">
        <f>Positions!A817</f>
        <v/>
      </c>
      <c r="B816" s="96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</row>
    <row r="817">
      <c r="A817" s="70" t="str">
        <f>Positions!A818</f>
        <v/>
      </c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</row>
    <row r="818">
      <c r="A818" s="70" t="str">
        <f>Positions!A819</f>
        <v/>
      </c>
      <c r="B818" s="96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</row>
    <row r="819">
      <c r="A819" s="70" t="str">
        <f>Positions!A820</f>
        <v/>
      </c>
      <c r="B819" s="96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</row>
    <row r="820">
      <c r="A820" s="70" t="str">
        <f>Positions!A821</f>
        <v/>
      </c>
      <c r="B820" s="96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</row>
    <row r="821">
      <c r="A821" s="70" t="str">
        <f>Positions!A822</f>
        <v/>
      </c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</row>
    <row r="822">
      <c r="A822" s="70" t="str">
        <f>Positions!A823</f>
        <v/>
      </c>
      <c r="B822" s="96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</row>
    <row r="823">
      <c r="A823" s="70" t="str">
        <f>Positions!A824</f>
        <v/>
      </c>
      <c r="B823" s="96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</row>
    <row r="824">
      <c r="A824" s="70" t="str">
        <f>Positions!A825</f>
        <v/>
      </c>
      <c r="B824" s="96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</row>
    <row r="825">
      <c r="A825" s="70" t="str">
        <f>Positions!A826</f>
        <v/>
      </c>
      <c r="B825" s="96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</row>
    <row r="826">
      <c r="A826" s="70" t="str">
        <f>Positions!A827</f>
        <v/>
      </c>
      <c r="B826" s="96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</row>
    <row r="827">
      <c r="A827" s="70" t="str">
        <f>Positions!A828</f>
        <v/>
      </c>
      <c r="B827" s="96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</row>
    <row r="828">
      <c r="A828" s="70" t="str">
        <f>Positions!A829</f>
        <v/>
      </c>
      <c r="B828" s="96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</row>
    <row r="829">
      <c r="A829" s="70" t="str">
        <f>Positions!A830</f>
        <v/>
      </c>
      <c r="B829" s="96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</row>
    <row r="830">
      <c r="A830" s="70" t="str">
        <f>Positions!A831</f>
        <v/>
      </c>
      <c r="B830" s="96"/>
      <c r="C830" s="96"/>
      <c r="D830" s="96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</row>
    <row r="831">
      <c r="A831" s="70" t="str">
        <f>Positions!A832</f>
        <v/>
      </c>
      <c r="B831" s="96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</row>
    <row r="832">
      <c r="A832" s="70" t="str">
        <f>Positions!A833</f>
        <v/>
      </c>
      <c r="B832" s="96"/>
      <c r="C832" s="96"/>
      <c r="D832" s="96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</row>
    <row r="833">
      <c r="A833" s="70" t="str">
        <f>Positions!A834</f>
        <v/>
      </c>
      <c r="B833" s="96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</row>
    <row r="834">
      <c r="A834" s="70" t="str">
        <f>Positions!A835</f>
        <v/>
      </c>
      <c r="B834" s="96"/>
      <c r="C834" s="96"/>
      <c r="D834" s="96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</row>
    <row r="835">
      <c r="A835" s="70" t="str">
        <f>Positions!A836</f>
        <v/>
      </c>
      <c r="B835" s="96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</row>
    <row r="836">
      <c r="A836" s="70" t="str">
        <f>Positions!A837</f>
        <v/>
      </c>
      <c r="B836" s="96"/>
      <c r="C836" s="96"/>
      <c r="D836" s="96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</row>
    <row r="837">
      <c r="A837" s="70" t="str">
        <f>Positions!A838</f>
        <v/>
      </c>
      <c r="B837" s="96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</row>
    <row r="838">
      <c r="A838" s="70" t="str">
        <f>Positions!A839</f>
        <v/>
      </c>
      <c r="B838" s="96"/>
      <c r="C838" s="96"/>
      <c r="D838" s="96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</row>
    <row r="839">
      <c r="A839" s="70" t="str">
        <f>Positions!A840</f>
        <v/>
      </c>
      <c r="B839" s="96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</row>
    <row r="840">
      <c r="A840" s="70" t="str">
        <f>Positions!A841</f>
        <v/>
      </c>
      <c r="B840" s="96"/>
      <c r="C840" s="96"/>
      <c r="D840" s="96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</row>
    <row r="841">
      <c r="A841" s="70" t="str">
        <f>Positions!A842</f>
        <v/>
      </c>
      <c r="B841" s="96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</row>
    <row r="842">
      <c r="A842" s="70" t="str">
        <f>Positions!A843</f>
        <v/>
      </c>
      <c r="B842" s="96"/>
      <c r="C842" s="96"/>
      <c r="D842" s="96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</row>
    <row r="843">
      <c r="A843" s="70" t="str">
        <f>Positions!A844</f>
        <v/>
      </c>
      <c r="B843" s="96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</row>
    <row r="844">
      <c r="A844" s="70" t="str">
        <f>Positions!A845</f>
        <v/>
      </c>
      <c r="B844" s="96"/>
      <c r="C844" s="96"/>
      <c r="D844" s="96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</row>
    <row r="845">
      <c r="A845" s="70" t="str">
        <f>Positions!A846</f>
        <v/>
      </c>
      <c r="B845" s="96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</row>
    <row r="846">
      <c r="A846" s="70" t="str">
        <f>Positions!A847</f>
        <v/>
      </c>
      <c r="B846" s="96"/>
      <c r="C846" s="96"/>
      <c r="D846" s="96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</row>
    <row r="847">
      <c r="A847" s="70" t="str">
        <f>Positions!A848</f>
        <v/>
      </c>
      <c r="B847" s="96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</row>
    <row r="848">
      <c r="A848" s="70" t="str">
        <f>Positions!A849</f>
        <v/>
      </c>
      <c r="B848" s="96"/>
      <c r="C848" s="96"/>
      <c r="D848" s="96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</row>
    <row r="849">
      <c r="A849" s="70" t="str">
        <f>Positions!A850</f>
        <v/>
      </c>
      <c r="B849" s="96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</row>
    <row r="850">
      <c r="A850" s="70" t="str">
        <f>Positions!A851</f>
        <v/>
      </c>
      <c r="B850" s="96"/>
      <c r="C850" s="96"/>
      <c r="D850" s="96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</row>
    <row r="851">
      <c r="A851" s="70" t="str">
        <f>Positions!A852</f>
        <v/>
      </c>
      <c r="B851" s="96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</row>
    <row r="852">
      <c r="A852" s="70" t="str">
        <f>Positions!A853</f>
        <v/>
      </c>
      <c r="B852" s="96"/>
      <c r="C852" s="96"/>
      <c r="D852" s="96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</row>
    <row r="853">
      <c r="A853" s="70" t="str">
        <f>Positions!A854</f>
        <v/>
      </c>
      <c r="B853" s="96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</row>
    <row r="854">
      <c r="A854" s="70" t="str">
        <f>Positions!A855</f>
        <v/>
      </c>
      <c r="B854" s="96"/>
      <c r="C854" s="96"/>
      <c r="D854" s="96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</row>
    <row r="855">
      <c r="A855" s="70" t="str">
        <f>Positions!A856</f>
        <v/>
      </c>
      <c r="B855" s="96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</row>
    <row r="856">
      <c r="A856" s="70" t="str">
        <f>Positions!A857</f>
        <v/>
      </c>
      <c r="B856" s="96"/>
      <c r="C856" s="96"/>
      <c r="D856" s="96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</row>
    <row r="857">
      <c r="A857" s="70" t="str">
        <f>Positions!A858</f>
        <v/>
      </c>
      <c r="B857" s="96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</row>
    <row r="858">
      <c r="A858" s="70" t="str">
        <f>Positions!A859</f>
        <v/>
      </c>
      <c r="B858" s="96"/>
      <c r="C858" s="96"/>
      <c r="D858" s="96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</row>
    <row r="859">
      <c r="A859" s="70" t="str">
        <f>Positions!A860</f>
        <v/>
      </c>
      <c r="B859" s="96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</row>
    <row r="860">
      <c r="A860" s="70" t="str">
        <f>Positions!A861</f>
        <v/>
      </c>
      <c r="B860" s="96"/>
      <c r="C860" s="96"/>
      <c r="D860" s="96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</row>
    <row r="861">
      <c r="A861" s="70" t="str">
        <f>Positions!A862</f>
        <v/>
      </c>
      <c r="B861" s="96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</row>
    <row r="862">
      <c r="A862" s="70" t="str">
        <f>Positions!A863</f>
        <v/>
      </c>
      <c r="B862" s="96"/>
      <c r="C862" s="96"/>
      <c r="D862" s="96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</row>
    <row r="863">
      <c r="A863" s="70" t="str">
        <f>Positions!A864</f>
        <v/>
      </c>
      <c r="B863" s="96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</row>
    <row r="864">
      <c r="A864" s="70" t="str">
        <f>Positions!A865</f>
        <v/>
      </c>
      <c r="B864" s="96"/>
      <c r="C864" s="96"/>
      <c r="D864" s="96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</row>
    <row r="865">
      <c r="A865" s="70" t="str">
        <f>Positions!A866</f>
        <v/>
      </c>
      <c r="B865" s="96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</row>
    <row r="866">
      <c r="A866" s="70" t="str">
        <f>Positions!A867</f>
        <v/>
      </c>
      <c r="B866" s="96"/>
      <c r="C866" s="96"/>
      <c r="D866" s="96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</row>
    <row r="867">
      <c r="A867" s="70" t="str">
        <f>Positions!A868</f>
        <v/>
      </c>
      <c r="B867" s="96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</row>
    <row r="868">
      <c r="A868" s="70" t="str">
        <f>Positions!A869</f>
        <v/>
      </c>
      <c r="B868" s="96"/>
      <c r="C868" s="96"/>
      <c r="D868" s="96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</row>
    <row r="869">
      <c r="A869" s="70" t="str">
        <f>Positions!A870</f>
        <v/>
      </c>
      <c r="B869" s="96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</row>
    <row r="870">
      <c r="A870" s="70" t="str">
        <f>Positions!A871</f>
        <v/>
      </c>
      <c r="B870" s="96"/>
      <c r="C870" s="96"/>
      <c r="D870" s="96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</row>
    <row r="871">
      <c r="A871" s="70" t="str">
        <f>Positions!A872</f>
        <v/>
      </c>
      <c r="B871" s="96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</row>
    <row r="872">
      <c r="A872" s="70" t="str">
        <f>Positions!A873</f>
        <v/>
      </c>
      <c r="B872" s="96"/>
      <c r="C872" s="96"/>
      <c r="D872" s="96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</row>
    <row r="873">
      <c r="A873" s="70" t="str">
        <f>Positions!A874</f>
        <v/>
      </c>
      <c r="B873" s="96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</row>
    <row r="874">
      <c r="A874" s="70" t="str">
        <f>Positions!A875</f>
        <v/>
      </c>
      <c r="B874" s="96"/>
      <c r="C874" s="96"/>
      <c r="D874" s="96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</row>
    <row r="875">
      <c r="A875" s="70" t="str">
        <f>Positions!A876</f>
        <v/>
      </c>
      <c r="B875" s="96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</row>
    <row r="876">
      <c r="A876" s="70" t="str">
        <f>Positions!A877</f>
        <v/>
      </c>
      <c r="B876" s="96"/>
      <c r="C876" s="96"/>
      <c r="D876" s="96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</row>
    <row r="877">
      <c r="A877" s="70" t="str">
        <f>Positions!A878</f>
        <v/>
      </c>
      <c r="B877" s="96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</row>
    <row r="878">
      <c r="A878" s="70" t="str">
        <f>Positions!A879</f>
        <v/>
      </c>
      <c r="B878" s="96"/>
      <c r="C878" s="96"/>
      <c r="D878" s="96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</row>
    <row r="879">
      <c r="A879" s="70" t="str">
        <f>Positions!A880</f>
        <v/>
      </c>
      <c r="B879" s="96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</row>
    <row r="880">
      <c r="A880" s="70" t="str">
        <f>Positions!A881</f>
        <v/>
      </c>
      <c r="B880" s="96"/>
      <c r="C880" s="96"/>
      <c r="D880" s="96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</row>
    <row r="881">
      <c r="A881" s="70" t="str">
        <f>Positions!A882</f>
        <v/>
      </c>
      <c r="B881" s="96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</row>
    <row r="882">
      <c r="A882" s="70" t="str">
        <f>Positions!A883</f>
        <v/>
      </c>
      <c r="B882" s="96"/>
      <c r="C882" s="96"/>
      <c r="D882" s="96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</row>
    <row r="883">
      <c r="A883" s="70" t="str">
        <f>Positions!A884</f>
        <v/>
      </c>
      <c r="B883" s="96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</row>
    <row r="884">
      <c r="A884" s="70" t="str">
        <f>Positions!A885</f>
        <v/>
      </c>
      <c r="B884" s="96"/>
      <c r="C884" s="96"/>
      <c r="D884" s="96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</row>
    <row r="885">
      <c r="A885" s="70" t="str">
        <f>Positions!A886</f>
        <v/>
      </c>
      <c r="B885" s="96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</row>
    <row r="886">
      <c r="A886" s="70" t="str">
        <f>Positions!A887</f>
        <v/>
      </c>
      <c r="B886" s="96"/>
      <c r="C886" s="96"/>
      <c r="D886" s="96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</row>
    <row r="887">
      <c r="A887" s="70" t="str">
        <f>Positions!A888</f>
        <v/>
      </c>
      <c r="B887" s="96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</row>
    <row r="888">
      <c r="A888" s="70" t="str">
        <f>Positions!A889</f>
        <v/>
      </c>
      <c r="B888" s="96"/>
      <c r="C888" s="96"/>
      <c r="D888" s="96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</row>
    <row r="889">
      <c r="A889" s="70" t="str">
        <f>Positions!A890</f>
        <v/>
      </c>
      <c r="B889" s="96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</row>
    <row r="890">
      <c r="A890" s="70" t="str">
        <f>Positions!A891</f>
        <v/>
      </c>
      <c r="B890" s="96"/>
      <c r="C890" s="96"/>
      <c r="D890" s="96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</row>
    <row r="891">
      <c r="A891" s="70" t="str">
        <f>Positions!A892</f>
        <v/>
      </c>
      <c r="B891" s="96"/>
      <c r="C891" s="96"/>
      <c r="D891" s="96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</row>
    <row r="892">
      <c r="A892" s="70" t="str">
        <f>Positions!A893</f>
        <v/>
      </c>
      <c r="B892" s="96"/>
      <c r="C892" s="96"/>
      <c r="D892" s="96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6"/>
    </row>
    <row r="893">
      <c r="A893" s="70" t="str">
        <f>Positions!A894</f>
        <v/>
      </c>
      <c r="B893" s="96"/>
      <c r="C893" s="96"/>
      <c r="D893" s="96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</row>
    <row r="894">
      <c r="A894" s="70" t="str">
        <f>Positions!A895</f>
        <v/>
      </c>
      <c r="B894" s="96"/>
      <c r="C894" s="96"/>
      <c r="D894" s="96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6"/>
    </row>
    <row r="895">
      <c r="A895" s="70" t="str">
        <f>Positions!A896</f>
        <v/>
      </c>
      <c r="B895" s="96"/>
      <c r="C895" s="96"/>
      <c r="D895" s="96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6"/>
    </row>
    <row r="896">
      <c r="A896" s="70" t="str">
        <f>Positions!A897</f>
        <v/>
      </c>
      <c r="B896" s="96"/>
      <c r="C896" s="96"/>
      <c r="D896" s="96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6"/>
    </row>
    <row r="897">
      <c r="A897" s="70" t="str">
        <f>Positions!A898</f>
        <v/>
      </c>
      <c r="B897" s="96"/>
      <c r="C897" s="96"/>
      <c r="D897" s="96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6"/>
    </row>
    <row r="898">
      <c r="A898" s="70" t="str">
        <f>Positions!A899</f>
        <v/>
      </c>
      <c r="B898" s="96"/>
      <c r="C898" s="96"/>
      <c r="D898" s="96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6"/>
    </row>
    <row r="899">
      <c r="A899" s="70" t="str">
        <f>Positions!A900</f>
        <v/>
      </c>
      <c r="B899" s="96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</row>
    <row r="900">
      <c r="A900" s="70" t="str">
        <f>Positions!A901</f>
        <v/>
      </c>
      <c r="B900" s="96"/>
      <c r="C900" s="96"/>
      <c r="D900" s="96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6"/>
    </row>
    <row r="901">
      <c r="A901" s="70" t="str">
        <f>Positions!A902</f>
        <v/>
      </c>
      <c r="B901" s="96"/>
      <c r="C901" s="96"/>
      <c r="D901" s="96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6"/>
    </row>
    <row r="902">
      <c r="A902" s="70" t="str">
        <f>Positions!A903</f>
        <v/>
      </c>
      <c r="B902" s="96"/>
      <c r="C902" s="96"/>
      <c r="D902" s="96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6"/>
    </row>
    <row r="903">
      <c r="A903" s="70" t="str">
        <f>Positions!A904</f>
        <v/>
      </c>
      <c r="B903" s="96"/>
      <c r="C903" s="96"/>
      <c r="D903" s="96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6"/>
    </row>
    <row r="904">
      <c r="A904" s="70" t="str">
        <f>Positions!A905</f>
        <v/>
      </c>
      <c r="B904" s="96"/>
      <c r="C904" s="96"/>
      <c r="D904" s="96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6"/>
    </row>
    <row r="905">
      <c r="A905" s="70" t="str">
        <f>Positions!A906</f>
        <v/>
      </c>
      <c r="B905" s="96"/>
      <c r="C905" s="96"/>
      <c r="D905" s="96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6"/>
    </row>
    <row r="906">
      <c r="A906" s="70" t="str">
        <f>Positions!A907</f>
        <v/>
      </c>
      <c r="B906" s="96"/>
      <c r="C906" s="96"/>
      <c r="D906" s="96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6"/>
    </row>
    <row r="907">
      <c r="A907" s="70" t="str">
        <f>Positions!A908</f>
        <v/>
      </c>
      <c r="B907" s="96"/>
      <c r="C907" s="96"/>
      <c r="D907" s="96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6"/>
    </row>
    <row r="908">
      <c r="A908" s="70" t="str">
        <f>Positions!A909</f>
        <v/>
      </c>
      <c r="B908" s="96"/>
      <c r="C908" s="96"/>
      <c r="D908" s="96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6"/>
    </row>
    <row r="909">
      <c r="A909" s="70" t="str">
        <f>Positions!A910</f>
        <v/>
      </c>
      <c r="B909" s="96"/>
      <c r="C909" s="96"/>
      <c r="D909" s="96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6"/>
    </row>
    <row r="910">
      <c r="A910" s="70" t="str">
        <f>Positions!A911</f>
        <v/>
      </c>
      <c r="B910" s="96"/>
      <c r="C910" s="96"/>
      <c r="D910" s="96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6"/>
    </row>
    <row r="911">
      <c r="A911" s="70" t="str">
        <f>Positions!A912</f>
        <v/>
      </c>
      <c r="B911" s="96"/>
      <c r="C911" s="96"/>
      <c r="D911" s="96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6"/>
    </row>
    <row r="912">
      <c r="A912" s="70" t="str">
        <f>Positions!A913</f>
        <v/>
      </c>
      <c r="B912" s="96"/>
      <c r="C912" s="96"/>
      <c r="D912" s="96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6"/>
    </row>
    <row r="913">
      <c r="A913" s="70" t="str">
        <f>Positions!A914</f>
        <v/>
      </c>
      <c r="B913" s="96"/>
      <c r="C913" s="96"/>
      <c r="D913" s="96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6"/>
    </row>
    <row r="914">
      <c r="A914" s="70" t="str">
        <f>Positions!A915</f>
        <v/>
      </c>
      <c r="B914" s="96"/>
      <c r="C914" s="96"/>
      <c r="D914" s="96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6"/>
    </row>
    <row r="915">
      <c r="A915" s="70" t="str">
        <f>Positions!A916</f>
        <v/>
      </c>
      <c r="B915" s="96"/>
      <c r="C915" s="96"/>
      <c r="D915" s="96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6"/>
    </row>
    <row r="916">
      <c r="A916" s="70" t="str">
        <f>Positions!A917</f>
        <v/>
      </c>
      <c r="B916" s="96"/>
      <c r="C916" s="96"/>
      <c r="D916" s="96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6"/>
    </row>
    <row r="917">
      <c r="A917" s="70" t="str">
        <f>Positions!A918</f>
        <v/>
      </c>
      <c r="B917" s="96"/>
      <c r="C917" s="96"/>
      <c r="D917" s="96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6"/>
    </row>
    <row r="918">
      <c r="A918" s="70" t="str">
        <f>Positions!A919</f>
        <v/>
      </c>
      <c r="B918" s="96"/>
      <c r="C918" s="96"/>
      <c r="D918" s="96"/>
      <c r="E918" s="96"/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6"/>
    </row>
    <row r="919">
      <c r="A919" s="70" t="str">
        <f>Positions!A920</f>
        <v/>
      </c>
      <c r="B919" s="96"/>
      <c r="C919" s="96"/>
      <c r="D919" s="96"/>
      <c r="E919" s="96"/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  <c r="Z919" s="96"/>
    </row>
    <row r="920">
      <c r="A920" s="70" t="str">
        <f>Positions!A921</f>
        <v/>
      </c>
      <c r="B920" s="96"/>
      <c r="C920" s="96"/>
      <c r="D920" s="96"/>
      <c r="E920" s="96"/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  <c r="Z920" s="96"/>
    </row>
    <row r="921">
      <c r="A921" s="70" t="str">
        <f>Positions!A922</f>
        <v/>
      </c>
      <c r="B921" s="96"/>
      <c r="C921" s="96"/>
      <c r="D921" s="96"/>
      <c r="E921" s="96"/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  <c r="Z921" s="96"/>
    </row>
    <row r="922">
      <c r="A922" s="70" t="str">
        <f>Positions!A923</f>
        <v/>
      </c>
      <c r="B922" s="96"/>
      <c r="C922" s="96"/>
      <c r="D922" s="96"/>
      <c r="E922" s="96"/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  <c r="Z922" s="96"/>
    </row>
    <row r="923">
      <c r="A923" s="70" t="str">
        <f>Positions!A924</f>
        <v/>
      </c>
      <c r="B923" s="96"/>
      <c r="C923" s="96"/>
      <c r="D923" s="96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  <c r="Z923" s="96"/>
    </row>
    <row r="924">
      <c r="A924" s="70" t="str">
        <f>Positions!A925</f>
        <v/>
      </c>
      <c r="B924" s="96"/>
      <c r="C924" s="96"/>
      <c r="D924" s="96"/>
      <c r="E924" s="96"/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  <c r="Z924" s="96"/>
    </row>
    <row r="925">
      <c r="A925" s="70" t="str">
        <f>Positions!A926</f>
        <v/>
      </c>
      <c r="B925" s="96"/>
      <c r="C925" s="96"/>
      <c r="D925" s="96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  <c r="Z925" s="96"/>
    </row>
    <row r="926">
      <c r="A926" s="70" t="str">
        <f>Positions!A927</f>
        <v/>
      </c>
      <c r="B926" s="96"/>
      <c r="C926" s="96"/>
      <c r="D926" s="96"/>
      <c r="E926" s="96"/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6"/>
    </row>
    <row r="927">
      <c r="A927" s="70" t="str">
        <f>Positions!A928</f>
        <v/>
      </c>
      <c r="B927" s="96"/>
      <c r="C927" s="96"/>
      <c r="D927" s="96"/>
      <c r="E927" s="96"/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  <c r="Z927" s="96"/>
    </row>
    <row r="928">
      <c r="A928" s="70" t="str">
        <f>Positions!A929</f>
        <v/>
      </c>
      <c r="B928" s="96"/>
      <c r="C928" s="96"/>
      <c r="D928" s="96"/>
      <c r="E928" s="96"/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6"/>
    </row>
    <row r="929">
      <c r="A929" s="70" t="str">
        <f>Positions!A930</f>
        <v/>
      </c>
      <c r="B929" s="96"/>
      <c r="C929" s="96"/>
      <c r="D929" s="96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6"/>
    </row>
    <row r="930">
      <c r="A930" s="70" t="str">
        <f>Positions!A931</f>
        <v/>
      </c>
      <c r="B930" s="96"/>
      <c r="C930" s="96"/>
      <c r="D930" s="96"/>
      <c r="E930" s="96"/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6"/>
    </row>
    <row r="931">
      <c r="A931" s="70" t="str">
        <f>Positions!A932</f>
        <v/>
      </c>
      <c r="B931" s="96"/>
      <c r="C931" s="96"/>
      <c r="D931" s="96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6"/>
    </row>
    <row r="932">
      <c r="A932" s="70" t="str">
        <f>Positions!A933</f>
        <v/>
      </c>
      <c r="B932" s="96"/>
      <c r="C932" s="96"/>
      <c r="D932" s="96"/>
      <c r="E932" s="96"/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6"/>
    </row>
    <row r="933">
      <c r="A933" s="70" t="str">
        <f>Positions!A934</f>
        <v/>
      </c>
      <c r="B933" s="96"/>
      <c r="C933" s="96"/>
      <c r="D933" s="96"/>
      <c r="E933" s="96"/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6"/>
    </row>
    <row r="934">
      <c r="A934" s="70" t="str">
        <f>Positions!A935</f>
        <v/>
      </c>
      <c r="B934" s="96"/>
      <c r="C934" s="96"/>
      <c r="D934" s="96"/>
      <c r="E934" s="96"/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6"/>
    </row>
    <row r="935">
      <c r="A935" s="70" t="str">
        <f>Positions!A936</f>
        <v/>
      </c>
      <c r="B935" s="96"/>
      <c r="C935" s="96"/>
      <c r="D935" s="96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  <c r="Z935" s="96"/>
    </row>
    <row r="936">
      <c r="A936" s="70" t="str">
        <f>Positions!A937</f>
        <v/>
      </c>
      <c r="B936" s="96"/>
      <c r="C936" s="96"/>
      <c r="D936" s="96"/>
      <c r="E936" s="96"/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  <c r="Z936" s="96"/>
    </row>
    <row r="937">
      <c r="A937" s="70" t="str">
        <f>Positions!A938</f>
        <v/>
      </c>
      <c r="B937" s="96"/>
      <c r="C937" s="96"/>
      <c r="D937" s="96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  <c r="Z937" s="96"/>
    </row>
    <row r="938">
      <c r="A938" s="70" t="str">
        <f>Positions!A939</f>
        <v/>
      </c>
      <c r="B938" s="96"/>
      <c r="C938" s="96"/>
      <c r="D938" s="96"/>
      <c r="E938" s="96"/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  <c r="Z938" s="96"/>
    </row>
    <row r="939">
      <c r="A939" s="70" t="str">
        <f>Positions!A940</f>
        <v/>
      </c>
      <c r="B939" s="96"/>
      <c r="C939" s="96"/>
      <c r="D939" s="96"/>
      <c r="E939" s="96"/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  <c r="Z939" s="96"/>
    </row>
    <row r="940">
      <c r="A940" s="70" t="str">
        <f>Positions!A941</f>
        <v/>
      </c>
      <c r="B940" s="96"/>
      <c r="C940" s="96"/>
      <c r="D940" s="96"/>
      <c r="E940" s="96"/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  <c r="Z940" s="96"/>
    </row>
    <row r="941">
      <c r="A941" s="70" t="str">
        <f>Positions!A942</f>
        <v/>
      </c>
      <c r="B941" s="96"/>
      <c r="C941" s="96"/>
      <c r="D941" s="96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6"/>
    </row>
    <row r="942">
      <c r="A942" s="70" t="str">
        <f>Positions!A943</f>
        <v/>
      </c>
      <c r="B942" s="96"/>
      <c r="C942" s="96"/>
      <c r="D942" s="96"/>
      <c r="E942" s="96"/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6"/>
    </row>
    <row r="943">
      <c r="A943" s="70" t="str">
        <f>Positions!A944</f>
        <v/>
      </c>
      <c r="B943" s="96"/>
      <c r="C943" s="96"/>
      <c r="D943" s="96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  <c r="Z943" s="96"/>
    </row>
    <row r="944">
      <c r="A944" s="70" t="str">
        <f>Positions!A945</f>
        <v/>
      </c>
      <c r="B944" s="96"/>
      <c r="C944" s="96"/>
      <c r="D944" s="96"/>
      <c r="E944" s="96"/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6"/>
    </row>
    <row r="945">
      <c r="A945" s="70" t="str">
        <f>Positions!A946</f>
        <v/>
      </c>
      <c r="B945" s="96"/>
      <c r="C945" s="96"/>
      <c r="D945" s="96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6"/>
    </row>
    <row r="946">
      <c r="A946" s="70" t="str">
        <f>Positions!A947</f>
        <v/>
      </c>
      <c r="B946" s="96"/>
      <c r="C946" s="96"/>
      <c r="D946" s="96"/>
      <c r="E946" s="96"/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6"/>
    </row>
    <row r="947">
      <c r="A947" s="70" t="str">
        <f>Positions!A948</f>
        <v/>
      </c>
      <c r="B947" s="96"/>
      <c r="C947" s="96"/>
      <c r="D947" s="96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6"/>
    </row>
    <row r="948">
      <c r="A948" s="70" t="str">
        <f>Positions!A949</f>
        <v/>
      </c>
      <c r="B948" s="96"/>
      <c r="C948" s="96"/>
      <c r="D948" s="96"/>
      <c r="E948" s="96"/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6"/>
    </row>
    <row r="949">
      <c r="A949" s="70" t="str">
        <f>Positions!A950</f>
        <v/>
      </c>
      <c r="B949" s="96"/>
      <c r="C949" s="96"/>
      <c r="D949" s="96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6"/>
    </row>
    <row r="950">
      <c r="A950" s="70" t="str">
        <f>Positions!A951</f>
        <v/>
      </c>
      <c r="B950" s="96"/>
      <c r="C950" s="96"/>
      <c r="D950" s="96"/>
      <c r="E950" s="96"/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6"/>
    </row>
    <row r="951">
      <c r="A951" s="70" t="str">
        <f>Positions!A952</f>
        <v/>
      </c>
      <c r="B951" s="96"/>
      <c r="C951" s="96"/>
      <c r="D951" s="96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  <c r="Z951" s="96"/>
    </row>
    <row r="952">
      <c r="A952" s="70" t="str">
        <f>Positions!A953</f>
        <v/>
      </c>
      <c r="B952" s="96"/>
      <c r="C952" s="96"/>
      <c r="D952" s="96"/>
      <c r="E952" s="96"/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  <c r="Z952" s="96"/>
    </row>
    <row r="953">
      <c r="A953" s="70" t="str">
        <f>Positions!A954</f>
        <v/>
      </c>
      <c r="B953" s="96"/>
      <c r="C953" s="96"/>
      <c r="D953" s="96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  <c r="Z953" s="96"/>
    </row>
    <row r="954">
      <c r="A954" s="70" t="str">
        <f>Positions!A955</f>
        <v/>
      </c>
      <c r="B954" s="96"/>
      <c r="C954" s="96"/>
      <c r="D954" s="96"/>
      <c r="E954" s="96"/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  <c r="Z954" s="96"/>
    </row>
    <row r="955">
      <c r="A955" s="70" t="str">
        <f>Positions!A956</f>
        <v/>
      </c>
      <c r="B955" s="96"/>
      <c r="C955" s="96"/>
      <c r="D955" s="96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  <c r="Z955" s="96"/>
    </row>
    <row r="956">
      <c r="A956" s="70" t="str">
        <f>Positions!A957</f>
        <v/>
      </c>
      <c r="B956" s="96"/>
      <c r="C956" s="96"/>
      <c r="D956" s="96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  <c r="Z956" s="96"/>
    </row>
    <row r="957">
      <c r="A957" s="70" t="str">
        <f>Positions!A958</f>
        <v/>
      </c>
      <c r="B957" s="96"/>
      <c r="C957" s="96"/>
      <c r="D957" s="96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  <c r="Z957" s="96"/>
    </row>
    <row r="958">
      <c r="A958" s="70" t="str">
        <f>Positions!A959</f>
        <v/>
      </c>
      <c r="B958" s="96"/>
      <c r="C958" s="96"/>
      <c r="D958" s="96"/>
      <c r="E958" s="96"/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6"/>
    </row>
    <row r="959">
      <c r="A959" s="70" t="str">
        <f>Positions!A960</f>
        <v/>
      </c>
      <c r="B959" s="96"/>
      <c r="C959" s="96"/>
      <c r="D959" s="96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6"/>
    </row>
    <row r="960">
      <c r="A960" s="70" t="str">
        <f>Positions!A961</f>
        <v/>
      </c>
      <c r="B960" s="96"/>
      <c r="C960" s="96"/>
      <c r="D960" s="96"/>
      <c r="E960" s="96"/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6"/>
    </row>
    <row r="961">
      <c r="A961" s="70" t="str">
        <f>Positions!A962</f>
        <v/>
      </c>
      <c r="B961" s="96"/>
      <c r="C961" s="96"/>
      <c r="D961" s="96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  <c r="Z961" s="96"/>
    </row>
    <row r="962">
      <c r="A962" s="70" t="str">
        <f>Positions!A963</f>
        <v/>
      </c>
      <c r="B962" s="96"/>
      <c r="C962" s="96"/>
      <c r="D962" s="96"/>
      <c r="E962" s="96"/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6"/>
    </row>
    <row r="963">
      <c r="A963" s="70" t="str">
        <f>Positions!A964</f>
        <v/>
      </c>
      <c r="B963" s="96"/>
      <c r="C963" s="96"/>
      <c r="D963" s="96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6"/>
    </row>
    <row r="964">
      <c r="A964" s="70" t="str">
        <f>Positions!A965</f>
        <v/>
      </c>
      <c r="B964" s="96"/>
      <c r="C964" s="96"/>
      <c r="D964" s="96"/>
      <c r="E964" s="96"/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6"/>
    </row>
    <row r="965">
      <c r="A965" s="70" t="str">
        <f>Positions!A966</f>
        <v/>
      </c>
      <c r="B965" s="96"/>
      <c r="C965" s="96"/>
      <c r="D965" s="96"/>
      <c r="E965" s="96"/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6"/>
    </row>
    <row r="966">
      <c r="A966" s="70" t="str">
        <f>Positions!A967</f>
        <v/>
      </c>
      <c r="B966" s="96"/>
      <c r="C966" s="96"/>
      <c r="D966" s="96"/>
      <c r="E966" s="96"/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6"/>
    </row>
    <row r="967">
      <c r="A967" s="70" t="str">
        <f>Positions!A968</f>
        <v/>
      </c>
      <c r="B967" s="96"/>
      <c r="C967" s="96"/>
      <c r="D967" s="96"/>
      <c r="E967" s="96"/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  <c r="Z967" s="96"/>
    </row>
    <row r="968">
      <c r="A968" s="70" t="str">
        <f>Positions!A969</f>
        <v/>
      </c>
      <c r="B968" s="96"/>
      <c r="C968" s="96"/>
      <c r="D968" s="96"/>
      <c r="E968" s="96"/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  <c r="Z968" s="96"/>
    </row>
    <row r="969">
      <c r="A969" s="70" t="str">
        <f>Positions!A970</f>
        <v/>
      </c>
      <c r="B969" s="96"/>
      <c r="C969" s="96"/>
      <c r="D969" s="96"/>
      <c r="E969" s="96"/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  <c r="Z969" s="96"/>
    </row>
    <row r="970">
      <c r="A970" s="70" t="str">
        <f>Positions!A971</f>
        <v/>
      </c>
      <c r="B970" s="96"/>
      <c r="C970" s="96"/>
      <c r="D970" s="96"/>
      <c r="E970" s="96"/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  <c r="Z970" s="96"/>
    </row>
    <row r="971">
      <c r="A971" s="70" t="str">
        <f>Positions!A972</f>
        <v/>
      </c>
      <c r="B971" s="96"/>
      <c r="C971" s="96"/>
      <c r="D971" s="96"/>
      <c r="E971" s="96"/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  <c r="Z971" s="96"/>
    </row>
    <row r="972">
      <c r="A972" s="70" t="str">
        <f>Positions!A973</f>
        <v/>
      </c>
      <c r="B972" s="96"/>
      <c r="C972" s="96"/>
      <c r="D972" s="96"/>
      <c r="E972" s="96"/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  <c r="Z972" s="96"/>
    </row>
    <row r="973">
      <c r="A973" s="70" t="str">
        <f>Positions!A974</f>
        <v/>
      </c>
      <c r="B973" s="96"/>
      <c r="C973" s="96"/>
      <c r="D973" s="96"/>
      <c r="E973" s="96"/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  <c r="Z973" s="96"/>
    </row>
    <row r="974">
      <c r="A974" s="70" t="str">
        <f>Positions!A975</f>
        <v/>
      </c>
      <c r="B974" s="96"/>
      <c r="C974" s="96"/>
      <c r="D974" s="96"/>
      <c r="E974" s="96"/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6"/>
    </row>
    <row r="975">
      <c r="A975" s="70" t="str">
        <f>Positions!A976</f>
        <v/>
      </c>
      <c r="B975" s="96"/>
      <c r="C975" s="96"/>
      <c r="D975" s="96"/>
      <c r="E975" s="96"/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  <c r="Z975" s="96"/>
    </row>
    <row r="976">
      <c r="A976" s="70" t="str">
        <f>Positions!A977</f>
        <v/>
      </c>
      <c r="B976" s="96"/>
      <c r="C976" s="96"/>
      <c r="D976" s="96"/>
      <c r="E976" s="96"/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  <c r="Z976" s="96"/>
    </row>
    <row r="977">
      <c r="A977" s="70" t="str">
        <f>Positions!A978</f>
        <v/>
      </c>
      <c r="B977" s="96"/>
      <c r="C977" s="96"/>
      <c r="D977" s="96"/>
      <c r="E977" s="96"/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  <c r="Z977" s="96"/>
    </row>
    <row r="978">
      <c r="A978" s="70" t="str">
        <f>Positions!A979</f>
        <v/>
      </c>
      <c r="B978" s="96"/>
      <c r="C978" s="96"/>
      <c r="D978" s="96"/>
      <c r="E978" s="96"/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  <c r="Z978" s="96"/>
    </row>
    <row r="979">
      <c r="A979" s="70" t="str">
        <f>Positions!A980</f>
        <v/>
      </c>
      <c r="B979" s="96"/>
      <c r="C979" s="96"/>
      <c r="D979" s="96"/>
      <c r="E979" s="96"/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  <c r="Z979" s="96"/>
    </row>
    <row r="980">
      <c r="A980" s="70" t="str">
        <f>Positions!A981</f>
        <v/>
      </c>
      <c r="B980" s="96"/>
      <c r="C980" s="96"/>
      <c r="D980" s="96"/>
      <c r="E980" s="96"/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  <c r="Z980" s="96"/>
    </row>
    <row r="981">
      <c r="A981" s="70" t="str">
        <f>Positions!A982</f>
        <v/>
      </c>
      <c r="B981" s="96"/>
      <c r="C981" s="96"/>
      <c r="D981" s="96"/>
      <c r="E981" s="96"/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  <c r="Z981" s="96"/>
    </row>
    <row r="982">
      <c r="A982" s="70" t="str">
        <f>Positions!A983</f>
        <v/>
      </c>
      <c r="B982" s="96"/>
      <c r="C982" s="96"/>
      <c r="D982" s="96"/>
      <c r="E982" s="96"/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  <c r="X982" s="96"/>
      <c r="Y982" s="96"/>
      <c r="Z982" s="96"/>
    </row>
    <row r="983">
      <c r="A983" s="70" t="str">
        <f>Positions!A984</f>
        <v/>
      </c>
      <c r="B983" s="96"/>
      <c r="C983" s="96"/>
      <c r="D983" s="96"/>
      <c r="E983" s="96"/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96"/>
      <c r="Y983" s="96"/>
      <c r="Z983" s="96"/>
    </row>
    <row r="984">
      <c r="A984" s="70" t="str">
        <f>Positions!A985</f>
        <v/>
      </c>
      <c r="B984" s="96"/>
      <c r="C984" s="96"/>
      <c r="D984" s="96"/>
      <c r="E984" s="96"/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  <c r="X984" s="96"/>
      <c r="Y984" s="96"/>
      <c r="Z984" s="96"/>
    </row>
    <row r="985">
      <c r="A985" s="70" t="str">
        <f>Positions!A986</f>
        <v/>
      </c>
      <c r="B985" s="96"/>
      <c r="C985" s="96"/>
      <c r="D985" s="96"/>
      <c r="E985" s="96"/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96"/>
      <c r="Y985" s="96"/>
      <c r="Z985" s="96"/>
    </row>
    <row r="986">
      <c r="A986" s="70" t="str">
        <f>Positions!A987</f>
        <v/>
      </c>
      <c r="B986" s="96"/>
      <c r="C986" s="96"/>
      <c r="D986" s="96"/>
      <c r="E986" s="96"/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  <c r="X986" s="96"/>
      <c r="Y986" s="96"/>
      <c r="Z986" s="96"/>
    </row>
    <row r="987">
      <c r="A987" s="70" t="str">
        <f>Positions!A988</f>
        <v/>
      </c>
      <c r="B987" s="96"/>
      <c r="C987" s="96"/>
      <c r="D987" s="96"/>
      <c r="E987" s="96"/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96"/>
      <c r="Y987" s="96"/>
      <c r="Z987" s="96"/>
    </row>
    <row r="988">
      <c r="A988" s="70" t="str">
        <f>Positions!A989</f>
        <v/>
      </c>
      <c r="B988" s="96"/>
      <c r="C988" s="96"/>
      <c r="D988" s="96"/>
      <c r="E988" s="96"/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  <c r="X988" s="96"/>
      <c r="Y988" s="96"/>
      <c r="Z988" s="96"/>
    </row>
    <row r="989">
      <c r="A989" s="70" t="str">
        <f>Positions!A990</f>
        <v/>
      </c>
      <c r="B989" s="96"/>
      <c r="C989" s="96"/>
      <c r="D989" s="96"/>
      <c r="E989" s="96"/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96"/>
      <c r="Y989" s="96"/>
      <c r="Z989" s="96"/>
    </row>
    <row r="990">
      <c r="A990" s="70" t="str">
        <f>Positions!A991</f>
        <v/>
      </c>
      <c r="B990" s="96"/>
      <c r="C990" s="96"/>
      <c r="D990" s="96"/>
      <c r="E990" s="96"/>
      <c r="F990" s="96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  <c r="Z990" s="96"/>
    </row>
    <row r="991">
      <c r="A991" s="70" t="str">
        <f>Positions!A992</f>
        <v/>
      </c>
      <c r="B991" s="96"/>
      <c r="C991" s="96"/>
      <c r="D991" s="96"/>
      <c r="E991" s="96"/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  <c r="Z991" s="96"/>
    </row>
    <row r="992">
      <c r="A992" s="70" t="str">
        <f>Positions!A993</f>
        <v/>
      </c>
      <c r="B992" s="96"/>
      <c r="C992" s="96"/>
      <c r="D992" s="96"/>
      <c r="E992" s="96"/>
      <c r="F992" s="96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  <c r="Z992" s="96"/>
    </row>
    <row r="993">
      <c r="A993" s="70" t="str">
        <f>Positions!A994</f>
        <v/>
      </c>
      <c r="B993" s="96"/>
      <c r="C993" s="96"/>
      <c r="D993" s="96"/>
      <c r="E993" s="96"/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  <c r="Z993" s="96"/>
    </row>
    <row r="994">
      <c r="A994" s="70" t="str">
        <f>Positions!A995</f>
        <v/>
      </c>
      <c r="B994" s="96"/>
      <c r="C994" s="96"/>
      <c r="D994" s="96"/>
      <c r="E994" s="96"/>
      <c r="F994" s="96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  <c r="X994" s="96"/>
      <c r="Y994" s="96"/>
      <c r="Z994" s="96"/>
    </row>
    <row r="995">
      <c r="A995" s="70" t="str">
        <f>Positions!A996</f>
        <v/>
      </c>
      <c r="B995" s="96"/>
      <c r="C995" s="96"/>
      <c r="D995" s="96"/>
      <c r="E995" s="96"/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  <c r="Z995" s="96"/>
    </row>
    <row r="996">
      <c r="A996" s="70" t="str">
        <f>Positions!A997</f>
        <v/>
      </c>
      <c r="B996" s="96"/>
      <c r="C996" s="96"/>
      <c r="D996" s="96"/>
      <c r="E996" s="96"/>
      <c r="F996" s="96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  <c r="V996" s="96"/>
      <c r="W996" s="96"/>
      <c r="X996" s="96"/>
      <c r="Y996" s="96"/>
      <c r="Z996" s="96"/>
    </row>
    <row r="997">
      <c r="A997" s="70" t="str">
        <f>Positions!A998</f>
        <v/>
      </c>
      <c r="B997" s="96"/>
      <c r="C997" s="96"/>
      <c r="D997" s="96"/>
      <c r="E997" s="96"/>
      <c r="F997" s="96"/>
      <c r="G997" s="96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96"/>
      <c r="S997" s="96"/>
      <c r="T997" s="96"/>
      <c r="U997" s="96"/>
      <c r="V997" s="96"/>
      <c r="W997" s="96"/>
      <c r="X997" s="96"/>
      <c r="Y997" s="96"/>
      <c r="Z997" s="96"/>
    </row>
    <row r="998">
      <c r="A998" s="70" t="str">
        <f>Positions!A999</f>
        <v/>
      </c>
      <c r="B998" s="96"/>
      <c r="C998" s="96"/>
      <c r="D998" s="96"/>
      <c r="E998" s="96"/>
      <c r="F998" s="96"/>
      <c r="G998" s="96"/>
      <c r="H998" s="96"/>
      <c r="I998" s="96"/>
      <c r="J998" s="96"/>
      <c r="K998" s="96"/>
      <c r="L998" s="96"/>
      <c r="M998" s="96"/>
      <c r="N998" s="96"/>
      <c r="O998" s="96"/>
      <c r="P998" s="96"/>
      <c r="Q998" s="96"/>
      <c r="R998" s="96"/>
      <c r="S998" s="96"/>
      <c r="T998" s="96"/>
      <c r="U998" s="96"/>
      <c r="V998" s="96"/>
      <c r="W998" s="96"/>
      <c r="X998" s="96"/>
      <c r="Y998" s="96"/>
      <c r="Z998" s="96"/>
    </row>
    <row r="999">
      <c r="A999" s="70" t="str">
        <f>Positions!A1000</f>
        <v/>
      </c>
      <c r="B999" s="96"/>
      <c r="C999" s="96"/>
      <c r="D999" s="96"/>
      <c r="E999" s="96"/>
      <c r="F999" s="96"/>
      <c r="G999" s="96"/>
      <c r="H999" s="96"/>
      <c r="I999" s="96"/>
      <c r="J999" s="96"/>
      <c r="K999" s="96"/>
      <c r="L999" s="96"/>
      <c r="M999" s="96"/>
      <c r="N999" s="96"/>
      <c r="O999" s="96"/>
      <c r="P999" s="96"/>
      <c r="Q999" s="96"/>
      <c r="R999" s="96"/>
      <c r="S999" s="96"/>
      <c r="T999" s="96"/>
      <c r="U999" s="96"/>
      <c r="V999" s="96"/>
      <c r="W999" s="96"/>
      <c r="X999" s="96"/>
      <c r="Y999" s="96"/>
      <c r="Z999" s="9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11" max="11" width="15.38"/>
    <col customWidth="1" min="14" max="14" width="21.0"/>
  </cols>
  <sheetData>
    <row r="1">
      <c r="A1" s="97"/>
      <c r="B1" s="98" t="s">
        <v>94</v>
      </c>
      <c r="C1" s="99" t="s">
        <v>95</v>
      </c>
      <c r="D1" s="100" t="s">
        <v>96</v>
      </c>
      <c r="E1" s="99" t="s">
        <v>97</v>
      </c>
      <c r="F1" s="99" t="s">
        <v>98</v>
      </c>
      <c r="G1" s="99" t="s">
        <v>99</v>
      </c>
      <c r="H1" s="99" t="s">
        <v>100</v>
      </c>
      <c r="I1" s="100" t="s">
        <v>101</v>
      </c>
      <c r="J1" s="100" t="s">
        <v>102</v>
      </c>
      <c r="K1" s="98" t="s">
        <v>103</v>
      </c>
      <c r="L1" s="98" t="s">
        <v>104</v>
      </c>
      <c r="M1" s="98" t="s">
        <v>105</v>
      </c>
      <c r="N1" s="100" t="s">
        <v>106</v>
      </c>
    </row>
    <row r="2">
      <c r="A2" s="97"/>
      <c r="B2" s="101" t="s">
        <v>53</v>
      </c>
      <c r="C2" s="102" t="s">
        <v>107</v>
      </c>
      <c r="D2" s="103" t="s">
        <v>108</v>
      </c>
      <c r="E2" s="102" t="s">
        <v>40</v>
      </c>
      <c r="F2" s="102" t="s">
        <v>109</v>
      </c>
      <c r="G2" s="102" t="s">
        <v>110</v>
      </c>
      <c r="H2" s="102" t="s">
        <v>111</v>
      </c>
      <c r="I2" s="104" t="s">
        <v>112</v>
      </c>
      <c r="J2" s="104" t="s">
        <v>113</v>
      </c>
      <c r="K2" s="101" t="s">
        <v>114</v>
      </c>
      <c r="L2" s="101" t="s">
        <v>115</v>
      </c>
      <c r="M2" s="101" t="s">
        <v>116</v>
      </c>
      <c r="N2" s="105" t="s">
        <v>117</v>
      </c>
    </row>
    <row r="3" ht="32.25" customHeight="1">
      <c r="A3" s="106" t="s">
        <v>28</v>
      </c>
      <c r="B3" s="107" t="str">
        <f>Options!C15</f>
        <v>##</v>
      </c>
      <c r="C3" s="108" t="str">
        <f t="shared" ref="C3:C4" si="1">IF(B3&gt;0,D3/B3,0)</f>
        <v>#VALUE!</v>
      </c>
      <c r="D3" s="107" t="str">
        <f>Options!C7</f>
        <v>##</v>
      </c>
      <c r="E3" s="109" t="str">
        <f>Options!C8</f>
        <v>##</v>
      </c>
      <c r="F3" s="109" t="str">
        <f>Options!C9+E3*Options!C10</f>
        <v>#VALUE!</v>
      </c>
      <c r="G3" s="110" t="str">
        <f>IF(Options!$C$16&lt;&gt;"",Options!$C$16,if(and(Options!$C$17&gt;0,D3&gt;0),(((D3-(1-Options!$C$17))/(1-(1-Options!$C$17))))/D3,1))</f>
        <v>##</v>
      </c>
      <c r="H3" s="109" t="str">
        <f>Options!C11+E3*Options!C12</f>
        <v>#VALUE!</v>
      </c>
      <c r="I3" s="109" t="str">
        <f t="shared" ref="I3:I4" si="2">(E3-F3)*G3-H3</f>
        <v>#VALUE!</v>
      </c>
      <c r="J3" s="109" t="str">
        <f t="shared" ref="J3:J4" si="3">I3*C3</f>
        <v>#VALUE!</v>
      </c>
      <c r="K3" s="109" t="str">
        <f>Options!C14</f>
        <v>##</v>
      </c>
      <c r="L3" s="109" t="str">
        <f t="shared" ref="L3:L4" si="4">IF(D3&gt;0,K3/D3,0)</f>
        <v>#VALUE!</v>
      </c>
      <c r="M3" s="109" t="str">
        <f t="shared" ref="M3:M4" si="5">IF(B3&gt;0,K3/B3,0)</f>
        <v>#VALUE!</v>
      </c>
      <c r="N3" s="109" t="str">
        <f t="shared" ref="N3:N4" si="6">B3*(J3-M3)</f>
        <v>#VALUE!</v>
      </c>
    </row>
    <row r="4" ht="32.25" customHeight="1">
      <c r="A4" s="106" t="s">
        <v>29</v>
      </c>
      <c r="B4" s="107" t="str">
        <f>Options!D15</f>
        <v>##</v>
      </c>
      <c r="C4" s="108" t="str">
        <f t="shared" si="1"/>
        <v>#VALUE!</v>
      </c>
      <c r="D4" s="107" t="str">
        <f>Options!D7</f>
        <v>##</v>
      </c>
      <c r="E4" s="109" t="str">
        <f>Options!D8</f>
        <v>##</v>
      </c>
      <c r="F4" s="109" t="str">
        <f>Options!D9+E4*Options!D10</f>
        <v>#VALUE!</v>
      </c>
      <c r="G4" s="110" t="str">
        <f>IF(Options!$D$16&lt;&gt;"",Options!$D$16,if(and(Options!$D$17&gt;0,D4&gt;0),(((D4-(1-Options!$D$17))/(1-(1-Options!$D$17))))/D4,1))</f>
        <v>##</v>
      </c>
      <c r="H4" s="109" t="str">
        <f>Options!D11+E4*Options!D12</f>
        <v>#VALUE!</v>
      </c>
      <c r="I4" s="109" t="str">
        <f t="shared" si="2"/>
        <v>#VALUE!</v>
      </c>
      <c r="J4" s="109" t="str">
        <f t="shared" si="3"/>
        <v>#VALUE!</v>
      </c>
      <c r="K4" s="109" t="str">
        <f>Options!D14</f>
        <v>##</v>
      </c>
      <c r="L4" s="109" t="str">
        <f t="shared" si="4"/>
        <v>#VALUE!</v>
      </c>
      <c r="M4" s="109" t="str">
        <f t="shared" si="5"/>
        <v>#VALUE!</v>
      </c>
      <c r="N4" s="109" t="str">
        <f t="shared" si="6"/>
        <v>#VALUE!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  <col customWidth="1" min="3" max="12" width="11.63"/>
    <col customWidth="1" min="13" max="13" width="4.75"/>
    <col customWidth="1" min="14" max="14" width="18.88"/>
  </cols>
  <sheetData>
    <row r="1" ht="45.0" customHeight="1">
      <c r="A1" s="111" t="s">
        <v>118</v>
      </c>
      <c r="F1" s="112">
        <f>countif('P&amp;L'!25:25,"&lt;0")</f>
        <v>0</v>
      </c>
      <c r="H1" s="113" t="s">
        <v>119</v>
      </c>
      <c r="M1" s="33"/>
      <c r="N1" s="114">
        <f>-SUMIF('P&amp;L'!25:25,"&lt;0")</f>
        <v>0</v>
      </c>
    </row>
    <row r="2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</row>
    <row r="3">
      <c r="A3" s="115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</row>
    <row r="4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</row>
    <row r="5">
      <c r="A5" s="115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</row>
    <row r="6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</row>
    <row r="7">
      <c r="A7" s="115"/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</row>
    <row r="8">
      <c r="A8" s="115"/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</row>
    <row r="9">
      <c r="A9" s="115"/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</row>
    <row r="10">
      <c r="A10" s="115"/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</row>
    <row r="11">
      <c r="A11" s="115"/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</row>
    <row r="12">
      <c r="A12" s="11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</row>
    <row r="13">
      <c r="A13" s="115"/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</row>
    <row r="14">
      <c r="A14" s="115"/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</row>
    <row r="15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</row>
    <row r="16">
      <c r="A16" s="115"/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</row>
    <row r="17">
      <c r="A17" s="115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</row>
    <row r="18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</row>
    <row r="19">
      <c r="A19" s="115"/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</row>
    <row r="20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</row>
    <row r="21">
      <c r="A21" s="115"/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</row>
    <row r="22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</row>
    <row r="23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</row>
    <row r="24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</row>
    <row r="25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</row>
    <row r="26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</row>
    <row r="27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</row>
    <row r="28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</row>
    <row r="29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</row>
    <row r="30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</row>
    <row r="31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</row>
    <row r="32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</row>
    <row r="33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</row>
    <row r="34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</row>
    <row r="35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</row>
    <row r="36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</row>
    <row r="37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</row>
    <row r="38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</row>
    <row r="39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</row>
    <row r="40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</row>
    <row r="41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</row>
    <row r="42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</row>
    <row r="43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</row>
    <row r="44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</row>
    <row r="45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</row>
    <row r="46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</row>
    <row r="47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</row>
    <row r="48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</row>
    <row r="49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</row>
    <row r="50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</row>
    <row r="51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</row>
    <row r="52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</row>
    <row r="53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</row>
    <row r="54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</row>
    <row r="55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</row>
    <row r="56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</row>
    <row r="57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</row>
    <row r="58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</row>
    <row r="59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</row>
    <row r="60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</row>
    <row r="61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</row>
  </sheetData>
  <mergeCells count="2">
    <mergeCell ref="A1:E1"/>
    <mergeCell ref="H1:M1"/>
  </mergeCells>
  <drawing r:id="rId1"/>
</worksheet>
</file>