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полученные файлы\Обучение - Разработчик\Специализация - Аналитик\Вне четверти\GB4623_A_Unit_Economics\4 семинар\"/>
    </mc:Choice>
  </mc:AlternateContent>
  <bookViews>
    <workbookView xWindow="0" yWindow="0" windowWidth="14370" windowHeight="9135" activeTab="3"/>
  </bookViews>
  <sheets>
    <sheet name="Обязательно для заполнения" sheetId="1" r:id="rId1"/>
    <sheet name="Урок 1" sheetId="2" r:id="rId2"/>
    <sheet name="Урок 2" sheetId="3" r:id="rId3"/>
    <sheet name="Урок 4" sheetId="4" r:id="rId4"/>
    <sheet name="Урок 5" sheetId="5" r:id="rId5"/>
  </sheets>
  <calcPr calcId="162913"/>
</workbook>
</file>

<file path=xl/calcChain.xml><?xml version="1.0" encoding="utf-8"?>
<calcChain xmlns="http://schemas.openxmlformats.org/spreadsheetml/2006/main">
  <c r="Q8" i="4" l="1"/>
  <c r="R8" i="4" s="1"/>
  <c r="Q9" i="4"/>
  <c r="R9" i="4" s="1"/>
  <c r="Q10" i="4"/>
  <c r="R10" i="4" s="1"/>
  <c r="Q11" i="4"/>
  <c r="R11" i="4" s="1"/>
  <c r="M8" i="4"/>
  <c r="M9" i="4"/>
  <c r="M10" i="4"/>
  <c r="M11" i="4"/>
  <c r="I8" i="4"/>
  <c r="I9" i="4"/>
  <c r="I10" i="4"/>
  <c r="I11" i="4"/>
  <c r="G8" i="4"/>
  <c r="G9" i="4"/>
  <c r="G10" i="4"/>
  <c r="G11" i="4"/>
  <c r="F8" i="4"/>
  <c r="F9" i="4"/>
  <c r="F10" i="4"/>
  <c r="F11" i="4"/>
  <c r="D8" i="4"/>
  <c r="D9" i="4"/>
  <c r="D10" i="4"/>
  <c r="D11" i="4"/>
  <c r="T11" i="4" l="1"/>
  <c r="U11" i="4" s="1"/>
  <c r="S11" i="4"/>
  <c r="S10" i="4"/>
  <c r="T10" i="4"/>
  <c r="U10" i="4" s="1"/>
  <c r="S9" i="4"/>
  <c r="T9" i="4"/>
  <c r="U9" i="4" s="1"/>
  <c r="T8" i="4"/>
  <c r="U8" i="4" s="1"/>
  <c r="S8" i="4"/>
  <c r="Q7" i="4" l="1"/>
  <c r="R7" i="4" s="1"/>
  <c r="D7" i="4"/>
  <c r="F7" i="4" s="1"/>
  <c r="I7" i="4" l="1"/>
  <c r="M7" i="4" s="1"/>
  <c r="G7" i="4"/>
  <c r="T7" i="4" s="1"/>
  <c r="U7" i="4" s="1"/>
  <c r="S7" i="4"/>
</calcChain>
</file>

<file path=xl/sharedStrings.xml><?xml version="1.0" encoding="utf-8"?>
<sst xmlns="http://schemas.openxmlformats.org/spreadsheetml/2006/main" count="227" uniqueCount="149">
  <si>
    <t>Полезная информация до начала использования файла:</t>
  </si>
  <si>
    <t xml:space="preserve">💡 Данный файл не доступен для редактирования и комментирования. Чтобы сделать домашнее задание, необходимо создать копию данного файла через меню "Файл" -&gt; "Создать копию". </t>
  </si>
  <si>
    <t xml:space="preserve">💡 После заполнения шаблона откройте файл на комментирование через кнопку "Настройки Доступа" -&gt; "Все, у кого есть ссылка" -&gt; "Комментатор" и прикрепите получившуюся ссылку в блоке домашнего задания на платформе. 
Внимание: прикрепление файла с ограниченным доступом влечет за собой оценку "не сдано". </t>
  </si>
  <si>
    <t>💡 Перенос текста на новую строку в текущей ячейке:
MAC - command + Enter
Windows - alt + Enter</t>
  </si>
  <si>
    <t>‼️ ВНИМАНИЕ: для того, чтобы преподаватель смог проверить домашние задания в данном курсе, вам необходимо полностью заполнить эту вкладку по продукту, с которым вы работаете.  Без заполненной данной вкладки вся работа будет оцениваться как "не сдано"</t>
  </si>
  <si>
    <t>Проблема:</t>
  </si>
  <si>
    <t>Кто будет пользоваться:</t>
  </si>
  <si>
    <t>Решение:</t>
  </si>
  <si>
    <t>Кто будет платить:</t>
  </si>
  <si>
    <t>LEAN CANVAS MODEL</t>
  </si>
  <si>
    <t>Проблемы клиента</t>
  </si>
  <si>
    <t>Наше решение</t>
  </si>
  <si>
    <t>Ценностное предложение</t>
  </si>
  <si>
    <t>Нечестное конкурентное преимущество</t>
  </si>
  <si>
    <t>Сегменты клиентов</t>
  </si>
  <si>
    <t>Существующие альтернативы</t>
  </si>
  <si>
    <t>Ключевые метрики</t>
  </si>
  <si>
    <t>Высокоуровневый концепт</t>
  </si>
  <si>
    <t>Каналы выхода на клиентов</t>
  </si>
  <si>
    <t>Ранние последователи</t>
  </si>
  <si>
    <t>Структура расходов</t>
  </si>
  <si>
    <t>Потоки выручки</t>
  </si>
  <si>
    <t>Курс "Юнит-экономика"</t>
  </si>
  <si>
    <t>Домашнее задание №1</t>
  </si>
  <si>
    <t xml:space="preserve">Текст домашнего задания: 
Перечислите основные метрики вашего продукта и объясните, почему вы выбрали именно эти метрики.  </t>
  </si>
  <si>
    <t>Метрика</t>
  </si>
  <si>
    <t>Обозначение (сокращение)</t>
  </si>
  <si>
    <t>Описание</t>
  </si>
  <si>
    <t>Обоснование выбора</t>
  </si>
  <si>
    <t>Ключевая метрика продукта</t>
  </si>
  <si>
    <t>Основные метрики</t>
  </si>
  <si>
    <t>Специфичные метрики (если есть)</t>
  </si>
  <si>
    <t>Домашнее задание №2</t>
  </si>
  <si>
    <t>Текст домашнего задания: 
1. Выберите юнит-масштабирования в продукте, обснуйте выбор. 
2. Выпишите метрики доходной части продукта и метрики расходной части продукта относительно одного юнита-масштабирования.</t>
  </si>
  <si>
    <t>Юнит-масштабирования:</t>
  </si>
  <si>
    <t>Обоснование выбора:</t>
  </si>
  <si>
    <t>Доходная часть</t>
  </si>
  <si>
    <t>Расходная часть</t>
  </si>
  <si>
    <t>Метрики оборота</t>
  </si>
  <si>
    <t>Операционные издержки</t>
  </si>
  <si>
    <t>Метрики маркетинга</t>
  </si>
  <si>
    <t>Домашнее задание №4</t>
  </si>
  <si>
    <r>
      <rPr>
        <sz val="12"/>
        <color theme="1"/>
        <rFont val="IBM Plex Sans"/>
      </rPr>
      <t xml:space="preserve">Текст домашнего задания: 
Рассчитайте юнит-экономику своего продукта. 
</t>
    </r>
    <r>
      <rPr>
        <i/>
        <sz val="12"/>
        <color theme="1"/>
        <rFont val="IBM Plex Sans"/>
      </rPr>
      <t>Ниже приведен пример юнит-экономики и метрик. Адаптируйте шаблон под свой набор метрик и зависимостей. Рассчитайте значения метрик для "усредненной" когорты.</t>
    </r>
  </si>
  <si>
    <t>Когорта</t>
  </si>
  <si>
    <t>Маркетинг</t>
  </si>
  <si>
    <t>Доходы:</t>
  </si>
  <si>
    <t>Прибыль до маркетинга</t>
  </si>
  <si>
    <t>Прибыль после маркетинга</t>
  </si>
  <si>
    <t>Маркетинговый бюджет на когорту</t>
  </si>
  <si>
    <t>Цена за лид</t>
  </si>
  <si>
    <t>Количество лидов</t>
  </si>
  <si>
    <t>Конверсия в покупателя</t>
  </si>
  <si>
    <t>Покупатели</t>
  </si>
  <si>
    <t>CAC</t>
  </si>
  <si>
    <t>LT</t>
  </si>
  <si>
    <t>Всего заказов на когорту</t>
  </si>
  <si>
    <t>Стоимость реактивации покупателя</t>
  </si>
  <si>
    <t>Средний чек</t>
  </si>
  <si>
    <t>Стоимость доставки</t>
  </si>
  <si>
    <t>Доход с когорты</t>
  </si>
  <si>
    <t>Колцентр, промокоды и пр.</t>
  </si>
  <si>
    <t>Все операционные расходы</t>
  </si>
  <si>
    <t>Валовая прибыль с одного клиента</t>
  </si>
  <si>
    <t>Валовая прибыль с когорты</t>
  </si>
  <si>
    <t>Домашнее задание №5</t>
  </si>
  <si>
    <t>Текст домашнего задания: 
Составьте PnL собственного продукта, исходя из составленной ранее юнит-экономики.  
Воспользуйтесь инструментами или шаблонами, разбираемыми в рамках прошедшего семинара и лекции.</t>
  </si>
  <si>
    <t xml:space="preserve">
    Клиентам сложно найти качественные и свежие цветы онлайн.
    Ограниченный выбор цветов и букетов на других онлайн-платформах.
</t>
  </si>
  <si>
    <t xml:space="preserve">
    Создание онлайн-магазина, специализирующегося на продаже свежих и качественных цветов.
    Предоставление широкого ассортимента цветов и букетов для выбора клиентам.
</t>
  </si>
  <si>
    <t xml:space="preserve">
    Физические лица, желающие купить цветы для праздников, подарков или декора.
    Корпоративные клиенты, которым требуются цветочные композиции для офисов и мероприятий.
</t>
  </si>
  <si>
    <r>
      <t xml:space="preserve">Продукт: </t>
    </r>
    <r>
      <rPr>
        <b/>
        <i/>
        <sz val="12"/>
        <color theme="5"/>
        <rFont val="IBM Plex Sans"/>
      </rPr>
      <t>онлайн магазин цветов</t>
    </r>
  </si>
  <si>
    <t xml:space="preserve">
    Ограниченный выбор цветов и букетов на местных рынках или у поставщиков.
    Неудовлетворительное качество цветов при заказе онлайн.
    Высокая стоимость доставки цветов.
</t>
  </si>
  <si>
    <t xml:space="preserve">
    Предоставление широкого ассортимента свежих цветов и букетов через онлайн-магазин.
    Сотрудничество с проверенными поставщиками для обеспечения высокого качества товаров.
    Разработка эффективной системы доставки для минимизации времени и стоимости.
</t>
  </si>
  <si>
    <t xml:space="preserve">
    Широкий выбор свежих цветов и букетов, доступных для заказа в любое время.
    Гарантия качества и свежести цветов с возможностью возврата в случае неудовлетворительного состояния.
    Бесплатная или низкая стоимость доставки цветов.
</t>
  </si>
  <si>
    <t xml:space="preserve">
    Эксклюзивные контракты с лучшими поставщиками цветов, обеспечивающими доступ к уникальным и редким видам.
    Использование технологических инноваций для оптимизации процесса заказа и доставки.
</t>
  </si>
  <si>
    <t xml:space="preserve">
    Люди, заказывающие цветы для праздников, особых событий или подарков.
    Корпоративные клиенты, нуждающиеся в цветочных композициях для офисов, мероприятий и подарков сотрудникам.
</t>
  </si>
  <si>
    <t xml:space="preserve">
    Местные цветочные магазины с ограниченным выбором цветов и букетов.
    Другие онлайн-магазины цветов с неудовлетворительным качеством товаров или высокой стоимостью доставки.
Магазины подарков для праздников </t>
  </si>
  <si>
    <t xml:space="preserve">
    Общее число заказов и продаж.
    Уровень удовлетворенности клиентов и отзывы.
    Средний чек и прибыльность каждого заказа.
</t>
  </si>
  <si>
    <t>Создание удобной и надежной платформы для заказа и доставки свежих цветов с высоким качеством и доступной стоимостью.</t>
  </si>
  <si>
    <t xml:space="preserve">
    Онлайн-платформа через веб-сайт или мобильное приложение.
    Маркетинг в социальных сетях и использование рекламы для привлечения клиентов.
</t>
  </si>
  <si>
    <t xml:space="preserve">
    Люди, активно пользующиеся онлайн-покупками и готовые опробовать новые сервисы.
    Клиенты, часто заказывающие цветы и ищущие более удобные и надежные способы покупки и доставки.
</t>
  </si>
  <si>
    <t xml:space="preserve">
    Затраты на сырье и материалы
    Затраты на доставку
    Затраты на упаковку и подарочные аксессуары
    Затраты на маркетинг и рекламу
    Затраты на обслуживание веб-сайта и программного обеспечения
    Затраты на оплату труда
</t>
  </si>
  <si>
    <t xml:space="preserve">
    Продажи букетов и композиций.
    Доставка цветов.
    Дополнительные товары и услуги: Может включать доходы от продажи дополнительных товаров, таких как мягкие игрушки, шоколад, открытки, а также доходы от предоставления услуг, например, украшение свадебных церемоний цветами или проведение мастер-классов по цветочному дизайну.
</t>
  </si>
  <si>
    <t>Конверсионная воронка</t>
  </si>
  <si>
    <t>CF (Conversion Funnel)</t>
  </si>
  <si>
    <t>Конверсионная воронка - это метрика, которая отражает процесс превращения посетителей сайта в конкретные действия или цели, такие как оформление заказа или завершение покупки. Воронка состоит из нескольких этапов, каждый из которых представляет собой шаг на пути к целевому действию пользователей.</t>
  </si>
  <si>
    <t>Конверсионная воронка является важной метрикой для онлайн-магазинов, включая магазины цветов. Она помогает отслеживать эффективность всего процесса продаж, выявлять возможные узкие места и оптимизировать пользовательский опыт на каждом этапе воронки. Путем анализа конверсионной воронки можно определить, где теряются потенциальные клиенты и принять меры для улучшения конверсии.</t>
  </si>
  <si>
    <t>Процент конверсии</t>
  </si>
  <si>
    <t>Conversion Rate, CR</t>
  </si>
  <si>
    <t>Среднее время нахождения на сайте</t>
  </si>
  <si>
    <t>Average Time on Site, ATS</t>
  </si>
  <si>
    <t>Корзина отказов</t>
  </si>
  <si>
    <t>Cart Abandonment Rate, CAR</t>
  </si>
  <si>
    <t>Average Order Value, AOV</t>
  </si>
  <si>
    <t xml:space="preserve">Отражает долю посетителей сайта, которые выполнили целевое действие, например, оформили заказ или совершили покупку. Рассчитывается путем деления количества конверсий на общее количество посетителей и умножения на 100%. </t>
  </si>
  <si>
    <t>Высокий процент конверсии указывает на эффективность воронки и привлечение качественного трафика.</t>
  </si>
  <si>
    <t xml:space="preserve">Показывает среднее время, которое пользователи проводят на веб-сайте магазина цветов. Эта метрика помогает определить, насколько привлекателен и интересен сайт для потенциальных клиентов. </t>
  </si>
  <si>
    <t>Чем больше времени пользователи проводят на сайте, тем больше возможностей убедить их сделать покупку.</t>
  </si>
  <si>
    <t xml:space="preserve">Отображает процент пользователей, добавивших товары в корзину, но не завершивших покупку. Высокий показатель корзины отказов может указывать на проблемы с пользовательским интерфейсом, сложности при оформлении заказа или недостаточную привлекательность предложений. </t>
  </si>
  <si>
    <t>Анализ этой метрики помогает выявить причины отказов и оптимизировать процесс покупки.</t>
  </si>
  <si>
    <t xml:space="preserve">Показывает среднюю сумму, которую клиенты тратят при каждой покупке. </t>
  </si>
  <si>
    <t>Эта метрика помогает оценить эффективность стратегий продаж и маркетинга, а также может быть использована для разработки программ лояльности и предложения дополнительных товаров или услуг.</t>
  </si>
  <si>
    <t>Repeat Purchase Rate</t>
  </si>
  <si>
    <t>Коэффициент повторных покупок</t>
  </si>
  <si>
    <t>Эта метрика отражает процент клиентов, которые совершают повторные покупки в магазине. Высокий коэффициент повторных покупок указывает на лояльность клиентов и эффективность стратегии удержания</t>
  </si>
  <si>
    <t>Он может быть полезен при оценке эффективности программ лояльности или персонализированных предложений.</t>
  </si>
  <si>
    <t>Стоимость привлечения клиента</t>
  </si>
  <si>
    <t>Customer Acquisition Cost, CAC</t>
  </si>
  <si>
    <t>Определяет затраты, связанные с привлечением новых клиентов в магазин. Расчет данной метрики включает затраты на маркетинг, рекламу и другие средства привлечения клиентов.</t>
  </si>
  <si>
    <t>Мониторинг стоимости привлечения клиента является важным фактором для эффективного управления бюджетом маркетинга и определения прибыльности кампаний.</t>
  </si>
  <si>
    <t>Среднее время до покупки</t>
  </si>
  <si>
    <t>Average Time to Purchase</t>
  </si>
  <si>
    <t>Измеряет среднее время, которое требуется клиентам для совершения покупки после первого посещения  магазина.</t>
  </si>
  <si>
    <t>Она отражает эффективность процесса принятия решения и может помочь в оптимизации пользовательского опыта, чтобы ускорить время до покупки.</t>
  </si>
  <si>
    <t>Коэффициент конверсии на мобильных устройствах</t>
  </si>
  <si>
    <t>Mobile Conversion Rate</t>
  </si>
  <si>
    <t>Эта метрика измеряет процент посетителей, использующих мобильные устройства, которые совершают покупку.</t>
  </si>
  <si>
    <t>В связи с увеличением использования смартфонов, важно отслеживать и оптимизировать конверсию на мобильных устройствах, чтобы обеспечить удобство и позитивный пользовательский опыт на всех устройствах.</t>
  </si>
  <si>
    <t>Social Media Engagement</t>
  </si>
  <si>
    <t>Вовлеченность в социальных медиа</t>
  </si>
  <si>
    <t>Количество лайков, комментариев, репостов и активность пользователя</t>
  </si>
  <si>
    <t>Для онлайн магазина цветов социальные медиа являются важной платформой для продвижения и удержания клиентов, могут помочь оценить эффективность стратегии социальных медиа и взаимодействие с клиентами.</t>
  </si>
  <si>
    <t>Количество заказов</t>
  </si>
  <si>
    <t>Можно увеличивать или уменьшать количество серверных ресурсов в зависимости от количества заказов, поступающих в магазин. Если количество заказов растет, можно добавить дополнительные серверы или использовать облачные сервисы для обработки повышенной нагрузки. При уменьшении количества заказов можно сократить количество серверов, чтобы сэкономить ресурсы.</t>
  </si>
  <si>
    <t>Стоимость доставки для клиента</t>
  </si>
  <si>
    <t>Оборот с когорты</t>
  </si>
  <si>
    <t>Комиссия ресторану</t>
  </si>
  <si>
    <t>Упаковка, колцентр, промокоды и пр.</t>
  </si>
  <si>
    <t>Среднее количество заказов на клиента</t>
  </si>
  <si>
    <t>=</t>
  </si>
  <si>
    <t>/</t>
  </si>
  <si>
    <t>*</t>
  </si>
  <si>
    <t>(Средний чек</t>
  </si>
  <si>
    <t>+</t>
  </si>
  <si>
    <t>Стоимость доставки для клиента)</t>
  </si>
  <si>
    <t>Валовая прибыль с одного клиента до маркетинга</t>
  </si>
  <si>
    <t>-</t>
  </si>
  <si>
    <t>Все операционные расходы)</t>
  </si>
  <si>
    <t>Валовая прибыль с когорты до маркетинга</t>
  </si>
  <si>
    <t>Валовая прибыль с одного клиента после маркетинга</t>
  </si>
  <si>
    <t>(Среднее количество заказов на клиента</t>
  </si>
  <si>
    <t>1)</t>
  </si>
  <si>
    <t>Валовая прибыль с когорты после маркетинга</t>
  </si>
  <si>
    <t>Экварйинг</t>
  </si>
  <si>
    <t>1 месяц</t>
  </si>
  <si>
    <t>2 месяц</t>
  </si>
  <si>
    <t>3 месяц</t>
  </si>
  <si>
    <t>4 месяц</t>
  </si>
  <si>
    <t>5 месяц</t>
  </si>
  <si>
    <t>Фиксированные издержки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</si>
</sst>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[$р.-419]#,##0"/>
    <numFmt numFmtId="165" formatCode="_-[$р.-419]* #,##0_-;_-[$р.-419]* \-#,##0_-;_-[$р.-419]* &quot;-&quot;??_-;_-@"/>
    <numFmt numFmtId="167" formatCode="_-* #,##0_-;\-* #,##0_-;_-* &quot;-&quot;??_-;_-@_-"/>
    <numFmt numFmtId="168" formatCode="0.0%"/>
    <numFmt numFmtId="170" formatCode="_-* #,##0.00\ _₽_-;\-* #,##0.00\ _₽_-;_-* &quot;-&quot;??\ _₽_-;_-@_-"/>
  </numFmts>
  <fonts count="14">
    <font>
      <sz val="10"/>
      <color rgb="FF000000"/>
      <name val="Arial"/>
      <scheme val="minor"/>
    </font>
    <font>
      <b/>
      <sz val="12"/>
      <color theme="1"/>
      <name val="IBM Plex Sans"/>
    </font>
    <font>
      <sz val="12"/>
      <color theme="1"/>
      <name val="IBM Plex Sans"/>
    </font>
    <font>
      <sz val="10"/>
      <name val="Arial"/>
    </font>
    <font>
      <b/>
      <sz val="12"/>
      <color theme="1"/>
      <name val="&quot;IBM Plex Sans&quot;"/>
    </font>
    <font>
      <sz val="10"/>
      <color theme="1"/>
      <name val="Arial"/>
    </font>
    <font>
      <b/>
      <sz val="12"/>
      <color rgb="FFFFFFFF"/>
      <name val="IBM Plex Sans"/>
    </font>
    <font>
      <sz val="12"/>
      <color theme="1"/>
      <name val="&quot;IBM Plex Sans&quot;"/>
    </font>
    <font>
      <b/>
      <i/>
      <sz val="12"/>
      <color theme="5"/>
      <name val="IBM Plex Sans"/>
    </font>
    <font>
      <i/>
      <sz val="12"/>
      <color theme="1"/>
      <name val="IBM Plex Sans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Arial"/>
    </font>
    <font>
      <sz val="10"/>
      <color rgb="FF000000"/>
      <name val="Arial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3C78D8"/>
        <bgColor rgb="FF3C78D8"/>
      </patternFill>
    </fill>
    <fill>
      <patternFill patternType="solid">
        <fgColor rgb="FF351C75"/>
        <bgColor rgb="FF351C75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1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/>
    <xf numFmtId="0" fontId="2" fillId="2" borderId="6" xfId="0" applyFont="1" applyFill="1" applyBorder="1" applyAlignment="1">
      <alignment horizontal="left" vertical="top"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5" borderId="0" xfId="0" applyFont="1" applyFill="1" applyAlignment="1">
      <alignment horizontal="left"/>
    </xf>
    <xf numFmtId="0" fontId="2" fillId="0" borderId="0" xfId="0" applyFont="1" applyAlignment="1"/>
    <xf numFmtId="0" fontId="4" fillId="6" borderId="14" xfId="0" applyFont="1" applyFill="1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 wrapText="1"/>
    </xf>
    <xf numFmtId="0" fontId="4" fillId="6" borderId="16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5" fillId="0" borderId="0" xfId="0" applyFont="1" applyAlignment="1"/>
    <xf numFmtId="0" fontId="5" fillId="0" borderId="0" xfId="0" applyFont="1" applyAlignment="1"/>
    <xf numFmtId="0" fontId="2" fillId="5" borderId="0" xfId="0" applyFont="1" applyFill="1" applyAlignment="1">
      <alignment horizontal="left"/>
    </xf>
    <xf numFmtId="0" fontId="2" fillId="0" borderId="0" xfId="0" applyFont="1" applyAlignment="1">
      <alignment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1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1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center" wrapText="1"/>
    </xf>
    <xf numFmtId="0" fontId="2" fillId="0" borderId="11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25" xfId="0" applyFont="1" applyBorder="1" applyAlignment="1">
      <alignment wrapText="1"/>
    </xf>
    <xf numFmtId="0" fontId="5" fillId="0" borderId="25" xfId="0" applyFont="1" applyBorder="1" applyAlignment="1">
      <alignment vertical="top" wrapText="1"/>
    </xf>
    <xf numFmtId="0" fontId="0" fillId="0" borderId="25" xfId="0" applyFont="1" applyBorder="1" applyAlignment="1"/>
    <xf numFmtId="0" fontId="5" fillId="13" borderId="0" xfId="0" applyFont="1" applyFill="1" applyAlignment="1">
      <alignment horizontal="center" wrapText="1"/>
    </xf>
    <xf numFmtId="0" fontId="11" fillId="13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11" fillId="2" borderId="0" xfId="0" applyFont="1" applyFill="1" applyAlignment="1">
      <alignment horizontal="center" wrapText="1"/>
    </xf>
    <xf numFmtId="0" fontId="5" fillId="4" borderId="0" xfId="0" applyFont="1" applyFill="1" applyAlignment="1">
      <alignment horizontal="center" wrapText="1"/>
    </xf>
    <xf numFmtId="0" fontId="11" fillId="4" borderId="0" xfId="0" applyFont="1" applyFill="1" applyAlignment="1">
      <alignment horizontal="center" wrapText="1"/>
    </xf>
    <xf numFmtId="49" fontId="12" fillId="15" borderId="0" xfId="0" applyNumberFormat="1" applyFont="1" applyFill="1" applyAlignment="1">
      <alignment horizontal="center"/>
    </xf>
    <xf numFmtId="49" fontId="12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64" fontId="12" fillId="15" borderId="0" xfId="0" applyNumberFormat="1" applyFont="1" applyFill="1" applyAlignment="1">
      <alignment horizontal="center"/>
    </xf>
    <xf numFmtId="49" fontId="11" fillId="0" borderId="0" xfId="0" applyNumberFormat="1" applyFont="1" applyAlignment="1">
      <alignment horizontal="center"/>
    </xf>
    <xf numFmtId="0" fontId="11" fillId="15" borderId="0" xfId="0" applyFont="1" applyFill="1" applyAlignment="1">
      <alignment horizontal="center"/>
    </xf>
    <xf numFmtId="164" fontId="11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9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0" fontId="12" fillId="0" borderId="0" xfId="0" applyNumberFormat="1" applyFont="1" applyAlignment="1">
      <alignment horizontal="center"/>
    </xf>
    <xf numFmtId="49" fontId="11" fillId="15" borderId="0" xfId="0" applyNumberFormat="1" applyFont="1" applyFill="1" applyAlignment="1">
      <alignment horizontal="center"/>
    </xf>
    <xf numFmtId="0" fontId="10" fillId="13" borderId="0" xfId="0" applyFont="1" applyFill="1" applyAlignment="1">
      <alignment horizontal="center" wrapText="1"/>
    </xf>
    <xf numFmtId="0" fontId="11" fillId="15" borderId="0" xfId="0" applyFont="1" applyFill="1" applyAlignment="1">
      <alignment horizontal="left"/>
    </xf>
    <xf numFmtId="3" fontId="10" fillId="0" borderId="0" xfId="0" applyNumberFormat="1" applyFont="1" applyAlignment="1">
      <alignment horizontal="center"/>
    </xf>
    <xf numFmtId="0" fontId="11" fillId="14" borderId="0" xfId="0" applyFont="1" applyFill="1" applyAlignment="1">
      <alignment horizontal="center" wrapText="1"/>
    </xf>
    <xf numFmtId="0" fontId="10" fillId="2" borderId="0" xfId="0" applyFont="1" applyFill="1" applyAlignment="1">
      <alignment horizontal="center" wrapText="1"/>
    </xf>
    <xf numFmtId="1" fontId="12" fillId="0" borderId="0" xfId="0" applyNumberFormat="1" applyFont="1" applyAlignment="1">
      <alignment horizontal="center"/>
    </xf>
    <xf numFmtId="0" fontId="12" fillId="15" borderId="0" xfId="0" applyFont="1" applyFill="1" applyAlignment="1">
      <alignment horizontal="center"/>
    </xf>
    <xf numFmtId="3" fontId="5" fillId="0" borderId="0" xfId="0" applyNumberFormat="1" applyFont="1" applyAlignment="1">
      <alignment horizontal="center"/>
    </xf>
    <xf numFmtId="0" fontId="11" fillId="5" borderId="0" xfId="0" applyFont="1" applyFill="1" applyAlignment="1">
      <alignment horizontal="center" wrapText="1"/>
    </xf>
    <xf numFmtId="0" fontId="10" fillId="4" borderId="0" xfId="0" applyFont="1" applyFill="1" applyAlignment="1">
      <alignment horizontal="center" wrapText="1"/>
    </xf>
    <xf numFmtId="165" fontId="12" fillId="0" borderId="0" xfId="0" applyNumberFormat="1" applyFont="1" applyAlignment="1">
      <alignment horizontal="center"/>
    </xf>
    <xf numFmtId="0" fontId="11" fillId="4" borderId="0" xfId="0" applyFont="1" applyFill="1" applyAlignment="1">
      <alignment horizontal="left" wrapText="1"/>
    </xf>
    <xf numFmtId="0" fontId="1" fillId="4" borderId="7" xfId="0" applyFont="1" applyFill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1" fillId="0" borderId="1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2" fillId="0" borderId="4" xfId="0" applyFont="1" applyBorder="1" applyAlignment="1">
      <alignment vertical="top" wrapText="1"/>
    </xf>
    <xf numFmtId="0" fontId="3" fillId="0" borderId="5" xfId="0" applyFont="1" applyBorder="1"/>
    <xf numFmtId="0" fontId="3" fillId="0" borderId="6" xfId="0" applyFont="1" applyBorder="1"/>
    <xf numFmtId="0" fontId="1" fillId="0" borderId="0" xfId="0" applyFont="1" applyAlignment="1">
      <alignment horizontal="left"/>
    </xf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2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1" fillId="3" borderId="0" xfId="0" applyFont="1" applyFill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1" fillId="0" borderId="1" xfId="0" applyFont="1" applyBorder="1" applyAlignment="1">
      <alignment horizontal="center" vertical="center" wrapText="1"/>
    </xf>
    <xf numFmtId="0" fontId="2" fillId="0" borderId="12" xfId="0" applyFont="1" applyBorder="1" applyAlignment="1">
      <alignment vertical="top" wrapText="1"/>
    </xf>
    <xf numFmtId="0" fontId="3" fillId="0" borderId="13" xfId="0" applyFont="1" applyBorder="1" applyAlignment="1">
      <alignment vertical="top"/>
    </xf>
    <xf numFmtId="0" fontId="3" fillId="0" borderId="6" xfId="0" applyFont="1" applyBorder="1" applyAlignment="1">
      <alignment vertical="top" wrapText="1"/>
    </xf>
    <xf numFmtId="0" fontId="4" fillId="4" borderId="25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wrapText="1"/>
    </xf>
    <xf numFmtId="0" fontId="1" fillId="5" borderId="0" xfId="0" applyFont="1" applyFill="1" applyAlignment="1">
      <alignment horizontal="left" wrapText="1"/>
    </xf>
    <xf numFmtId="0" fontId="0" fillId="0" borderId="0" xfId="0" applyFont="1" applyAlignment="1">
      <alignment wrapText="1"/>
    </xf>
    <xf numFmtId="0" fontId="2" fillId="5" borderId="0" xfId="0" applyFont="1" applyFill="1" applyAlignment="1">
      <alignment horizontal="left" wrapText="1"/>
    </xf>
    <xf numFmtId="0" fontId="4" fillId="4" borderId="26" xfId="0" applyFont="1" applyFill="1" applyBorder="1" applyAlignment="1">
      <alignment horizontal="center" vertical="center" wrapText="1"/>
    </xf>
    <xf numFmtId="0" fontId="3" fillId="0" borderId="27" xfId="0" applyFont="1" applyBorder="1" applyAlignment="1">
      <alignment wrapText="1"/>
    </xf>
    <xf numFmtId="0" fontId="3" fillId="0" borderId="28" xfId="0" applyFont="1" applyBorder="1" applyAlignment="1">
      <alignment wrapText="1"/>
    </xf>
    <xf numFmtId="0" fontId="4" fillId="6" borderId="17" xfId="0" applyFont="1" applyFill="1" applyBorder="1" applyAlignment="1">
      <alignment horizontal="center" vertical="center" wrapText="1"/>
    </xf>
    <xf numFmtId="0" fontId="3" fillId="0" borderId="18" xfId="0" applyFont="1" applyBorder="1"/>
    <xf numFmtId="0" fontId="3" fillId="0" borderId="23" xfId="0" applyFont="1" applyBorder="1"/>
    <xf numFmtId="0" fontId="4" fillId="6" borderId="24" xfId="0" applyFont="1" applyFill="1" applyBorder="1" applyAlignment="1">
      <alignment horizontal="center" vertical="center" wrapText="1"/>
    </xf>
    <xf numFmtId="0" fontId="3" fillId="0" borderId="19" xfId="0" applyFont="1" applyBorder="1"/>
    <xf numFmtId="0" fontId="4" fillId="7" borderId="17" xfId="0" applyFont="1" applyFill="1" applyBorder="1" applyAlignment="1">
      <alignment horizontal="center" vertical="center"/>
    </xf>
    <xf numFmtId="0" fontId="4" fillId="8" borderId="24" xfId="0" applyFont="1" applyFill="1" applyBorder="1" applyAlignment="1">
      <alignment horizontal="center" vertical="center" wrapText="1"/>
    </xf>
    <xf numFmtId="0" fontId="4" fillId="4" borderId="24" xfId="0" applyFont="1" applyFill="1" applyBorder="1" applyAlignment="1">
      <alignment horizontal="center" vertical="center" wrapText="1"/>
    </xf>
    <xf numFmtId="0" fontId="4" fillId="6" borderId="20" xfId="0" applyFont="1" applyFill="1" applyBorder="1" applyAlignment="1">
      <alignment vertical="top"/>
    </xf>
    <xf numFmtId="0" fontId="3" fillId="0" borderId="21" xfId="0" applyFont="1" applyBorder="1"/>
    <xf numFmtId="0" fontId="2" fillId="0" borderId="21" xfId="0" applyFont="1" applyBorder="1" applyAlignment="1">
      <alignment vertical="top" wrapText="1"/>
    </xf>
    <xf numFmtId="0" fontId="3" fillId="0" borderId="22" xfId="0" applyFont="1" applyBorder="1"/>
    <xf numFmtId="0" fontId="1" fillId="5" borderId="0" xfId="0" applyFont="1" applyFill="1" applyAlignment="1">
      <alignment horizontal="left"/>
    </xf>
    <xf numFmtId="0" fontId="4" fillId="6" borderId="17" xfId="0" applyFont="1" applyFill="1" applyBorder="1" applyAlignment="1">
      <alignment vertical="top"/>
    </xf>
    <xf numFmtId="0" fontId="2" fillId="0" borderId="18" xfId="0" applyFont="1" applyBorder="1" applyAlignment="1">
      <alignment vertical="top" wrapText="1"/>
    </xf>
    <xf numFmtId="0" fontId="6" fillId="12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167" fontId="7" fillId="4" borderId="0" xfId="1" applyNumberFormat="1" applyFont="1" applyFill="1" applyAlignment="1">
      <alignment horizontal="center" wrapText="1"/>
    </xf>
    <xf numFmtId="167" fontId="7" fillId="13" borderId="0" xfId="1" applyNumberFormat="1" applyFont="1" applyFill="1" applyAlignment="1">
      <alignment horizontal="center" wrapText="1"/>
    </xf>
    <xf numFmtId="167" fontId="7" fillId="2" borderId="0" xfId="1" applyNumberFormat="1" applyFont="1" applyFill="1" applyAlignment="1">
      <alignment horizontal="center" wrapText="1"/>
    </xf>
    <xf numFmtId="167" fontId="7" fillId="14" borderId="0" xfId="1" applyNumberFormat="1" applyFont="1" applyFill="1" applyAlignment="1">
      <alignment horizontal="center" wrapText="1"/>
    </xf>
    <xf numFmtId="167" fontId="7" fillId="5" borderId="0" xfId="1" applyNumberFormat="1" applyFont="1" applyFill="1" applyAlignment="1">
      <alignment horizontal="center" wrapText="1"/>
    </xf>
    <xf numFmtId="9" fontId="7" fillId="4" borderId="0" xfId="2" applyFont="1" applyFill="1" applyAlignment="1">
      <alignment horizontal="center" wrapText="1"/>
    </xf>
    <xf numFmtId="168" fontId="7" fillId="2" borderId="0" xfId="2" applyNumberFormat="1" applyFont="1" applyFill="1" applyAlignment="1">
      <alignment horizontal="center" wrapText="1"/>
    </xf>
    <xf numFmtId="170" fontId="7" fillId="14" borderId="0" xfId="1" applyNumberFormat="1" applyFont="1" applyFill="1" applyAlignment="1">
      <alignment horizontal="center" wrapText="1"/>
    </xf>
    <xf numFmtId="170" fontId="7" fillId="5" borderId="0" xfId="1" applyNumberFormat="1" applyFont="1" applyFill="1" applyAlignment="1">
      <alignment horizontal="center" wrapText="1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4CCCC"/>
    <outlinePr summaryBelow="0" summaryRight="0"/>
  </sheetPr>
  <dimension ref="A1:G22"/>
  <sheetViews>
    <sheetView workbookViewId="0">
      <pane ySplit="5" topLeftCell="A6" activePane="bottomLeft" state="frozen"/>
      <selection pane="bottomLeft" activeCell="D21" sqref="D21:F21"/>
    </sheetView>
  </sheetViews>
  <sheetFormatPr defaultColWidth="12.5703125" defaultRowHeight="15.75" customHeight="1"/>
  <cols>
    <col min="1" max="2" width="31.28515625" customWidth="1"/>
    <col min="3" max="4" width="16.85546875" customWidth="1"/>
    <col min="5" max="6" width="31.28515625" customWidth="1"/>
    <col min="7" max="7" width="5.42578125" customWidth="1"/>
  </cols>
  <sheetData>
    <row r="1" spans="1:7">
      <c r="A1" s="70"/>
      <c r="B1" s="71"/>
      <c r="C1" s="71"/>
      <c r="D1" s="71"/>
      <c r="E1" s="71"/>
      <c r="F1" s="71"/>
      <c r="G1" s="2"/>
    </row>
    <row r="2" spans="1:7">
      <c r="A2" s="72" t="s">
        <v>0</v>
      </c>
      <c r="B2" s="65"/>
      <c r="C2" s="65"/>
      <c r="D2" s="65"/>
      <c r="E2" s="65"/>
      <c r="F2" s="66"/>
      <c r="G2" s="2"/>
    </row>
    <row r="3" spans="1:7" ht="75">
      <c r="A3" s="73" t="s">
        <v>1</v>
      </c>
      <c r="B3" s="68"/>
      <c r="C3" s="74" t="s">
        <v>2</v>
      </c>
      <c r="D3" s="68"/>
      <c r="E3" s="68"/>
      <c r="F3" s="3" t="s">
        <v>3</v>
      </c>
      <c r="G3" s="2"/>
    </row>
    <row r="4" spans="1:7" ht="12" customHeight="1">
      <c r="A4" s="1"/>
      <c r="B4" s="1"/>
      <c r="C4" s="2"/>
      <c r="D4" s="1"/>
      <c r="E4" s="1"/>
      <c r="F4" s="2"/>
      <c r="G4" s="2"/>
    </row>
    <row r="5" spans="1:7" ht="40.5" customHeight="1">
      <c r="A5" s="75" t="s">
        <v>4</v>
      </c>
      <c r="B5" s="71"/>
      <c r="C5" s="71"/>
      <c r="D5" s="71"/>
      <c r="E5" s="71"/>
      <c r="F5" s="71"/>
      <c r="G5" s="2"/>
    </row>
    <row r="7" spans="1:7">
      <c r="A7" s="61" t="s">
        <v>69</v>
      </c>
      <c r="B7" s="62"/>
      <c r="C7" s="62"/>
      <c r="D7" s="62"/>
      <c r="E7" s="62"/>
      <c r="F7" s="63"/>
    </row>
    <row r="8" spans="1:7" ht="10.5" customHeight="1"/>
    <row r="9" spans="1:7">
      <c r="A9" s="64" t="s">
        <v>5</v>
      </c>
      <c r="B9" s="65"/>
      <c r="C9" s="66"/>
      <c r="D9" s="64" t="s">
        <v>6</v>
      </c>
      <c r="E9" s="65"/>
      <c r="F9" s="66"/>
    </row>
    <row r="10" spans="1:7" ht="100.5" customHeight="1">
      <c r="A10" s="67" t="s">
        <v>66</v>
      </c>
      <c r="B10" s="68"/>
      <c r="C10" s="69"/>
      <c r="D10" s="67" t="s">
        <v>68</v>
      </c>
      <c r="E10" s="68"/>
      <c r="F10" s="69"/>
    </row>
    <row r="11" spans="1:7">
      <c r="A11" s="64" t="s">
        <v>7</v>
      </c>
      <c r="B11" s="65"/>
      <c r="C11" s="66"/>
      <c r="D11" s="64" t="s">
        <v>8</v>
      </c>
      <c r="E11" s="65"/>
      <c r="F11" s="66"/>
    </row>
    <row r="12" spans="1:7" ht="126" customHeight="1">
      <c r="A12" s="67" t="s">
        <v>67</v>
      </c>
      <c r="B12" s="68"/>
      <c r="C12" s="69"/>
      <c r="D12" s="67" t="s">
        <v>68</v>
      </c>
      <c r="E12" s="68"/>
      <c r="F12" s="69"/>
    </row>
    <row r="14" spans="1:7">
      <c r="A14" s="61" t="s">
        <v>9</v>
      </c>
      <c r="B14" s="62"/>
      <c r="C14" s="62"/>
      <c r="D14" s="62"/>
      <c r="E14" s="62"/>
      <c r="F14" s="63"/>
      <c r="G14" s="2"/>
    </row>
    <row r="15" spans="1:7" ht="6" customHeight="1">
      <c r="A15" s="2"/>
      <c r="B15" s="2"/>
      <c r="C15" s="2"/>
      <c r="D15" s="2"/>
      <c r="E15" s="2"/>
      <c r="F15" s="2"/>
      <c r="G15" s="2"/>
    </row>
    <row r="16" spans="1:7" ht="31.5">
      <c r="A16" s="4" t="s">
        <v>10</v>
      </c>
      <c r="B16" s="4" t="s">
        <v>11</v>
      </c>
      <c r="C16" s="79" t="s">
        <v>12</v>
      </c>
      <c r="D16" s="66"/>
      <c r="E16" s="4" t="s">
        <v>13</v>
      </c>
      <c r="F16" s="4" t="s">
        <v>14</v>
      </c>
      <c r="G16" s="2"/>
    </row>
    <row r="17" spans="1:7" s="25" customFormat="1" ht="225.75" thickBot="1">
      <c r="A17" s="23" t="s">
        <v>70</v>
      </c>
      <c r="B17" s="23" t="s">
        <v>71</v>
      </c>
      <c r="C17" s="80" t="s">
        <v>72</v>
      </c>
      <c r="D17" s="81"/>
      <c r="E17" s="23" t="s">
        <v>73</v>
      </c>
      <c r="F17" s="23" t="s">
        <v>74</v>
      </c>
      <c r="G17" s="24"/>
    </row>
    <row r="18" spans="1:7">
      <c r="A18" s="5" t="s">
        <v>15</v>
      </c>
      <c r="B18" s="5" t="s">
        <v>16</v>
      </c>
      <c r="C18" s="76" t="s">
        <v>17</v>
      </c>
      <c r="D18" s="66"/>
      <c r="E18" s="5" t="s">
        <v>18</v>
      </c>
      <c r="F18" s="5" t="s">
        <v>19</v>
      </c>
      <c r="G18" s="2"/>
    </row>
    <row r="19" spans="1:7" s="25" customFormat="1" ht="180.75" thickBot="1">
      <c r="A19" s="23" t="s">
        <v>75</v>
      </c>
      <c r="B19" s="23" t="s">
        <v>76</v>
      </c>
      <c r="C19" s="67" t="s">
        <v>77</v>
      </c>
      <c r="D19" s="82"/>
      <c r="E19" s="23" t="s">
        <v>78</v>
      </c>
      <c r="F19" s="23" t="s">
        <v>79</v>
      </c>
      <c r="G19" s="24"/>
    </row>
    <row r="20" spans="1:7">
      <c r="A20" s="76" t="s">
        <v>20</v>
      </c>
      <c r="B20" s="65"/>
      <c r="C20" s="66"/>
      <c r="D20" s="76" t="s">
        <v>21</v>
      </c>
      <c r="E20" s="65"/>
      <c r="F20" s="66"/>
      <c r="G20" s="2"/>
    </row>
    <row r="21" spans="1:7" s="25" customFormat="1" ht="141.75" customHeight="1">
      <c r="A21" s="67" t="s">
        <v>80</v>
      </c>
      <c r="B21" s="77"/>
      <c r="C21" s="78"/>
      <c r="D21" s="67" t="s">
        <v>81</v>
      </c>
      <c r="E21" s="77"/>
      <c r="F21" s="78"/>
      <c r="G21" s="24"/>
    </row>
    <row r="22" spans="1:7" ht="15">
      <c r="A22" s="2"/>
      <c r="B22" s="2"/>
      <c r="C22" s="2"/>
      <c r="D22" s="2"/>
      <c r="E22" s="2"/>
      <c r="F22" s="2"/>
      <c r="G22" s="2"/>
    </row>
  </sheetData>
  <mergeCells count="23">
    <mergeCell ref="A20:C20"/>
    <mergeCell ref="D20:F20"/>
    <mergeCell ref="A21:C21"/>
    <mergeCell ref="D21:F21"/>
    <mergeCell ref="A9:C9"/>
    <mergeCell ref="A10:C10"/>
    <mergeCell ref="A11:C11"/>
    <mergeCell ref="A12:C12"/>
    <mergeCell ref="A14:F14"/>
    <mergeCell ref="C16:D16"/>
    <mergeCell ref="C17:D17"/>
    <mergeCell ref="C18:D18"/>
    <mergeCell ref="C19:D19"/>
    <mergeCell ref="A1:F1"/>
    <mergeCell ref="A2:F2"/>
    <mergeCell ref="A3:B3"/>
    <mergeCell ref="C3:E3"/>
    <mergeCell ref="A5:F5"/>
    <mergeCell ref="A7:F7"/>
    <mergeCell ref="D9:F9"/>
    <mergeCell ref="D10:F10"/>
    <mergeCell ref="D11:F11"/>
    <mergeCell ref="D12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22"/>
  <sheetViews>
    <sheetView workbookViewId="0">
      <selection activeCell="B10" sqref="B10"/>
    </sheetView>
  </sheetViews>
  <sheetFormatPr defaultColWidth="12.5703125" defaultRowHeight="15.75" customHeight="1"/>
  <cols>
    <col min="1" max="1" width="26" style="26" customWidth="1"/>
    <col min="2" max="2" width="55.7109375" style="26" customWidth="1"/>
    <col min="3" max="4" width="58.5703125" style="26" customWidth="1"/>
    <col min="5" max="5" width="5.42578125" customWidth="1"/>
  </cols>
  <sheetData>
    <row r="1" spans="1:5">
      <c r="A1" s="85" t="s">
        <v>22</v>
      </c>
      <c r="B1" s="86"/>
      <c r="C1" s="86"/>
      <c r="D1" s="86"/>
      <c r="E1" s="2"/>
    </row>
    <row r="2" spans="1:5">
      <c r="A2" s="85" t="s">
        <v>23</v>
      </c>
      <c r="B2" s="86"/>
      <c r="C2" s="86"/>
      <c r="D2" s="86"/>
      <c r="E2" s="2"/>
    </row>
    <row r="3" spans="1:5" ht="33.75" customHeight="1">
      <c r="A3" s="87" t="s">
        <v>24</v>
      </c>
      <c r="B3" s="86"/>
      <c r="C3" s="86"/>
      <c r="D3" s="86"/>
      <c r="E3" s="2"/>
    </row>
    <row r="4" spans="1:5" ht="16.5" customHeight="1">
      <c r="A4" s="27"/>
      <c r="B4" s="27"/>
      <c r="C4" s="27"/>
      <c r="D4" s="27"/>
      <c r="E4" s="2"/>
    </row>
    <row r="5" spans="1:5" ht="33" customHeight="1">
      <c r="A5" s="8" t="s">
        <v>25</v>
      </c>
      <c r="B5" s="9" t="s">
        <v>26</v>
      </c>
      <c r="C5" s="9" t="s">
        <v>27</v>
      </c>
      <c r="D5" s="10" t="s">
        <v>28</v>
      </c>
      <c r="E5" s="11"/>
    </row>
    <row r="6" spans="1:5" ht="27.75" customHeight="1">
      <c r="A6" s="88" t="s">
        <v>29</v>
      </c>
      <c r="B6" s="89"/>
      <c r="C6" s="89"/>
      <c r="D6" s="90"/>
      <c r="E6" s="2"/>
    </row>
    <row r="7" spans="1:5" ht="36.75" customHeight="1">
      <c r="A7" s="28" t="s">
        <v>82</v>
      </c>
      <c r="B7" s="28" t="s">
        <v>83</v>
      </c>
      <c r="C7" s="28" t="s">
        <v>84</v>
      </c>
      <c r="D7" s="28" t="s">
        <v>85</v>
      </c>
      <c r="E7" s="2"/>
    </row>
    <row r="8" spans="1:5" ht="21.75" customHeight="1">
      <c r="A8" s="83" t="s">
        <v>30</v>
      </c>
      <c r="B8" s="84"/>
      <c r="C8" s="84"/>
      <c r="D8" s="84"/>
      <c r="E8" s="2"/>
    </row>
    <row r="9" spans="1:5" ht="51">
      <c r="A9" s="28" t="s">
        <v>86</v>
      </c>
      <c r="B9" s="28" t="s">
        <v>87</v>
      </c>
      <c r="C9" s="28" t="s">
        <v>93</v>
      </c>
      <c r="D9" s="29" t="s">
        <v>94</v>
      </c>
      <c r="E9" s="2"/>
    </row>
    <row r="10" spans="1:5" ht="51">
      <c r="A10" s="28" t="s">
        <v>88</v>
      </c>
      <c r="B10" s="30" t="s">
        <v>89</v>
      </c>
      <c r="C10" s="28" t="s">
        <v>95</v>
      </c>
      <c r="D10" s="29" t="s">
        <v>96</v>
      </c>
      <c r="E10" s="2"/>
    </row>
    <row r="11" spans="1:5" ht="63.75">
      <c r="A11" s="30" t="s">
        <v>90</v>
      </c>
      <c r="B11" s="30" t="s">
        <v>91</v>
      </c>
      <c r="C11" s="28" t="s">
        <v>97</v>
      </c>
      <c r="D11" s="29" t="s">
        <v>98</v>
      </c>
      <c r="E11" s="2"/>
    </row>
    <row r="12" spans="1:5" ht="51">
      <c r="A12" s="30" t="s">
        <v>57</v>
      </c>
      <c r="B12" s="30" t="s">
        <v>92</v>
      </c>
      <c r="C12" s="28" t="s">
        <v>99</v>
      </c>
      <c r="D12" s="29" t="s">
        <v>100</v>
      </c>
      <c r="E12" s="2"/>
    </row>
    <row r="13" spans="1:5" ht="51">
      <c r="A13" s="28" t="s">
        <v>102</v>
      </c>
      <c r="B13" s="30" t="s">
        <v>101</v>
      </c>
      <c r="C13" s="28" t="s">
        <v>103</v>
      </c>
      <c r="D13" s="28" t="s">
        <v>104</v>
      </c>
      <c r="E13" s="2"/>
    </row>
    <row r="14" spans="1:5" ht="51">
      <c r="A14" s="28" t="s">
        <v>105</v>
      </c>
      <c r="B14" s="30" t="s">
        <v>106</v>
      </c>
      <c r="C14" s="28" t="s">
        <v>107</v>
      </c>
      <c r="D14" s="28" t="s">
        <v>108</v>
      </c>
      <c r="E14" s="2"/>
    </row>
    <row r="15" spans="1:5" ht="15">
      <c r="A15" s="30"/>
      <c r="B15" s="30"/>
      <c r="C15" s="28"/>
      <c r="D15" s="28"/>
      <c r="E15" s="2"/>
    </row>
    <row r="16" spans="1:5" ht="15">
      <c r="A16" s="28"/>
      <c r="B16" s="30"/>
      <c r="C16" s="28"/>
      <c r="D16" s="28"/>
      <c r="E16" s="2"/>
    </row>
    <row r="17" spans="1:5" ht="15">
      <c r="A17" s="28"/>
      <c r="B17" s="30"/>
      <c r="C17" s="28"/>
      <c r="D17" s="28"/>
      <c r="E17" s="2"/>
    </row>
    <row r="18" spans="1:5" ht="24.75" customHeight="1">
      <c r="A18" s="83" t="s">
        <v>31</v>
      </c>
      <c r="B18" s="84"/>
      <c r="C18" s="84"/>
      <c r="D18" s="84"/>
      <c r="E18" s="2"/>
    </row>
    <row r="19" spans="1:5" ht="38.25">
      <c r="A19" s="30" t="s">
        <v>109</v>
      </c>
      <c r="B19" s="30" t="s">
        <v>110</v>
      </c>
      <c r="C19" s="28" t="s">
        <v>111</v>
      </c>
      <c r="D19" s="28" t="s">
        <v>112</v>
      </c>
      <c r="E19" s="2"/>
    </row>
    <row r="20" spans="1:5" ht="51">
      <c r="A20" s="28" t="s">
        <v>113</v>
      </c>
      <c r="B20" s="30" t="s">
        <v>114</v>
      </c>
      <c r="C20" s="28" t="s">
        <v>115</v>
      </c>
      <c r="D20" s="28" t="s">
        <v>116</v>
      </c>
      <c r="E20" s="2"/>
    </row>
    <row r="21" spans="1:5" ht="51">
      <c r="A21" s="28" t="s">
        <v>118</v>
      </c>
      <c r="B21" s="30" t="s">
        <v>117</v>
      </c>
      <c r="C21" s="28" t="s">
        <v>119</v>
      </c>
      <c r="D21" s="28" t="s">
        <v>120</v>
      </c>
      <c r="E21" s="2"/>
    </row>
    <row r="22" spans="1:5" ht="15.75" customHeight="1">
      <c r="A22" s="28"/>
      <c r="B22" s="28"/>
      <c r="C22" s="28"/>
      <c r="D22" s="28"/>
    </row>
  </sheetData>
  <mergeCells count="6">
    <mergeCell ref="A18:D18"/>
    <mergeCell ref="A1:D1"/>
    <mergeCell ref="A2:D2"/>
    <mergeCell ref="A3:D3"/>
    <mergeCell ref="A6:D6"/>
    <mergeCell ref="A8:D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21"/>
  <sheetViews>
    <sheetView topLeftCell="A8" workbookViewId="0">
      <selection activeCell="J10" sqref="J10"/>
    </sheetView>
  </sheetViews>
  <sheetFormatPr defaultColWidth="12.5703125" defaultRowHeight="15.75" customHeight="1"/>
  <cols>
    <col min="1" max="14" width="19.140625" customWidth="1"/>
    <col min="15" max="15" width="11" customWidth="1"/>
  </cols>
  <sheetData>
    <row r="1" spans="1:17">
      <c r="A1" s="103" t="s">
        <v>22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2"/>
    </row>
    <row r="2" spans="1:17">
      <c r="A2" s="103" t="s">
        <v>32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2"/>
    </row>
    <row r="3" spans="1:17" ht="15">
      <c r="A3" s="87" t="s">
        <v>33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2"/>
    </row>
    <row r="4" spans="1:17" ht="16.5" customHeight="1">
      <c r="A4" s="7"/>
      <c r="B4" s="7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7" ht="87" customHeight="1">
      <c r="A5" s="104" t="s">
        <v>34</v>
      </c>
      <c r="B5" s="92"/>
      <c r="C5" s="105" t="s">
        <v>121</v>
      </c>
      <c r="D5" s="92"/>
      <c r="E5" s="92"/>
      <c r="F5" s="92"/>
      <c r="G5" s="92"/>
      <c r="H5" s="92"/>
      <c r="I5" s="92"/>
      <c r="J5" s="92"/>
      <c r="K5" s="92"/>
      <c r="L5" s="92"/>
      <c r="M5" s="92"/>
      <c r="N5" s="95"/>
      <c r="O5" s="2"/>
    </row>
    <row r="6" spans="1:17" ht="88.5" customHeight="1">
      <c r="A6" s="99" t="s">
        <v>35</v>
      </c>
      <c r="B6" s="100"/>
      <c r="C6" s="101" t="s">
        <v>122</v>
      </c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2"/>
      <c r="O6" s="2"/>
    </row>
    <row r="7" spans="1:17" ht="16.5" customHeight="1">
      <c r="A7" s="12"/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2"/>
    </row>
    <row r="8" spans="1:17" ht="27.75" customHeight="1">
      <c r="A8" s="91" t="s">
        <v>36</v>
      </c>
      <c r="B8" s="92"/>
      <c r="C8" s="93"/>
      <c r="D8" s="94" t="s">
        <v>37</v>
      </c>
      <c r="E8" s="92"/>
      <c r="F8" s="92"/>
      <c r="G8" s="92"/>
      <c r="H8" s="92"/>
      <c r="I8" s="92"/>
      <c r="J8" s="92"/>
      <c r="K8" s="92"/>
      <c r="L8" s="92"/>
      <c r="M8" s="92"/>
      <c r="N8" s="95"/>
      <c r="O8" s="2"/>
    </row>
    <row r="9" spans="1:17" ht="31.5" customHeight="1">
      <c r="A9" s="96" t="s">
        <v>38</v>
      </c>
      <c r="B9" s="92"/>
      <c r="C9" s="93"/>
      <c r="D9" s="97" t="s">
        <v>39</v>
      </c>
      <c r="E9" s="92"/>
      <c r="F9" s="92"/>
      <c r="G9" s="92"/>
      <c r="H9" s="93"/>
      <c r="I9" s="98" t="s">
        <v>40</v>
      </c>
      <c r="J9" s="92"/>
      <c r="K9" s="92"/>
      <c r="L9" s="92"/>
      <c r="M9" s="92"/>
      <c r="N9" s="95"/>
      <c r="O9" s="2"/>
    </row>
    <row r="10" spans="1:17" ht="39" customHeight="1">
      <c r="A10" s="31" t="s">
        <v>57</v>
      </c>
      <c r="B10" s="31" t="s">
        <v>123</v>
      </c>
      <c r="C10" s="32" t="s">
        <v>124</v>
      </c>
      <c r="D10" s="33" t="s">
        <v>125</v>
      </c>
      <c r="E10" s="33" t="s">
        <v>58</v>
      </c>
      <c r="F10" s="33" t="s">
        <v>142</v>
      </c>
      <c r="G10" s="33" t="s">
        <v>126</v>
      </c>
      <c r="H10" s="34" t="s">
        <v>61</v>
      </c>
      <c r="I10" s="35" t="s">
        <v>48</v>
      </c>
      <c r="J10" s="35" t="s">
        <v>49</v>
      </c>
      <c r="K10" s="36" t="s">
        <v>50</v>
      </c>
      <c r="L10" s="35" t="s">
        <v>51</v>
      </c>
      <c r="M10" s="36" t="s">
        <v>52</v>
      </c>
      <c r="N10" s="36" t="s">
        <v>53</v>
      </c>
      <c r="O10" s="35" t="s">
        <v>127</v>
      </c>
      <c r="P10" s="36" t="s">
        <v>55</v>
      </c>
      <c r="Q10" s="35" t="s">
        <v>56</v>
      </c>
    </row>
    <row r="11" spans="1:17" ht="39" customHeight="1">
      <c r="A11" s="7"/>
      <c r="B11" s="7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7" ht="39" customHeight="1">
      <c r="A12" s="36" t="s">
        <v>50</v>
      </c>
      <c r="B12" s="37" t="s">
        <v>128</v>
      </c>
      <c r="C12" s="35" t="s">
        <v>48</v>
      </c>
      <c r="D12" s="38" t="s">
        <v>129</v>
      </c>
      <c r="E12" s="35" t="s">
        <v>49</v>
      </c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7" ht="39" customHeight="1">
      <c r="A13" s="36" t="s">
        <v>52</v>
      </c>
      <c r="B13" s="48" t="s">
        <v>128</v>
      </c>
      <c r="C13" s="36" t="s">
        <v>50</v>
      </c>
      <c r="D13" s="41" t="s">
        <v>130</v>
      </c>
      <c r="E13" s="35" t="s">
        <v>51</v>
      </c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7" ht="25.15" customHeight="1">
      <c r="A14" s="36" t="s">
        <v>53</v>
      </c>
      <c r="B14" s="48" t="s">
        <v>128</v>
      </c>
      <c r="C14" s="35" t="s">
        <v>48</v>
      </c>
      <c r="D14" s="38" t="s">
        <v>129</v>
      </c>
      <c r="E14" s="36" t="s">
        <v>52</v>
      </c>
    </row>
    <row r="15" spans="1:17" ht="35.450000000000003" customHeight="1">
      <c r="A15" s="60" t="s">
        <v>55</v>
      </c>
      <c r="B15" s="48" t="s">
        <v>128</v>
      </c>
      <c r="C15" s="36" t="s">
        <v>52</v>
      </c>
      <c r="D15" s="41" t="s">
        <v>130</v>
      </c>
      <c r="E15" s="35" t="s">
        <v>127</v>
      </c>
    </row>
    <row r="16" spans="1:17" ht="31.15" customHeight="1">
      <c r="A16" s="32" t="s">
        <v>124</v>
      </c>
      <c r="B16" s="48" t="s">
        <v>128</v>
      </c>
      <c r="C16" s="49" t="s">
        <v>131</v>
      </c>
      <c r="D16" s="41" t="s">
        <v>132</v>
      </c>
      <c r="E16" s="49" t="s">
        <v>133</v>
      </c>
      <c r="F16" s="39" t="s">
        <v>130</v>
      </c>
      <c r="G16" s="36" t="s">
        <v>55</v>
      </c>
      <c r="H16" s="41"/>
      <c r="I16" s="50"/>
      <c r="J16" s="43"/>
      <c r="K16" s="51"/>
      <c r="L16" s="44"/>
      <c r="M16" s="45"/>
      <c r="N16" s="46"/>
      <c r="O16" s="47"/>
    </row>
    <row r="17" spans="1:15" ht="39" customHeight="1">
      <c r="A17" s="34" t="s">
        <v>61</v>
      </c>
      <c r="B17" s="48" t="s">
        <v>128</v>
      </c>
      <c r="C17" s="31" t="s">
        <v>57</v>
      </c>
      <c r="D17" s="41" t="s">
        <v>130</v>
      </c>
      <c r="E17" s="33" t="s">
        <v>125</v>
      </c>
      <c r="F17" s="39" t="s">
        <v>132</v>
      </c>
      <c r="G17" s="33" t="s">
        <v>58</v>
      </c>
      <c r="H17" s="41" t="s">
        <v>132</v>
      </c>
      <c r="I17" s="49" t="s">
        <v>131</v>
      </c>
      <c r="J17" s="43" t="s">
        <v>132</v>
      </c>
      <c r="K17" s="49" t="s">
        <v>133</v>
      </c>
      <c r="L17" s="43" t="s">
        <v>130</v>
      </c>
      <c r="M17" s="33" t="s">
        <v>142</v>
      </c>
      <c r="N17" s="39" t="s">
        <v>132</v>
      </c>
      <c r="O17" s="33" t="s">
        <v>126</v>
      </c>
    </row>
    <row r="18" spans="1:15" ht="58.9" customHeight="1">
      <c r="A18" s="52" t="s">
        <v>134</v>
      </c>
      <c r="B18" s="48" t="s">
        <v>128</v>
      </c>
      <c r="C18" s="49" t="s">
        <v>131</v>
      </c>
      <c r="D18" s="41" t="s">
        <v>132</v>
      </c>
      <c r="E18" s="49" t="s">
        <v>123</v>
      </c>
      <c r="F18" s="39" t="s">
        <v>135</v>
      </c>
      <c r="G18" s="53" t="s">
        <v>136</v>
      </c>
      <c r="H18" s="41" t="s">
        <v>130</v>
      </c>
      <c r="I18" s="35" t="s">
        <v>127</v>
      </c>
      <c r="J18" s="43"/>
      <c r="K18" s="51"/>
      <c r="L18" s="43"/>
      <c r="M18" s="54"/>
      <c r="N18" s="46"/>
      <c r="O18" s="47"/>
    </row>
    <row r="19" spans="1:15" ht="58.9" customHeight="1">
      <c r="A19" s="52" t="s">
        <v>137</v>
      </c>
      <c r="B19" s="48" t="s">
        <v>128</v>
      </c>
      <c r="C19" s="52" t="s">
        <v>134</v>
      </c>
      <c r="D19" s="41" t="s">
        <v>130</v>
      </c>
      <c r="E19" s="36" t="s">
        <v>52</v>
      </c>
      <c r="F19" s="39"/>
      <c r="G19" s="40"/>
      <c r="H19" s="41"/>
      <c r="I19" s="55"/>
      <c r="J19" s="43"/>
      <c r="K19" s="56"/>
      <c r="L19" s="43"/>
      <c r="M19" s="45"/>
      <c r="N19" s="46"/>
      <c r="O19" s="47"/>
    </row>
    <row r="20" spans="1:15" ht="50.45" customHeight="1">
      <c r="A20" s="57" t="s">
        <v>138</v>
      </c>
      <c r="B20" s="48" t="s">
        <v>128</v>
      </c>
      <c r="C20" s="52" t="s">
        <v>137</v>
      </c>
      <c r="D20" s="41" t="s">
        <v>135</v>
      </c>
      <c r="E20" s="36" t="s">
        <v>53</v>
      </c>
      <c r="F20" s="39" t="s">
        <v>135</v>
      </c>
      <c r="G20" s="58" t="s">
        <v>139</v>
      </c>
      <c r="H20" s="41" t="s">
        <v>135</v>
      </c>
      <c r="I20" s="42" t="s">
        <v>140</v>
      </c>
      <c r="J20" s="43" t="s">
        <v>130</v>
      </c>
      <c r="K20" s="35" t="s">
        <v>56</v>
      </c>
      <c r="L20" s="43"/>
      <c r="M20" s="59"/>
      <c r="N20" s="46"/>
      <c r="O20" s="47"/>
    </row>
    <row r="21" spans="1:15" ht="57.6" customHeight="1">
      <c r="A21" s="57" t="s">
        <v>141</v>
      </c>
      <c r="B21" s="48" t="s">
        <v>128</v>
      </c>
      <c r="C21" s="57" t="s">
        <v>138</v>
      </c>
      <c r="D21" s="41" t="s">
        <v>130</v>
      </c>
      <c r="E21" s="36" t="s">
        <v>52</v>
      </c>
    </row>
  </sheetData>
  <mergeCells count="12">
    <mergeCell ref="A6:B6"/>
    <mergeCell ref="C6:N6"/>
    <mergeCell ref="A1:N1"/>
    <mergeCell ref="A2:N2"/>
    <mergeCell ref="A3:N3"/>
    <mergeCell ref="A5:B5"/>
    <mergeCell ref="C5:N5"/>
    <mergeCell ref="A8:C8"/>
    <mergeCell ref="D8:N8"/>
    <mergeCell ref="A9:C9"/>
    <mergeCell ref="D9:H9"/>
    <mergeCell ref="I9:N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4"/>
  <sheetViews>
    <sheetView tabSelected="1" workbookViewId="0">
      <pane xSplit="1" topLeftCell="B1" activePane="topRight" state="frozen"/>
      <selection pane="topRight" activeCell="N12" sqref="N12"/>
    </sheetView>
  </sheetViews>
  <sheetFormatPr defaultColWidth="12.5703125" defaultRowHeight="15.75" customHeight="1"/>
  <cols>
    <col min="1" max="1" width="27.7109375" customWidth="1"/>
    <col min="2" max="21" width="18.85546875" customWidth="1"/>
    <col min="22" max="22" width="5.42578125" customWidth="1"/>
  </cols>
  <sheetData>
    <row r="1" spans="1:22">
      <c r="A1" s="6" t="s">
        <v>22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2"/>
    </row>
    <row r="2" spans="1:22">
      <c r="A2" s="6" t="s">
        <v>41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2"/>
    </row>
    <row r="3" spans="1:22" ht="15">
      <c r="A3" s="14" t="s">
        <v>42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2"/>
    </row>
    <row r="4" spans="1:22" ht="16.5" customHeight="1">
      <c r="A4" s="7"/>
      <c r="B4" s="7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40.5" customHeight="1">
      <c r="A5" s="107" t="s">
        <v>43</v>
      </c>
      <c r="B5" s="108" t="s">
        <v>44</v>
      </c>
      <c r="C5" s="71"/>
      <c r="D5" s="71"/>
      <c r="E5" s="71"/>
      <c r="F5" s="71"/>
      <c r="G5" s="71"/>
      <c r="H5" s="71"/>
      <c r="I5" s="71"/>
      <c r="J5" s="71"/>
      <c r="K5" s="109" t="s">
        <v>45</v>
      </c>
      <c r="L5" s="71"/>
      <c r="M5" s="71"/>
      <c r="N5" s="110" t="s">
        <v>39</v>
      </c>
      <c r="O5" s="71"/>
      <c r="P5" s="71"/>
      <c r="Q5" s="71"/>
      <c r="R5" s="111" t="s">
        <v>46</v>
      </c>
      <c r="S5" s="71"/>
      <c r="T5" s="106" t="s">
        <v>47</v>
      </c>
      <c r="U5" s="71"/>
      <c r="V5" s="15"/>
    </row>
    <row r="6" spans="1:22" ht="54.75" customHeight="1">
      <c r="A6" s="71"/>
      <c r="B6" s="16" t="s">
        <v>48</v>
      </c>
      <c r="C6" s="17" t="s">
        <v>49</v>
      </c>
      <c r="D6" s="17" t="s">
        <v>50</v>
      </c>
      <c r="E6" s="17" t="s">
        <v>51</v>
      </c>
      <c r="F6" s="17" t="s">
        <v>52</v>
      </c>
      <c r="G6" s="17" t="s">
        <v>53</v>
      </c>
      <c r="H6" s="17" t="s">
        <v>54</v>
      </c>
      <c r="I6" s="17" t="s">
        <v>55</v>
      </c>
      <c r="J6" s="17" t="s">
        <v>56</v>
      </c>
      <c r="K6" s="18" t="s">
        <v>57</v>
      </c>
      <c r="L6" s="18" t="s">
        <v>123</v>
      </c>
      <c r="M6" s="18" t="s">
        <v>59</v>
      </c>
      <c r="N6" s="19" t="s">
        <v>148</v>
      </c>
      <c r="O6" s="19" t="s">
        <v>142</v>
      </c>
      <c r="P6" s="19" t="s">
        <v>60</v>
      </c>
      <c r="Q6" s="19" t="s">
        <v>61</v>
      </c>
      <c r="R6" s="20" t="s">
        <v>62</v>
      </c>
      <c r="S6" s="20" t="s">
        <v>63</v>
      </c>
      <c r="T6" s="21" t="s">
        <v>62</v>
      </c>
      <c r="U6" s="21" t="s">
        <v>63</v>
      </c>
      <c r="V6" s="15"/>
    </row>
    <row r="7" spans="1:22" ht="43.5" customHeight="1">
      <c r="A7" s="22" t="s">
        <v>143</v>
      </c>
      <c r="B7" s="112">
        <v>1000000</v>
      </c>
      <c r="C7" s="112">
        <v>60</v>
      </c>
      <c r="D7" s="112">
        <f>B7/C7</f>
        <v>16666.666666666668</v>
      </c>
      <c r="E7" s="117">
        <v>0.2</v>
      </c>
      <c r="F7" s="112">
        <f>D7*E7</f>
        <v>3333.3333333333339</v>
      </c>
      <c r="G7" s="112">
        <f>B7/F7</f>
        <v>299.99999999999994</v>
      </c>
      <c r="H7" s="112">
        <v>12</v>
      </c>
      <c r="I7" s="112">
        <f>F7*H7</f>
        <v>40000.000000000007</v>
      </c>
      <c r="J7" s="112">
        <v>50</v>
      </c>
      <c r="K7" s="113">
        <v>750</v>
      </c>
      <c r="L7" s="113">
        <v>99</v>
      </c>
      <c r="M7" s="113">
        <f>(K7+L7)*I7</f>
        <v>33960000.000000007</v>
      </c>
      <c r="N7" s="114">
        <v>823</v>
      </c>
      <c r="O7" s="118">
        <v>1.4999999999999999E-2</v>
      </c>
      <c r="P7" s="114">
        <v>10</v>
      </c>
      <c r="Q7" s="114">
        <f>N7+(K7+L7)*O7+P7</f>
        <v>845.73500000000001</v>
      </c>
      <c r="R7" s="119">
        <f>(K7+L7-Q7)*H7</f>
        <v>39.179999999999836</v>
      </c>
      <c r="S7" s="115">
        <f>R7*F7</f>
        <v>130599.99999999948</v>
      </c>
      <c r="T7" s="120">
        <f>R7-G7-(H7-1)*J7</f>
        <v>-810.82000000000016</v>
      </c>
      <c r="U7" s="116">
        <f>T7*F7</f>
        <v>-2702733.3333333344</v>
      </c>
      <c r="V7" s="2"/>
    </row>
    <row r="8" spans="1:22" ht="43.5" customHeight="1">
      <c r="A8" s="22" t="s">
        <v>144</v>
      </c>
      <c r="B8" s="112">
        <v>1000000</v>
      </c>
      <c r="C8" s="112">
        <v>55</v>
      </c>
      <c r="D8" s="112">
        <f t="shared" ref="D8:D11" si="0">B8/C8</f>
        <v>18181.81818181818</v>
      </c>
      <c r="E8" s="117">
        <v>0.22</v>
      </c>
      <c r="F8" s="112">
        <f t="shared" ref="F8:F11" si="1">D8*E8</f>
        <v>3999.9999999999995</v>
      </c>
      <c r="G8" s="112">
        <f t="shared" ref="G8:G11" si="2">B8/F8</f>
        <v>250.00000000000003</v>
      </c>
      <c r="H8" s="112">
        <v>12</v>
      </c>
      <c r="I8" s="112">
        <f t="shared" ref="I8:I11" si="3">F8*H8</f>
        <v>47999.999999999993</v>
      </c>
      <c r="J8" s="112">
        <v>40</v>
      </c>
      <c r="K8" s="113">
        <v>755</v>
      </c>
      <c r="L8" s="113">
        <v>99</v>
      </c>
      <c r="M8" s="113">
        <f t="shared" ref="M8:M11" si="4">(K8+L8)*I8</f>
        <v>40991999.999999993</v>
      </c>
      <c r="N8" s="114">
        <v>750</v>
      </c>
      <c r="O8" s="118">
        <v>1.4999999999999999E-2</v>
      </c>
      <c r="P8" s="114">
        <v>10</v>
      </c>
      <c r="Q8" s="114">
        <f t="shared" ref="Q8:Q11" si="5">N8+(K8+L8)*O8+P8</f>
        <v>772.81</v>
      </c>
      <c r="R8" s="119">
        <f t="shared" ref="R8:R11" si="6">(K8+L8-Q8)*H8</f>
        <v>974.28000000000065</v>
      </c>
      <c r="S8" s="115">
        <f t="shared" ref="S8:S11" si="7">R8*F8</f>
        <v>3897120.0000000023</v>
      </c>
      <c r="T8" s="120">
        <f t="shared" ref="T8:T11" si="8">R8-G8-(H8-1)*J8</f>
        <v>284.28000000000065</v>
      </c>
      <c r="U8" s="116">
        <f t="shared" ref="U8:U11" si="9">T8*F8</f>
        <v>1137120.0000000026</v>
      </c>
      <c r="V8" s="2"/>
    </row>
    <row r="9" spans="1:22" ht="43.5" customHeight="1">
      <c r="A9" s="22" t="s">
        <v>145</v>
      </c>
      <c r="B9" s="112">
        <v>1000000</v>
      </c>
      <c r="C9" s="112">
        <v>50</v>
      </c>
      <c r="D9" s="112">
        <f t="shared" si="0"/>
        <v>20000</v>
      </c>
      <c r="E9" s="117">
        <v>0.24</v>
      </c>
      <c r="F9" s="112">
        <f t="shared" si="1"/>
        <v>4800</v>
      </c>
      <c r="G9" s="112">
        <f t="shared" si="2"/>
        <v>208.33333333333334</v>
      </c>
      <c r="H9" s="112">
        <v>12</v>
      </c>
      <c r="I9" s="112">
        <f t="shared" si="3"/>
        <v>57600</v>
      </c>
      <c r="J9" s="112">
        <v>35</v>
      </c>
      <c r="K9" s="113">
        <v>760</v>
      </c>
      <c r="L9" s="113">
        <v>99</v>
      </c>
      <c r="M9" s="113">
        <f t="shared" si="4"/>
        <v>49478400</v>
      </c>
      <c r="N9" s="114">
        <v>700</v>
      </c>
      <c r="O9" s="118">
        <v>1.4999999999999999E-2</v>
      </c>
      <c r="P9" s="114">
        <v>10</v>
      </c>
      <c r="Q9" s="114">
        <f t="shared" si="5"/>
        <v>722.88499999999999</v>
      </c>
      <c r="R9" s="119">
        <f t="shared" si="6"/>
        <v>1633.38</v>
      </c>
      <c r="S9" s="115">
        <f t="shared" si="7"/>
        <v>7840224.0000000009</v>
      </c>
      <c r="T9" s="120">
        <f t="shared" si="8"/>
        <v>1040.0466666666669</v>
      </c>
      <c r="U9" s="116">
        <f t="shared" si="9"/>
        <v>4992224.0000000009</v>
      </c>
      <c r="V9" s="2"/>
    </row>
    <row r="10" spans="1:22" ht="43.5" customHeight="1">
      <c r="A10" s="22" t="s">
        <v>146</v>
      </c>
      <c r="B10" s="112">
        <v>1000000</v>
      </c>
      <c r="C10" s="112">
        <v>45</v>
      </c>
      <c r="D10" s="112">
        <f t="shared" si="0"/>
        <v>22222.222222222223</v>
      </c>
      <c r="E10" s="117">
        <v>0.26</v>
      </c>
      <c r="F10" s="112">
        <f t="shared" si="1"/>
        <v>5777.7777777777783</v>
      </c>
      <c r="G10" s="112">
        <f t="shared" si="2"/>
        <v>173.07692307692307</v>
      </c>
      <c r="H10" s="112">
        <v>15</v>
      </c>
      <c r="I10" s="112">
        <f t="shared" si="3"/>
        <v>86666.666666666672</v>
      </c>
      <c r="J10" s="112">
        <v>30</v>
      </c>
      <c r="K10" s="113">
        <v>765</v>
      </c>
      <c r="L10" s="113">
        <v>99</v>
      </c>
      <c r="M10" s="113">
        <f t="shared" si="4"/>
        <v>74880000</v>
      </c>
      <c r="N10" s="114">
        <v>650</v>
      </c>
      <c r="O10" s="118">
        <v>1.4999999999999999E-2</v>
      </c>
      <c r="P10" s="114">
        <v>10</v>
      </c>
      <c r="Q10" s="114">
        <f t="shared" si="5"/>
        <v>672.96</v>
      </c>
      <c r="R10" s="119">
        <f t="shared" si="6"/>
        <v>2865.5999999999995</v>
      </c>
      <c r="S10" s="115">
        <f t="shared" si="7"/>
        <v>16556799.999999998</v>
      </c>
      <c r="T10" s="120">
        <f t="shared" si="8"/>
        <v>2272.5230769230766</v>
      </c>
      <c r="U10" s="116">
        <f t="shared" si="9"/>
        <v>13130133.333333332</v>
      </c>
      <c r="V10" s="2"/>
    </row>
    <row r="11" spans="1:22" ht="43.5" customHeight="1">
      <c r="A11" s="22" t="s">
        <v>147</v>
      </c>
      <c r="B11" s="112">
        <v>1000000</v>
      </c>
      <c r="C11" s="112">
        <v>40</v>
      </c>
      <c r="D11" s="112">
        <f t="shared" si="0"/>
        <v>25000</v>
      </c>
      <c r="E11" s="117">
        <v>0.28000000000000003</v>
      </c>
      <c r="F11" s="112">
        <f t="shared" si="1"/>
        <v>7000.0000000000009</v>
      </c>
      <c r="G11" s="112">
        <f t="shared" si="2"/>
        <v>142.85714285714283</v>
      </c>
      <c r="H11" s="112">
        <v>15</v>
      </c>
      <c r="I11" s="112">
        <f t="shared" si="3"/>
        <v>105000.00000000001</v>
      </c>
      <c r="J11" s="112">
        <v>25</v>
      </c>
      <c r="K11" s="113">
        <v>770</v>
      </c>
      <c r="L11" s="113">
        <v>99</v>
      </c>
      <c r="M11" s="113">
        <f t="shared" si="4"/>
        <v>91245000.000000015</v>
      </c>
      <c r="N11" s="114">
        <v>600</v>
      </c>
      <c r="O11" s="118">
        <v>1.4999999999999999E-2</v>
      </c>
      <c r="P11" s="114">
        <v>10</v>
      </c>
      <c r="Q11" s="114">
        <f t="shared" si="5"/>
        <v>623.03499999999997</v>
      </c>
      <c r="R11" s="119">
        <f t="shared" si="6"/>
        <v>3689.4750000000004</v>
      </c>
      <c r="S11" s="115">
        <f t="shared" si="7"/>
        <v>25826325.000000007</v>
      </c>
      <c r="T11" s="120">
        <f t="shared" si="8"/>
        <v>3196.6178571428577</v>
      </c>
      <c r="U11" s="116">
        <f t="shared" si="9"/>
        <v>22376325.000000007</v>
      </c>
      <c r="V11" s="2"/>
    </row>
    <row r="14" spans="1:22" ht="12.75"/>
  </sheetData>
  <mergeCells count="6">
    <mergeCell ref="T5:U5"/>
    <mergeCell ref="A5:A6"/>
    <mergeCell ref="B5:J5"/>
    <mergeCell ref="K5:M5"/>
    <mergeCell ref="N5:Q5"/>
    <mergeCell ref="R5:S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24"/>
  <sheetViews>
    <sheetView workbookViewId="0">
      <pane xSplit="1" topLeftCell="B1" activePane="topRight" state="frozen"/>
      <selection pane="topRight" activeCell="C2" sqref="C2"/>
    </sheetView>
  </sheetViews>
  <sheetFormatPr defaultColWidth="12.5703125" defaultRowHeight="15.75" customHeight="1"/>
  <cols>
    <col min="1" max="1" width="27.7109375" customWidth="1"/>
    <col min="2" max="21" width="15.28515625" customWidth="1"/>
    <col min="22" max="22" width="5.42578125" customWidth="1"/>
  </cols>
  <sheetData>
    <row r="1" spans="1:22">
      <c r="A1" s="6" t="s">
        <v>22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2"/>
    </row>
    <row r="2" spans="1:22">
      <c r="A2" s="6" t="s">
        <v>64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2"/>
    </row>
    <row r="3" spans="1:22" ht="15">
      <c r="A3" s="14" t="s">
        <v>65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2"/>
    </row>
    <row r="4" spans="1:22" ht="16.5" customHeight="1">
      <c r="A4" s="7"/>
      <c r="B4" s="7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6.5" customHeight="1">
      <c r="A5" s="7"/>
      <c r="B5" s="7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6.5" customHeight="1">
      <c r="A6" s="7"/>
      <c r="B6" s="7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6.5" customHeight="1">
      <c r="A7" s="7"/>
      <c r="B7" s="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6.5" customHeight="1">
      <c r="A8" s="7"/>
      <c r="B8" s="7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6.5" customHeight="1">
      <c r="A9" s="7"/>
      <c r="B9" s="7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6.5" customHeight="1">
      <c r="A10" s="7"/>
      <c r="B10" s="7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6.5" customHeight="1">
      <c r="A11" s="7"/>
      <c r="B11" s="7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6.5" customHeight="1">
      <c r="A12" s="7"/>
      <c r="B12" s="7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6.5" customHeight="1">
      <c r="A13" s="7"/>
      <c r="B13" s="7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6.5" customHeight="1">
      <c r="A14" s="7"/>
      <c r="B14" s="7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6.5" customHeight="1">
      <c r="A15" s="7"/>
      <c r="B15" s="7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6.5" customHeight="1">
      <c r="A16" s="7"/>
      <c r="B16" s="7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6.5" customHeight="1">
      <c r="A17" s="7"/>
      <c r="B17" s="7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6.5" customHeight="1">
      <c r="A18" s="7"/>
      <c r="B18" s="7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6.5" customHeight="1">
      <c r="A19" s="7"/>
      <c r="B19" s="7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6.5" customHeight="1">
      <c r="A20" s="7"/>
      <c r="B20" s="7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6.5" customHeight="1">
      <c r="A21" s="7"/>
      <c r="B21" s="7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6.5" customHeight="1">
      <c r="A22" s="7"/>
      <c r="B22" s="7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6.5" customHeight="1">
      <c r="A23" s="7"/>
      <c r="B23" s="7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6.5" customHeight="1">
      <c r="A24" s="7"/>
      <c r="B24" s="7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Обязательно для заполнения</vt:lpstr>
      <vt:lpstr>Урок 1</vt:lpstr>
      <vt:lpstr>Урок 2</vt:lpstr>
      <vt:lpstr>Урок 4</vt:lpstr>
      <vt:lpstr>Урок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Сукнева Александра Андреевна</dc:creator>
  <cp:lastModifiedBy>Сукнева Александра Андреевна</cp:lastModifiedBy>
  <dcterms:created xsi:type="dcterms:W3CDTF">2023-07-13T05:32:25Z</dcterms:created>
  <dcterms:modified xsi:type="dcterms:W3CDTF">2023-07-25T13:40:08Z</dcterms:modified>
</cp:coreProperties>
</file>