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MJAD/Desktop/Updated_STest/Toronto/EX_A/"/>
    </mc:Choice>
  </mc:AlternateContent>
  <xr:revisionPtr revIDLastSave="0" documentId="13_ncr:1_{11168A7D-9042-0E4B-88AA-C2E5D4D18031}" xr6:coauthVersionLast="45" xr6:coauthVersionMax="45" xr10:uidLastSave="{00000000-0000-0000-0000-000000000000}"/>
  <bookViews>
    <workbookView xWindow="1540" yWindow="1180" windowWidth="21940" windowHeight="17620" activeTab="1" xr2:uid="{F8C4863E-03B2-7E4C-9CBE-CA37AF3C385F}"/>
  </bookViews>
  <sheets>
    <sheet name="Approaches" sheetId="1" r:id="rId1"/>
    <sheet name="SGA_runs" sheetId="2" r:id="rId2"/>
    <sheet name="Initial_time_results" sheetId="5" r:id="rId3"/>
    <sheet name="Initial_times" sheetId="4" r:id="rId4"/>
    <sheet name="Initial_Toronto 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3" i="2" l="1"/>
  <c r="P4" i="2"/>
  <c r="P5" i="2"/>
  <c r="P6" i="2"/>
  <c r="P7" i="2"/>
  <c r="P8" i="2"/>
  <c r="P9" i="2"/>
  <c r="P10" i="2"/>
  <c r="P11" i="2"/>
  <c r="P12" i="2"/>
  <c r="P13" i="2"/>
  <c r="P14" i="2"/>
  <c r="P2" i="2"/>
  <c r="N14" i="4" l="1"/>
  <c r="M14" i="4"/>
  <c r="L14" i="4"/>
  <c r="K14" i="4"/>
  <c r="J14" i="4"/>
  <c r="I14" i="4"/>
  <c r="H14" i="4"/>
  <c r="G14" i="4"/>
  <c r="F14" i="4"/>
  <c r="E14" i="4"/>
  <c r="D14" i="4"/>
  <c r="C14" i="4"/>
  <c r="B14" i="4"/>
  <c r="N13" i="4"/>
  <c r="M13" i="4"/>
  <c r="L13" i="4"/>
  <c r="K13" i="4"/>
  <c r="J13" i="4"/>
  <c r="I13" i="4"/>
  <c r="H13" i="4"/>
  <c r="G13" i="4"/>
  <c r="F13" i="4"/>
  <c r="E13" i="4"/>
  <c r="D13" i="4"/>
  <c r="C13" i="4"/>
  <c r="B13" i="4"/>
  <c r="N12" i="4"/>
  <c r="M12" i="4"/>
  <c r="L12" i="4"/>
  <c r="K12" i="4"/>
  <c r="J12" i="4"/>
  <c r="I12" i="4"/>
  <c r="H12" i="4"/>
  <c r="G12" i="4"/>
  <c r="F12" i="4"/>
  <c r="E12" i="4"/>
  <c r="D12" i="4"/>
  <c r="C12" i="4"/>
  <c r="B12" i="4"/>
  <c r="O4" i="1" l="1"/>
  <c r="O5" i="1"/>
  <c r="O6" i="1"/>
  <c r="O7" i="1"/>
  <c r="O8" i="1"/>
  <c r="O9" i="1"/>
  <c r="O10" i="1"/>
  <c r="O11" i="1"/>
  <c r="O12" i="1"/>
  <c r="O13" i="1"/>
  <c r="O14" i="1"/>
  <c r="O15" i="1"/>
  <c r="O3" i="1"/>
  <c r="P4" i="1"/>
  <c r="P5" i="1"/>
  <c r="P6" i="1"/>
  <c r="P7" i="1"/>
  <c r="P8" i="1"/>
  <c r="P9" i="1"/>
  <c r="P10" i="1"/>
  <c r="P11" i="1"/>
  <c r="P12" i="1"/>
  <c r="P13" i="1"/>
  <c r="P14" i="1"/>
  <c r="P15" i="1"/>
  <c r="P3" i="1"/>
  <c r="B10" i="2"/>
  <c r="C10" i="2"/>
  <c r="O10" i="2" s="1"/>
  <c r="B9" i="2"/>
  <c r="C9" i="2"/>
  <c r="B14" i="2"/>
  <c r="C14" i="2"/>
  <c r="B6" i="2"/>
  <c r="C6" i="2"/>
  <c r="B5" i="2"/>
  <c r="C5" i="2"/>
  <c r="N5" i="2" s="1"/>
  <c r="B13" i="2"/>
  <c r="C13" i="2"/>
  <c r="C4" i="2"/>
  <c r="B12" i="2"/>
  <c r="C12" i="2"/>
  <c r="B8" i="2"/>
  <c r="C8" i="2"/>
  <c r="B4" i="2"/>
  <c r="N4" i="2" s="1"/>
  <c r="B2" i="2"/>
  <c r="C2" i="2"/>
  <c r="B11" i="2"/>
  <c r="C11" i="2"/>
  <c r="B7" i="2"/>
  <c r="C7" i="2"/>
  <c r="B3" i="2"/>
  <c r="C3" i="2"/>
  <c r="N2" i="2" l="1"/>
  <c r="O7" i="2"/>
  <c r="N3" i="2"/>
  <c r="O6" i="2"/>
  <c r="O2" i="2"/>
  <c r="N9" i="2"/>
  <c r="O9" i="2"/>
  <c r="N7" i="2"/>
  <c r="O5" i="2"/>
  <c r="O11" i="2"/>
  <c r="O8" i="2"/>
  <c r="N14" i="2"/>
  <c r="N10" i="2"/>
  <c r="O4" i="2"/>
  <c r="O12" i="2"/>
  <c r="O13" i="2"/>
  <c r="N6" i="2"/>
  <c r="O3" i="2"/>
  <c r="N12" i="2"/>
  <c r="N8" i="2"/>
  <c r="N13" i="2"/>
  <c r="O14" i="2"/>
  <c r="N11" i="2"/>
</calcChain>
</file>

<file path=xl/sharedStrings.xml><?xml version="1.0" encoding="utf-8"?>
<sst xmlns="http://schemas.openxmlformats.org/spreadsheetml/2006/main" count="116" uniqueCount="53">
  <si>
    <t xml:space="preserve">Carter96 </t>
  </si>
  <si>
    <t>-</t>
  </si>
  <si>
    <t xml:space="preserve">Yang05 </t>
  </si>
  <si>
    <t xml:space="preserve">Eley06 </t>
  </si>
  <si>
    <t xml:space="preserve">Caramia08 </t>
  </si>
  <si>
    <t xml:space="preserve">Burke08 </t>
  </si>
  <si>
    <t xml:space="preserve">Burke10 </t>
  </si>
  <si>
    <t xml:space="preserve">Pillay10 </t>
  </si>
  <si>
    <t xml:space="preserve">Demester12 </t>
  </si>
  <si>
    <t xml:space="preserve">Abdullah13 </t>
  </si>
  <si>
    <t xml:space="preserve">Leite16 </t>
  </si>
  <si>
    <t xml:space="preserve">Fong15 </t>
  </si>
  <si>
    <t xml:space="preserve">Alzaqebah15 </t>
  </si>
  <si>
    <t xml:space="preserve">Leite18 </t>
  </si>
  <si>
    <t xml:space="preserve">Propsed SGA </t>
  </si>
  <si>
    <t>CAR91</t>
  </si>
  <si>
    <t>CAR92</t>
  </si>
  <si>
    <t>EAR83</t>
  </si>
  <si>
    <t>HEC92</t>
  </si>
  <si>
    <t>KFU</t>
  </si>
  <si>
    <t>LSE</t>
  </si>
  <si>
    <t>PUR</t>
  </si>
  <si>
    <t>RYE92</t>
  </si>
  <si>
    <t>STA</t>
  </si>
  <si>
    <t>TRE</t>
  </si>
  <si>
    <t>UTA92</t>
  </si>
  <si>
    <t>UTE92</t>
  </si>
  <si>
    <t>YOR83</t>
  </si>
  <si>
    <t>Best cost</t>
  </si>
  <si>
    <t>Worst cost</t>
  </si>
  <si>
    <t>Average</t>
  </si>
  <si>
    <t>Stander deviation</t>
  </si>
  <si>
    <t>Worst best</t>
  </si>
  <si>
    <t>Best</t>
  </si>
  <si>
    <t>Worest</t>
  </si>
  <si>
    <t>Cost</t>
  </si>
  <si>
    <t xml:space="preserve">Time limit </t>
  </si>
  <si>
    <t>cMA</t>
  </si>
  <si>
    <t>Initial solution (fmin)</t>
  </si>
  <si>
    <t>OBSI</t>
  </si>
  <si>
    <t>New OBSI</t>
  </si>
  <si>
    <t>AVG</t>
  </si>
  <si>
    <t>MIN</t>
  </si>
  <si>
    <t>MAX</t>
  </si>
  <si>
    <t>Avg limit</t>
  </si>
  <si>
    <t>Min</t>
  </si>
  <si>
    <t>Max</t>
  </si>
  <si>
    <t>Avg</t>
  </si>
  <si>
    <t xml:space="preserve">Initial solution </t>
  </si>
  <si>
    <t>SGA</t>
  </si>
  <si>
    <t>Best Cost</t>
  </si>
  <si>
    <t>Medain</t>
  </si>
  <si>
    <t>MAD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</si>
</sst>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6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rgb="FF7030A0"/>
      <name val="Calibri"/>
      <family val="2"/>
      <scheme val="minor"/>
    </font>
    <font>
      <b/>
      <sz val="16"/>
      <color rgb="FF7030A0"/>
      <name val="Calibri"/>
      <family val="2"/>
      <scheme val="minor"/>
    </font>
    <font>
      <sz val="16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sz val="16"/>
      <color rgb="FF008F00"/>
      <name val="Calibri"/>
      <family val="2"/>
      <scheme val="minor"/>
    </font>
    <font>
      <b/>
      <sz val="16"/>
      <color rgb="FF008F00"/>
      <name val="Calibri"/>
      <family val="2"/>
      <scheme val="minor"/>
    </font>
    <font>
      <b/>
      <u/>
      <sz val="16"/>
      <color rgb="FF008F00"/>
      <name val="Calibri"/>
      <family val="2"/>
      <scheme val="minor"/>
    </font>
    <font>
      <sz val="16"/>
      <color rgb="FF0070C0"/>
      <name val="Calibri"/>
      <family val="2"/>
      <scheme val="minor"/>
    </font>
    <font>
      <sz val="14"/>
      <color theme="5" tint="-0.249977111117893"/>
      <name val="Calibri"/>
      <family val="2"/>
      <scheme val="minor"/>
    </font>
    <font>
      <sz val="14"/>
      <color rgb="FF0070C0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4"/>
      <color rgb="FF0070C0"/>
      <name val="Calibri"/>
      <family val="2"/>
      <scheme val="minor"/>
    </font>
    <font>
      <sz val="12"/>
      <color rgb="FF0432FF"/>
      <name val="Calibri"/>
      <family val="2"/>
      <scheme val="minor"/>
    </font>
    <font>
      <sz val="12"/>
      <color rgb="FF00B050"/>
      <name val="Calibri"/>
      <family val="2"/>
      <scheme val="minor"/>
    </font>
    <font>
      <sz val="14"/>
      <color rgb="FF00B05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3"/>
      <color rgb="FF000000"/>
      <name val="Courier New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64" fontId="1" fillId="0" borderId="0" xfId="0" applyNumberFormat="1" applyFont="1"/>
    <xf numFmtId="2" fontId="1" fillId="0" borderId="0" xfId="0" applyNumberFormat="1" applyFont="1"/>
    <xf numFmtId="0" fontId="9" fillId="0" borderId="0" xfId="0" applyFont="1" applyAlignment="1">
      <alignment horizontal="center"/>
    </xf>
    <xf numFmtId="0" fontId="10" fillId="0" borderId="0" xfId="0" applyFont="1"/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164" fontId="10" fillId="0" borderId="0" xfId="0" applyNumberFormat="1" applyFont="1" applyAlignment="1">
      <alignment horizontal="center"/>
    </xf>
    <xf numFmtId="2" fontId="10" fillId="0" borderId="0" xfId="0" applyNumberFormat="1" applyFont="1" applyAlignment="1">
      <alignment horizontal="center"/>
    </xf>
    <xf numFmtId="164" fontId="15" fillId="0" borderId="0" xfId="0" applyNumberFormat="1" applyFont="1" applyAlignment="1">
      <alignment horizontal="center"/>
    </xf>
    <xf numFmtId="164" fontId="16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164" fontId="17" fillId="0" borderId="0" xfId="0" applyNumberFormat="1" applyFont="1" applyAlignment="1">
      <alignment horizontal="center"/>
    </xf>
    <xf numFmtId="0" fontId="17" fillId="0" borderId="0" xfId="0" applyFont="1"/>
    <xf numFmtId="2" fontId="17" fillId="0" borderId="0" xfId="0" applyNumberFormat="1" applyFont="1"/>
    <xf numFmtId="0" fontId="18" fillId="0" borderId="0" xfId="0" applyFont="1" applyAlignment="1">
      <alignment horizontal="center"/>
    </xf>
    <xf numFmtId="164" fontId="18" fillId="0" borderId="0" xfId="0" applyNumberFormat="1" applyFont="1" applyAlignment="1">
      <alignment horizontal="center"/>
    </xf>
    <xf numFmtId="0" fontId="18" fillId="0" borderId="0" xfId="0" applyFont="1"/>
    <xf numFmtId="2" fontId="18" fillId="0" borderId="0" xfId="0" applyNumberFormat="1" applyFont="1"/>
    <xf numFmtId="0" fontId="0" fillId="0" borderId="0" xfId="0" applyAlignment="1">
      <alignment horizontal="center"/>
    </xf>
    <xf numFmtId="0" fontId="10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9" fillId="0" borderId="0" xfId="0" applyFont="1" applyAlignment="1">
      <alignment horizontal="center"/>
    </xf>
    <xf numFmtId="0" fontId="21" fillId="0" borderId="0" xfId="0" applyFont="1"/>
    <xf numFmtId="0" fontId="22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0" fontId="24" fillId="0" borderId="0" xfId="0" applyFont="1" applyAlignment="1">
      <alignment horizontal="center"/>
    </xf>
    <xf numFmtId="0" fontId="25" fillId="0" borderId="0" xfId="0" applyFont="1" applyAlignment="1">
      <alignment horizontal="center" vertical="center"/>
    </xf>
    <xf numFmtId="0" fontId="2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9" fillId="0" borderId="0" xfId="0" applyFont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432FF"/>
      <color rgb="FF008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989AE-F3B3-964C-86AC-719B740037FD}">
  <dimension ref="A1:R15"/>
  <sheetViews>
    <sheetView topLeftCell="N1" workbookViewId="0">
      <selection activeCell="S19" sqref="S19"/>
    </sheetView>
  </sheetViews>
  <sheetFormatPr baseColWidth="10" defaultRowHeight="21" x14ac:dyDescent="0.25"/>
  <cols>
    <col min="1" max="1" width="11.1640625" style="4" bestFit="1" customWidth="1"/>
    <col min="2" max="2" width="11.5" style="4" bestFit="1" customWidth="1"/>
    <col min="3" max="3" width="9.83203125" style="4" bestFit="1" customWidth="1"/>
    <col min="4" max="4" width="9" style="4" bestFit="1" customWidth="1"/>
    <col min="5" max="5" width="13.83203125" style="4" bestFit="1" customWidth="1"/>
    <col min="6" max="7" width="10.83203125" style="4" bestFit="1" customWidth="1"/>
    <col min="8" max="8" width="10.33203125" style="4" bestFit="1" customWidth="1"/>
    <col min="9" max="9" width="15.1640625" style="4" bestFit="1" customWidth="1"/>
    <col min="10" max="10" width="14" style="4" bestFit="1" customWidth="1"/>
    <col min="11" max="11" width="9.83203125" style="4" bestFit="1" customWidth="1"/>
    <col min="12" max="12" width="9.6640625" style="4" bestFit="1" customWidth="1"/>
    <col min="13" max="13" width="15.6640625" style="4" bestFit="1" customWidth="1"/>
    <col min="14" max="14" width="9.83203125" style="4" bestFit="1" customWidth="1"/>
    <col min="15" max="15" width="12.6640625" style="4" bestFit="1" customWidth="1"/>
    <col min="16" max="16" width="10.83203125" style="4" bestFit="1" customWidth="1"/>
    <col min="17" max="17" width="16.6640625" style="16" bestFit="1" customWidth="1"/>
    <col min="18" max="18" width="15.5" style="18" bestFit="1" customWidth="1"/>
    <col min="19" max="19" width="15.83203125" style="4" bestFit="1" customWidth="1"/>
    <col min="20" max="20" width="20.33203125" style="4" bestFit="1" customWidth="1"/>
    <col min="21" max="16384" width="10.83203125" style="4"/>
  </cols>
  <sheetData>
    <row r="1" spans="1:18" x14ac:dyDescent="0.25">
      <c r="Q1" s="16" t="s">
        <v>33</v>
      </c>
      <c r="R1" s="18" t="s">
        <v>34</v>
      </c>
    </row>
    <row r="2" spans="1:18" x14ac:dyDescent="0.25">
      <c r="B2" s="4" t="s">
        <v>0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13</v>
      </c>
      <c r="O2" s="6" t="s">
        <v>29</v>
      </c>
      <c r="P2" s="8" t="s">
        <v>28</v>
      </c>
      <c r="Q2" s="16" t="s">
        <v>14</v>
      </c>
      <c r="R2" s="18" t="s">
        <v>14</v>
      </c>
    </row>
    <row r="3" spans="1:18" x14ac:dyDescent="0.25">
      <c r="A3" s="15" t="s">
        <v>15</v>
      </c>
      <c r="B3" s="4">
        <v>7.1</v>
      </c>
      <c r="C3" s="4">
        <v>4.5</v>
      </c>
      <c r="D3" s="4">
        <v>5.2</v>
      </c>
      <c r="E3" s="4">
        <v>6.6</v>
      </c>
      <c r="F3" s="4">
        <v>4.58</v>
      </c>
      <c r="G3" s="4">
        <v>4.9000000000000004</v>
      </c>
      <c r="H3" s="4">
        <v>4.92</v>
      </c>
      <c r="I3" s="4">
        <v>4.5199999999999996</v>
      </c>
      <c r="J3" s="4">
        <v>4.76</v>
      </c>
      <c r="K3" s="4">
        <v>4.41</v>
      </c>
      <c r="L3" s="4">
        <v>4.79</v>
      </c>
      <c r="M3" s="4">
        <v>4.38</v>
      </c>
      <c r="N3" s="5">
        <v>4.3099999999999996</v>
      </c>
      <c r="O3" s="7">
        <f>MAX(B3:N3)</f>
        <v>7.1</v>
      </c>
      <c r="P3" s="9">
        <f>MIN(B3:N3)</f>
        <v>4.3099999999999996</v>
      </c>
      <c r="Q3" s="16">
        <v>4.6399999999999997</v>
      </c>
      <c r="R3" s="18">
        <v>5.3</v>
      </c>
    </row>
    <row r="4" spans="1:18" x14ac:dyDescent="0.25">
      <c r="A4" s="15" t="s">
        <v>16</v>
      </c>
      <c r="B4" s="4">
        <v>6.2</v>
      </c>
      <c r="C4" s="4">
        <v>3.93</v>
      </c>
      <c r="D4" s="4">
        <v>4.3</v>
      </c>
      <c r="E4" s="4">
        <v>6</v>
      </c>
      <c r="F4" s="4">
        <v>3.81</v>
      </c>
      <c r="G4" s="4">
        <v>4.0999999999999996</v>
      </c>
      <c r="H4" s="4">
        <v>4.22</v>
      </c>
      <c r="I4" s="4">
        <v>3.78</v>
      </c>
      <c r="J4" s="4">
        <v>3.94</v>
      </c>
      <c r="K4" s="4">
        <v>3.75</v>
      </c>
      <c r="L4" s="4">
        <v>3.89</v>
      </c>
      <c r="M4" s="4">
        <v>3.88</v>
      </c>
      <c r="N4" s="5">
        <v>3.68</v>
      </c>
      <c r="O4" s="7">
        <f t="shared" ref="O4:O15" si="0">MAX(B4:N4)</f>
        <v>6.2</v>
      </c>
      <c r="P4" s="9">
        <f t="shared" ref="P4:P15" si="1">MIN(B4:N4)</f>
        <v>3.68</v>
      </c>
      <c r="Q4" s="16">
        <v>3.84</v>
      </c>
      <c r="R4" s="18">
        <v>4.66</v>
      </c>
    </row>
    <row r="5" spans="1:18" x14ac:dyDescent="0.25">
      <c r="A5" s="15" t="s">
        <v>17</v>
      </c>
      <c r="B5" s="4">
        <v>36.4</v>
      </c>
      <c r="C5" s="4">
        <v>33.71</v>
      </c>
      <c r="D5" s="4">
        <v>36.799999999999997</v>
      </c>
      <c r="E5" s="5">
        <v>29.3</v>
      </c>
      <c r="F5" s="4">
        <v>32.65</v>
      </c>
      <c r="G5" s="4">
        <v>33.200000000000003</v>
      </c>
      <c r="H5" s="4">
        <v>35.869999999999997</v>
      </c>
      <c r="I5" s="4">
        <v>32.49</v>
      </c>
      <c r="J5" s="4">
        <v>33.61</v>
      </c>
      <c r="K5" s="4">
        <v>32.619999999999997</v>
      </c>
      <c r="L5" s="4">
        <v>33.43</v>
      </c>
      <c r="M5" s="4">
        <v>33.340000000000003</v>
      </c>
      <c r="N5" s="4">
        <v>32.479999999999997</v>
      </c>
      <c r="O5" s="7">
        <f t="shared" si="0"/>
        <v>36.799999999999997</v>
      </c>
      <c r="P5" s="9">
        <f t="shared" si="1"/>
        <v>29.3</v>
      </c>
      <c r="Q5" s="16">
        <v>32.24</v>
      </c>
      <c r="R5" s="18">
        <v>32.89</v>
      </c>
    </row>
    <row r="6" spans="1:18" x14ac:dyDescent="0.25">
      <c r="A6" s="15" t="s">
        <v>18</v>
      </c>
      <c r="B6" s="4">
        <v>10.8</v>
      </c>
      <c r="C6" s="4">
        <v>10.83</v>
      </c>
      <c r="D6" s="4">
        <v>11.1</v>
      </c>
      <c r="E6" s="5">
        <v>9.1999999999999993</v>
      </c>
      <c r="F6" s="4">
        <v>10.06</v>
      </c>
      <c r="G6" s="4">
        <v>10.3</v>
      </c>
      <c r="H6" s="4">
        <v>11.5</v>
      </c>
      <c r="I6" s="4">
        <v>10.029999999999999</v>
      </c>
      <c r="J6" s="4">
        <v>10.56</v>
      </c>
      <c r="K6" s="4">
        <v>10.029999999999999</v>
      </c>
      <c r="L6" s="4">
        <v>10.49</v>
      </c>
      <c r="M6" s="4">
        <v>10.39</v>
      </c>
      <c r="N6" s="4">
        <v>10.029999999999999</v>
      </c>
      <c r="O6" s="7">
        <f t="shared" si="0"/>
        <v>11.5</v>
      </c>
      <c r="P6" s="9">
        <f t="shared" si="1"/>
        <v>9.1999999999999993</v>
      </c>
      <c r="Q6" s="16">
        <v>10.119999999999999</v>
      </c>
      <c r="R6" s="18">
        <v>11.02</v>
      </c>
    </row>
    <row r="7" spans="1:18" x14ac:dyDescent="0.25">
      <c r="A7" s="15" t="s">
        <v>19</v>
      </c>
      <c r="B7" s="4">
        <v>14</v>
      </c>
      <c r="C7" s="4">
        <v>13.82</v>
      </c>
      <c r="D7" s="4">
        <v>14.5</v>
      </c>
      <c r="E7" s="4">
        <v>13.8</v>
      </c>
      <c r="F7" s="5">
        <v>12.81</v>
      </c>
      <c r="G7" s="4">
        <v>13.2</v>
      </c>
      <c r="H7" s="4">
        <v>14.37</v>
      </c>
      <c r="I7" s="4">
        <v>12.9</v>
      </c>
      <c r="J7" s="4">
        <v>13.44</v>
      </c>
      <c r="K7" s="4">
        <v>12.88</v>
      </c>
      <c r="L7" s="4">
        <v>13.72</v>
      </c>
      <c r="M7" s="4">
        <v>13.23</v>
      </c>
      <c r="N7" s="5">
        <v>12.81</v>
      </c>
      <c r="O7" s="7">
        <f t="shared" si="0"/>
        <v>14.5</v>
      </c>
      <c r="P7" s="9">
        <f t="shared" si="1"/>
        <v>12.81</v>
      </c>
      <c r="Q7" s="16">
        <v>13.32</v>
      </c>
      <c r="R7" s="18">
        <v>14.82</v>
      </c>
    </row>
    <row r="8" spans="1:18" x14ac:dyDescent="0.25">
      <c r="A8" s="15" t="s">
        <v>20</v>
      </c>
      <c r="B8" s="4">
        <v>10.5</v>
      </c>
      <c r="C8" s="4">
        <v>10.35</v>
      </c>
      <c r="D8" s="4">
        <v>11.3</v>
      </c>
      <c r="E8" s="5">
        <v>9.6</v>
      </c>
      <c r="F8" s="4">
        <v>9.86</v>
      </c>
      <c r="G8" s="4">
        <v>10.4</v>
      </c>
      <c r="H8" s="4">
        <v>10.89</v>
      </c>
      <c r="I8" s="4">
        <v>10.039999999999999</v>
      </c>
      <c r="J8" s="4">
        <v>10.87</v>
      </c>
      <c r="K8" s="4">
        <v>9.85</v>
      </c>
      <c r="L8" s="4">
        <v>10.29</v>
      </c>
      <c r="M8" s="4">
        <v>10.52</v>
      </c>
      <c r="N8" s="4">
        <v>9.7799999999999994</v>
      </c>
      <c r="O8" s="7">
        <f t="shared" si="0"/>
        <v>11.3</v>
      </c>
      <c r="P8" s="9">
        <f t="shared" si="1"/>
        <v>9.6</v>
      </c>
      <c r="Q8" s="16">
        <v>9.89</v>
      </c>
      <c r="R8" s="18">
        <v>11.91</v>
      </c>
    </row>
    <row r="9" spans="1:18" x14ac:dyDescent="0.25">
      <c r="A9" s="15" t="s">
        <v>21</v>
      </c>
      <c r="B9" s="4">
        <v>3.9</v>
      </c>
      <c r="C9" s="4" t="s">
        <v>1</v>
      </c>
      <c r="D9" s="4">
        <v>4.5999999999999996</v>
      </c>
      <c r="E9" s="5">
        <v>3.7</v>
      </c>
      <c r="F9" s="4">
        <v>4.53</v>
      </c>
      <c r="G9" s="4" t="s">
        <v>1</v>
      </c>
      <c r="H9" s="4">
        <v>4.6500000000000004</v>
      </c>
      <c r="I9" s="4">
        <v>5.67</v>
      </c>
      <c r="J9" s="4" t="s">
        <v>1</v>
      </c>
      <c r="K9" s="4">
        <v>4.0999999999999996</v>
      </c>
      <c r="L9" s="4" t="s">
        <v>1</v>
      </c>
      <c r="M9" s="4" t="s">
        <v>1</v>
      </c>
      <c r="N9" s="4">
        <v>4.1399999999999997</v>
      </c>
      <c r="O9" s="7">
        <f t="shared" si="0"/>
        <v>5.67</v>
      </c>
      <c r="P9" s="9">
        <f t="shared" si="1"/>
        <v>3.7</v>
      </c>
      <c r="Q9" s="16">
        <v>4.63</v>
      </c>
      <c r="R9" s="18">
        <v>5.49</v>
      </c>
    </row>
    <row r="10" spans="1:18" x14ac:dyDescent="0.25">
      <c r="A10" s="15" t="s">
        <v>22</v>
      </c>
      <c r="B10" s="4">
        <v>7.3</v>
      </c>
      <c r="C10" s="4">
        <v>8.5299999999999994</v>
      </c>
      <c r="D10" s="4">
        <v>9.8000000000000007</v>
      </c>
      <c r="E10" s="5">
        <v>6.8</v>
      </c>
      <c r="F10" s="4">
        <v>7.93</v>
      </c>
      <c r="G10" s="4" t="s">
        <v>1</v>
      </c>
      <c r="H10" s="4">
        <v>9.3000000000000007</v>
      </c>
      <c r="I10" s="4">
        <v>8.0500000000000007</v>
      </c>
      <c r="J10" s="4">
        <v>8.81</v>
      </c>
      <c r="K10" s="4">
        <v>7.98</v>
      </c>
      <c r="L10" s="4" t="s">
        <v>1</v>
      </c>
      <c r="M10" s="4">
        <v>8.92</v>
      </c>
      <c r="N10" s="4">
        <v>7.89</v>
      </c>
      <c r="O10" s="7">
        <f t="shared" si="0"/>
        <v>9.8000000000000007</v>
      </c>
      <c r="P10" s="9">
        <f t="shared" si="1"/>
        <v>6.8</v>
      </c>
      <c r="Q10" s="16">
        <v>7.67</v>
      </c>
      <c r="R10" s="18">
        <v>9.24</v>
      </c>
    </row>
    <row r="11" spans="1:18" x14ac:dyDescent="0.25">
      <c r="A11" s="15" t="s">
        <v>23</v>
      </c>
      <c r="B11" s="4">
        <v>161.5</v>
      </c>
      <c r="C11" s="4">
        <v>158.35</v>
      </c>
      <c r="D11" s="4">
        <v>157.30000000000001</v>
      </c>
      <c r="E11" s="4">
        <v>158.19999999999999</v>
      </c>
      <c r="F11" s="4">
        <v>157.03</v>
      </c>
      <c r="G11" s="5">
        <v>156.9</v>
      </c>
      <c r="H11" s="4">
        <v>157.81</v>
      </c>
      <c r="I11" s="4">
        <v>157.03</v>
      </c>
      <c r="J11" s="4">
        <v>157.09</v>
      </c>
      <c r="K11" s="4">
        <v>157.03</v>
      </c>
      <c r="L11" s="4">
        <v>157.07</v>
      </c>
      <c r="M11" s="4">
        <v>157.06</v>
      </c>
      <c r="N11" s="4">
        <v>157.03</v>
      </c>
      <c r="O11" s="7">
        <f t="shared" si="0"/>
        <v>161.5</v>
      </c>
      <c r="P11" s="9">
        <f t="shared" si="1"/>
        <v>156.9</v>
      </c>
      <c r="Q11" s="16">
        <v>157.66999999999999</v>
      </c>
      <c r="R11" s="18">
        <v>159.56</v>
      </c>
    </row>
    <row r="12" spans="1:18" x14ac:dyDescent="0.25">
      <c r="A12" s="15" t="s">
        <v>24</v>
      </c>
      <c r="B12" s="4">
        <v>9.6</v>
      </c>
      <c r="C12" s="4">
        <v>7.92</v>
      </c>
      <c r="D12" s="4">
        <v>8.6</v>
      </c>
      <c r="E12" s="4">
        <v>9.4</v>
      </c>
      <c r="F12" s="4">
        <v>7.72</v>
      </c>
      <c r="G12" s="4">
        <v>8.3000000000000007</v>
      </c>
      <c r="H12" s="4">
        <v>8.3800000000000008</v>
      </c>
      <c r="I12" s="4">
        <v>7.69</v>
      </c>
      <c r="J12" s="4">
        <v>7.94</v>
      </c>
      <c r="K12" s="4">
        <v>7.75</v>
      </c>
      <c r="L12" s="4">
        <v>7.86</v>
      </c>
      <c r="M12" s="4">
        <v>7.89</v>
      </c>
      <c r="N12" s="5">
        <v>7.66</v>
      </c>
      <c r="O12" s="7">
        <f t="shared" si="0"/>
        <v>9.6</v>
      </c>
      <c r="P12" s="9">
        <f t="shared" si="1"/>
        <v>7.66</v>
      </c>
      <c r="Q12" s="17">
        <v>7.72</v>
      </c>
      <c r="R12" s="22">
        <v>9.14</v>
      </c>
    </row>
    <row r="13" spans="1:18" x14ac:dyDescent="0.25">
      <c r="A13" s="15" t="s">
        <v>25</v>
      </c>
      <c r="B13" s="4">
        <v>3.5</v>
      </c>
      <c r="C13" s="4">
        <v>3.14</v>
      </c>
      <c r="D13" s="4">
        <v>3.5</v>
      </c>
      <c r="E13" s="4">
        <v>3.5</v>
      </c>
      <c r="F13" s="4">
        <v>3.16</v>
      </c>
      <c r="G13" s="4">
        <v>3.3</v>
      </c>
      <c r="H13" s="4">
        <v>3.35</v>
      </c>
      <c r="I13" s="4">
        <v>3.13</v>
      </c>
      <c r="J13" s="4">
        <v>3.27</v>
      </c>
      <c r="K13" s="4">
        <v>3.08</v>
      </c>
      <c r="L13" s="4">
        <v>3.1</v>
      </c>
      <c r="M13" s="4">
        <v>3.13</v>
      </c>
      <c r="N13" s="5">
        <v>3.01</v>
      </c>
      <c r="O13" s="7">
        <f t="shared" si="0"/>
        <v>3.5</v>
      </c>
      <c r="P13" s="9">
        <f t="shared" si="1"/>
        <v>3.01</v>
      </c>
      <c r="Q13" s="17">
        <v>3.11</v>
      </c>
      <c r="R13" s="18">
        <v>4.1900000000000004</v>
      </c>
    </row>
    <row r="14" spans="1:18" x14ac:dyDescent="0.25">
      <c r="A14" s="15" t="s">
        <v>26</v>
      </c>
      <c r="B14" s="4">
        <v>25.8</v>
      </c>
      <c r="C14" s="4">
        <v>25.39</v>
      </c>
      <c r="D14" s="4">
        <v>26.4</v>
      </c>
      <c r="E14" s="5">
        <v>24.4</v>
      </c>
      <c r="F14" s="4">
        <v>24.79</v>
      </c>
      <c r="G14" s="4">
        <v>24.9</v>
      </c>
      <c r="H14" s="4">
        <v>27.24</v>
      </c>
      <c r="I14" s="4">
        <v>24.77</v>
      </c>
      <c r="J14" s="4">
        <v>25.36</v>
      </c>
      <c r="K14" s="4">
        <v>24.78</v>
      </c>
      <c r="L14" s="4">
        <v>25.33</v>
      </c>
      <c r="M14" s="4">
        <v>25.12</v>
      </c>
      <c r="N14" s="4">
        <v>24.8</v>
      </c>
      <c r="O14" s="7">
        <f t="shared" si="0"/>
        <v>27.24</v>
      </c>
      <c r="P14" s="9">
        <f t="shared" si="1"/>
        <v>24.4</v>
      </c>
      <c r="Q14" s="17">
        <v>25.26</v>
      </c>
      <c r="R14" s="22">
        <v>28.14</v>
      </c>
    </row>
    <row r="15" spans="1:18" x14ac:dyDescent="0.25">
      <c r="A15" s="15" t="s">
        <v>27</v>
      </c>
      <c r="B15" s="4">
        <v>41.7</v>
      </c>
      <c r="C15" s="4">
        <v>36.53</v>
      </c>
      <c r="D15" s="4">
        <v>39.4</v>
      </c>
      <c r="E15" s="4">
        <v>36.200000000000003</v>
      </c>
      <c r="F15" s="4">
        <v>34.78</v>
      </c>
      <c r="G15" s="4">
        <v>36.299999999999997</v>
      </c>
      <c r="H15" s="4">
        <v>39.33</v>
      </c>
      <c r="I15" s="4">
        <v>34.64</v>
      </c>
      <c r="J15" s="4">
        <v>35.74</v>
      </c>
      <c r="K15" s="5">
        <v>34.44</v>
      </c>
      <c r="L15" s="4">
        <v>36.119999999999997</v>
      </c>
      <c r="M15" s="4">
        <v>35.49</v>
      </c>
      <c r="N15" s="4">
        <v>34.450000000000003</v>
      </c>
      <c r="O15" s="7">
        <f t="shared" si="0"/>
        <v>41.7</v>
      </c>
      <c r="P15" s="9">
        <f t="shared" si="1"/>
        <v>34.44</v>
      </c>
      <c r="Q15" s="17">
        <v>35.69</v>
      </c>
      <c r="R15" s="18">
        <v>39.130000000000003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15BAB4-C1BF-594B-8F79-5CBFB7EAF2ED}">
  <dimension ref="A1:Q48"/>
  <sheetViews>
    <sheetView tabSelected="1" zoomScale="90" zoomScaleNormal="90" workbookViewId="0">
      <selection activeCell="Q1" sqref="Q1"/>
    </sheetView>
  </sheetViews>
  <sheetFormatPr baseColWidth="10" defaultColWidth="8.83203125" defaultRowHeight="19" x14ac:dyDescent="0.25"/>
  <cols>
    <col min="1" max="1" width="7.5" style="1" bestFit="1" customWidth="1"/>
    <col min="2" max="2" width="10.1640625" style="25" bestFit="1" customWidth="1"/>
    <col min="3" max="3" width="12.1640625" style="29" bestFit="1" customWidth="1"/>
    <col min="4" max="13" width="7" style="1" bestFit="1" customWidth="1"/>
    <col min="14" max="14" width="9.1640625" style="14" bestFit="1" customWidth="1"/>
    <col min="15" max="15" width="19" style="14" bestFit="1" customWidth="1"/>
    <col min="16" max="16" width="15.5" style="2" bestFit="1" customWidth="1"/>
    <col min="17" max="16384" width="8.83203125" style="1"/>
  </cols>
  <sheetData>
    <row r="1" spans="1:17" x14ac:dyDescent="0.25">
      <c r="B1" s="23" t="s">
        <v>28</v>
      </c>
      <c r="C1" s="27" t="s">
        <v>32</v>
      </c>
      <c r="N1" s="13" t="s">
        <v>30</v>
      </c>
      <c r="O1" s="13" t="s">
        <v>31</v>
      </c>
      <c r="P1" s="3" t="s">
        <v>51</v>
      </c>
      <c r="Q1" s="45" t="s">
        <v>52</v>
      </c>
    </row>
    <row r="2" spans="1:17" x14ac:dyDescent="0.25">
      <c r="A2" s="37" t="s">
        <v>15</v>
      </c>
      <c r="B2" s="24">
        <f t="shared" ref="B2:B14" si="0">MIN(D2:M2)</f>
        <v>4.64039793348506</v>
      </c>
      <c r="C2" s="28">
        <f t="shared" ref="C2:C14" si="1">MAX(D2:M2)</f>
        <v>5.3466376583008799</v>
      </c>
      <c r="D2" s="10">
        <v>5.0539685513904704</v>
      </c>
      <c r="E2" s="10">
        <v>4.7171899825832702</v>
      </c>
      <c r="F2" s="10">
        <v>4.9281573240317904</v>
      </c>
      <c r="G2" s="10">
        <v>5.0267328257410702</v>
      </c>
      <c r="H2" s="10">
        <v>4.6695920399087303</v>
      </c>
      <c r="I2" s="21">
        <v>4.64039793348506</v>
      </c>
      <c r="J2" s="10">
        <v>4.8479917860959301</v>
      </c>
      <c r="K2" s="10">
        <v>5.2140594937692297</v>
      </c>
      <c r="L2" s="10">
        <v>5.2600090788963811</v>
      </c>
      <c r="M2" s="22">
        <v>5.3466376583008799</v>
      </c>
      <c r="N2" s="19">
        <f t="shared" ref="N2:N14" si="2">AVERAGE(B2:M2)</f>
        <v>4.9743143554990628</v>
      </c>
      <c r="O2" s="20">
        <f t="shared" ref="O2:O14" si="3">_xlfn.STDEV.P(B2:M2)</f>
        <v>0.262281309936996</v>
      </c>
      <c r="P2" s="10">
        <f>MEDIAN(D2:M2)</f>
        <v>4.9774450748864307</v>
      </c>
    </row>
    <row r="3" spans="1:17" x14ac:dyDescent="0.25">
      <c r="A3" s="1" t="s">
        <v>16</v>
      </c>
      <c r="B3" s="24">
        <f t="shared" si="0"/>
        <v>3.84094157881959</v>
      </c>
      <c r="C3" s="28">
        <f t="shared" si="1"/>
        <v>4.6608369638085296</v>
      </c>
      <c r="D3" s="10">
        <v>4.15027033105887</v>
      </c>
      <c r="E3" s="10">
        <v>4.3196053153022298</v>
      </c>
      <c r="F3" s="10">
        <v>4.2547413115807702</v>
      </c>
      <c r="G3" s="10">
        <v>3.9329317278219502</v>
      </c>
      <c r="H3" s="21">
        <v>3.84094157881959</v>
      </c>
      <c r="I3" s="10">
        <v>4.1078667629724803</v>
      </c>
      <c r="J3" s="22">
        <v>4.6608369638085296</v>
      </c>
      <c r="K3" s="10">
        <v>3.9431050405330299</v>
      </c>
      <c r="L3" s="10">
        <v>4.0860012192954001</v>
      </c>
      <c r="M3" s="10">
        <v>4.2440812959433503</v>
      </c>
      <c r="N3" s="19">
        <f t="shared" si="2"/>
        <v>4.1701800074803588</v>
      </c>
      <c r="O3" s="20">
        <f t="shared" si="3"/>
        <v>0.26652697040784112</v>
      </c>
      <c r="P3" s="10">
        <f t="shared" ref="P3:P14" si="4">MEDIAN(D3:M3)</f>
        <v>4.1290685470156756</v>
      </c>
    </row>
    <row r="4" spans="1:17" x14ac:dyDescent="0.25">
      <c r="A4" s="1" t="s">
        <v>17</v>
      </c>
      <c r="B4" s="24">
        <f t="shared" si="0"/>
        <v>32.243357629053698</v>
      </c>
      <c r="C4" s="28">
        <f t="shared" si="1"/>
        <v>32.893255435963802</v>
      </c>
      <c r="D4" s="21">
        <v>32.243357629053698</v>
      </c>
      <c r="E4" s="10">
        <v>32.273640453935698</v>
      </c>
      <c r="F4" s="10">
        <v>32.545255498380698</v>
      </c>
      <c r="G4" s="10">
        <v>32.719613851016597</v>
      </c>
      <c r="H4" s="10">
        <v>32.392895032686198</v>
      </c>
      <c r="I4" s="10">
        <v>32.537542151502599</v>
      </c>
      <c r="J4" s="10">
        <v>32.506394111846703</v>
      </c>
      <c r="K4" s="10">
        <v>32.374747212769797</v>
      </c>
      <c r="L4" s="22">
        <v>32.893255435963802</v>
      </c>
      <c r="M4" s="10">
        <v>32.317978925067202</v>
      </c>
      <c r="N4" s="19">
        <f t="shared" si="2"/>
        <v>32.495107780603377</v>
      </c>
      <c r="O4" s="20">
        <f t="shared" si="3"/>
        <v>0.22435123788319669</v>
      </c>
      <c r="P4" s="10">
        <f t="shared" si="4"/>
        <v>32.44964457226645</v>
      </c>
    </row>
    <row r="5" spans="1:17" x14ac:dyDescent="0.25">
      <c r="A5" s="1" t="s">
        <v>18</v>
      </c>
      <c r="B5" s="24">
        <f t="shared" si="0"/>
        <v>10.124659676382301</v>
      </c>
      <c r="C5" s="28">
        <f t="shared" si="1"/>
        <v>11.0280940565069</v>
      </c>
      <c r="D5" s="10">
        <v>10.8284874232947</v>
      </c>
      <c r="E5" s="10">
        <v>10.516141260561801</v>
      </c>
      <c r="F5" s="10">
        <v>10.8624962061415</v>
      </c>
      <c r="G5" s="10">
        <v>10.7142305818202</v>
      </c>
      <c r="H5" s="10">
        <v>10.393999648862</v>
      </c>
      <c r="I5" s="10">
        <v>10.174028770150899</v>
      </c>
      <c r="J5" s="21">
        <v>10.124659676382301</v>
      </c>
      <c r="K5" s="10">
        <v>10.2596826004623</v>
      </c>
      <c r="L5" s="10">
        <v>10.6665189079039</v>
      </c>
      <c r="M5" s="22">
        <v>11.0280940565069</v>
      </c>
      <c r="N5" s="19">
        <f t="shared" si="2"/>
        <v>10.560091072081308</v>
      </c>
      <c r="O5" s="20">
        <f t="shared" si="3"/>
        <v>0.32718919403588625</v>
      </c>
      <c r="P5" s="10">
        <f t="shared" si="4"/>
        <v>10.591330084232851</v>
      </c>
    </row>
    <row r="6" spans="1:17" x14ac:dyDescent="0.25">
      <c r="A6" s="1" t="s">
        <v>19</v>
      </c>
      <c r="B6" s="24">
        <f t="shared" si="0"/>
        <v>13.3223069099078</v>
      </c>
      <c r="C6" s="28">
        <f t="shared" si="1"/>
        <v>14.8200916984344</v>
      </c>
      <c r="D6" s="10">
        <v>13.550176563579299</v>
      </c>
      <c r="E6" s="10">
        <v>14.217533678177199</v>
      </c>
      <c r="F6" s="10">
        <v>14.0120131148295</v>
      </c>
      <c r="G6" s="10">
        <v>13.959325551738001</v>
      </c>
      <c r="H6" s="21">
        <v>13.3223069099078</v>
      </c>
      <c r="I6" s="10">
        <v>14.436994779668</v>
      </c>
      <c r="J6" s="10">
        <v>13.987239297018499</v>
      </c>
      <c r="K6" s="10">
        <v>13.416538172619401</v>
      </c>
      <c r="L6" s="22">
        <v>14.8200916984344</v>
      </c>
      <c r="M6" s="10">
        <v>14.5638682330826</v>
      </c>
      <c r="N6" s="19">
        <f t="shared" si="2"/>
        <v>14.035707217283074</v>
      </c>
      <c r="O6" s="20">
        <f t="shared" si="3"/>
        <v>0.52830701964371374</v>
      </c>
      <c r="P6" s="10">
        <f t="shared" si="4"/>
        <v>13.999626205923999</v>
      </c>
    </row>
    <row r="7" spans="1:17" x14ac:dyDescent="0.25">
      <c r="A7" s="1" t="s">
        <v>20</v>
      </c>
      <c r="B7" s="24">
        <f t="shared" si="0"/>
        <v>9.8961622491383192</v>
      </c>
      <c r="C7" s="28">
        <f t="shared" si="1"/>
        <v>11.911546934646999</v>
      </c>
      <c r="D7" s="10">
        <v>10.6414602322535</v>
      </c>
      <c r="E7" s="10">
        <v>9.9735962910298692</v>
      </c>
      <c r="F7" s="10">
        <v>10.293816651955099</v>
      </c>
      <c r="G7" s="10">
        <v>10.164837121261099</v>
      </c>
      <c r="H7" s="10">
        <v>9.9406703499934004</v>
      </c>
      <c r="I7" s="21">
        <v>9.8961622491383192</v>
      </c>
      <c r="J7" s="10">
        <v>10.1141849820359</v>
      </c>
      <c r="K7" s="10">
        <v>11.600004307976899</v>
      </c>
      <c r="L7" s="10">
        <v>10.5134854648256</v>
      </c>
      <c r="M7" s="10">
        <v>11.911546934646999</v>
      </c>
      <c r="N7" s="19">
        <f t="shared" si="2"/>
        <v>10.571456147408499</v>
      </c>
      <c r="O7" s="20">
        <f t="shared" si="3"/>
        <v>0.75148461923377619</v>
      </c>
      <c r="P7" s="10">
        <f t="shared" si="4"/>
        <v>10.229326886608099</v>
      </c>
    </row>
    <row r="8" spans="1:17" x14ac:dyDescent="0.25">
      <c r="A8" s="1" t="s">
        <v>21</v>
      </c>
      <c r="B8" s="24">
        <f t="shared" si="0"/>
        <v>4.6332851487832798</v>
      </c>
      <c r="C8" s="28">
        <f t="shared" si="1"/>
        <v>5.4982123198270996</v>
      </c>
      <c r="D8" s="10">
        <v>4.9803001210627098</v>
      </c>
      <c r="E8" s="10">
        <v>4.8725114876599802</v>
      </c>
      <c r="F8" s="10">
        <v>5.1410201597377103</v>
      </c>
      <c r="G8" s="10">
        <v>4.9482486465102404</v>
      </c>
      <c r="H8" s="10">
        <v>4.9068451184689996</v>
      </c>
      <c r="I8" s="10">
        <v>4.7920389913503101</v>
      </c>
      <c r="J8" s="10">
        <v>5.2854435854957904</v>
      </c>
      <c r="K8" s="22">
        <v>5.4982123198270996</v>
      </c>
      <c r="L8" s="21">
        <v>4.6332851487832798</v>
      </c>
      <c r="M8" s="10">
        <v>5.1888514992883801</v>
      </c>
      <c r="N8" s="19">
        <f t="shared" si="2"/>
        <v>5.0315212122329065</v>
      </c>
      <c r="O8" s="20">
        <f t="shared" si="3"/>
        <v>0.2830992744042154</v>
      </c>
      <c r="P8" s="10">
        <f t="shared" si="4"/>
        <v>4.9642743837864751</v>
      </c>
    </row>
    <row r="9" spans="1:17" x14ac:dyDescent="0.25">
      <c r="A9" s="1" t="s">
        <v>22</v>
      </c>
      <c r="B9" s="24">
        <f t="shared" si="0"/>
        <v>7.6731087505579998</v>
      </c>
      <c r="C9" s="28">
        <f t="shared" si="1"/>
        <v>9.2440559893544005</v>
      </c>
      <c r="D9" s="10">
        <v>8.4410066894304201</v>
      </c>
      <c r="E9" s="22">
        <v>9.2440559893544005</v>
      </c>
      <c r="F9" s="10">
        <v>7.7441172470123698</v>
      </c>
      <c r="G9" s="21">
        <v>7.6731087505579998</v>
      </c>
      <c r="H9" s="10">
        <v>7.9611031985356204</v>
      </c>
      <c r="I9" s="10">
        <v>8.2155109946682998</v>
      </c>
      <c r="J9" s="10">
        <v>9.1694033032433602</v>
      </c>
      <c r="K9" s="10">
        <v>8.5705158326796997</v>
      </c>
      <c r="L9" s="10">
        <v>9.1826171874386997</v>
      </c>
      <c r="M9" s="10">
        <v>8.5783472484164207</v>
      </c>
      <c r="N9" s="19">
        <f t="shared" si="2"/>
        <v>8.4747459317708067</v>
      </c>
      <c r="O9" s="20">
        <f t="shared" si="3"/>
        <v>0.60127948136746801</v>
      </c>
      <c r="P9" s="10">
        <f t="shared" si="4"/>
        <v>8.5057612610550599</v>
      </c>
    </row>
    <row r="10" spans="1:17" x14ac:dyDescent="0.25">
      <c r="A10" s="1" t="s">
        <v>23</v>
      </c>
      <c r="B10" s="24">
        <f t="shared" si="0"/>
        <v>157.67153817261899</v>
      </c>
      <c r="C10" s="28">
        <f t="shared" si="1"/>
        <v>159.565798349158</v>
      </c>
      <c r="D10" s="10">
        <v>157.9</v>
      </c>
      <c r="E10" s="10">
        <v>157.92399964886201</v>
      </c>
      <c r="F10" s="21">
        <v>157.67153817261899</v>
      </c>
      <c r="G10" s="10">
        <v>158.16045731715548</v>
      </c>
      <c r="H10" s="10">
        <v>158.74354407185027</v>
      </c>
      <c r="I10" s="10">
        <v>159.268112887066</v>
      </c>
      <c r="J10" s="10">
        <v>157.91201311482899</v>
      </c>
      <c r="K10" s="10">
        <v>158.664924487901</v>
      </c>
      <c r="L10" s="22">
        <v>159.565798349158</v>
      </c>
      <c r="M10" s="10">
        <v>158.34048386855238</v>
      </c>
      <c r="N10" s="19">
        <f t="shared" si="2"/>
        <v>158.44901736998085</v>
      </c>
      <c r="O10" s="20">
        <f t="shared" si="3"/>
        <v>0.6750376729274622</v>
      </c>
      <c r="P10" s="10">
        <f t="shared" si="4"/>
        <v>158.25047059285393</v>
      </c>
    </row>
    <row r="11" spans="1:17" x14ac:dyDescent="0.25">
      <c r="A11" s="1" t="s">
        <v>24</v>
      </c>
      <c r="B11" s="24">
        <f t="shared" si="0"/>
        <v>7.7210134895659701</v>
      </c>
      <c r="C11" s="28">
        <f t="shared" si="1"/>
        <v>9.1490564919378592</v>
      </c>
      <c r="D11" s="10">
        <v>8.2247298713436106</v>
      </c>
      <c r="E11" s="10">
        <v>8.7564306339038804</v>
      </c>
      <c r="F11" s="10">
        <v>8.1678255804576505</v>
      </c>
      <c r="G11" s="10">
        <v>8.0133432667028899</v>
      </c>
      <c r="H11" s="21">
        <v>7.7210134895659701</v>
      </c>
      <c r="I11" s="10">
        <v>8.3823643606210396</v>
      </c>
      <c r="J11" s="10">
        <v>8.9901449735850001</v>
      </c>
      <c r="K11" s="10">
        <v>7.9363112604661596</v>
      </c>
      <c r="L11" s="22">
        <v>9.1490564919378592</v>
      </c>
      <c r="M11" s="10">
        <v>7.8399713501064303</v>
      </c>
      <c r="N11" s="19">
        <f t="shared" si="2"/>
        <v>8.337605105016193</v>
      </c>
      <c r="O11" s="20">
        <f t="shared" si="3"/>
        <v>0.51928567849378382</v>
      </c>
      <c r="P11" s="10">
        <f t="shared" si="4"/>
        <v>8.1962777259006305</v>
      </c>
    </row>
    <row r="12" spans="1:17" x14ac:dyDescent="0.25">
      <c r="A12" s="1" t="s">
        <v>25</v>
      </c>
      <c r="B12" s="24">
        <f t="shared" si="0"/>
        <v>3.1128094056506002</v>
      </c>
      <c r="C12" s="28">
        <f t="shared" si="1"/>
        <v>4.1924990758968903</v>
      </c>
      <c r="D12" s="22">
        <v>4.1924990758968903</v>
      </c>
      <c r="E12" s="10">
        <v>3.3940579858053299</v>
      </c>
      <c r="F12" s="21">
        <v>3.1128094056506002</v>
      </c>
      <c r="G12" s="10">
        <v>3.2666518907903002</v>
      </c>
      <c r="H12" s="10">
        <v>3.5736591310450998</v>
      </c>
      <c r="I12" s="10">
        <v>3.8137542151502002</v>
      </c>
      <c r="J12" s="10">
        <v>3.6958442980242801</v>
      </c>
      <c r="K12" s="10">
        <v>3.3942796968467901</v>
      </c>
      <c r="L12" s="10">
        <v>3.2374747212769002</v>
      </c>
      <c r="M12" s="10">
        <v>3.7498212319827</v>
      </c>
      <c r="N12" s="19">
        <f t="shared" si="2"/>
        <v>3.5613466778347149</v>
      </c>
      <c r="O12" s="20">
        <f t="shared" si="3"/>
        <v>0.36103859920659559</v>
      </c>
      <c r="P12" s="10">
        <f t="shared" si="4"/>
        <v>3.4839694139459452</v>
      </c>
    </row>
    <row r="13" spans="1:17" x14ac:dyDescent="0.25">
      <c r="A13" s="1" t="s">
        <v>26</v>
      </c>
      <c r="B13" s="24">
        <f t="shared" si="0"/>
        <v>25.2624851707325</v>
      </c>
      <c r="C13" s="28">
        <f t="shared" si="1"/>
        <v>28.146765028912501</v>
      </c>
      <c r="D13" s="10">
        <v>26.270127067390199</v>
      </c>
      <c r="E13" s="10">
        <v>27.813800321450099</v>
      </c>
      <c r="F13" s="22">
        <v>28.146765028912501</v>
      </c>
      <c r="G13" s="10">
        <v>27.995001641704199</v>
      </c>
      <c r="H13" s="10">
        <v>25.6726993479996</v>
      </c>
      <c r="I13" s="10">
        <v>25.315937622991601</v>
      </c>
      <c r="J13" s="21">
        <v>25.2624851707325</v>
      </c>
      <c r="K13" s="10">
        <v>28.042997510584001</v>
      </c>
      <c r="L13" s="10">
        <v>27.208924533371434</v>
      </c>
      <c r="M13" s="10">
        <v>26.845840172231899</v>
      </c>
      <c r="N13" s="19">
        <f t="shared" si="2"/>
        <v>26.831985718084415</v>
      </c>
      <c r="O13" s="20">
        <f t="shared" si="3"/>
        <v>1.1643086431589649</v>
      </c>
      <c r="P13" s="10">
        <f t="shared" si="4"/>
        <v>27.027382352801666</v>
      </c>
    </row>
    <row r="14" spans="1:17" x14ac:dyDescent="0.25">
      <c r="A14" s="1" t="s">
        <v>27</v>
      </c>
      <c r="B14" s="24">
        <f t="shared" si="0"/>
        <v>35.698437401252797</v>
      </c>
      <c r="C14" s="28">
        <f t="shared" si="1"/>
        <v>39.134217492325099</v>
      </c>
      <c r="D14" s="10">
        <v>38.2213811993471</v>
      </c>
      <c r="E14" s="10">
        <v>39.049948594257302</v>
      </c>
      <c r="F14" s="10">
        <v>36.2502926547795</v>
      </c>
      <c r="G14" s="10">
        <v>37.466206492641902</v>
      </c>
      <c r="H14" s="22">
        <v>39.134217492325099</v>
      </c>
      <c r="I14" s="10">
        <v>38.496962368970898</v>
      </c>
      <c r="J14" s="10">
        <v>39.066143982135102</v>
      </c>
      <c r="K14" s="21">
        <v>35.698437401252797</v>
      </c>
      <c r="L14" s="10">
        <v>35.859098103001401</v>
      </c>
      <c r="M14" s="10">
        <v>36.618270504790203</v>
      </c>
      <c r="N14" s="19">
        <f t="shared" si="2"/>
        <v>37.55780114058993</v>
      </c>
      <c r="O14" s="20">
        <f t="shared" si="3"/>
        <v>1.390290328261155</v>
      </c>
      <c r="P14" s="10">
        <f t="shared" si="4"/>
        <v>37.843793845994497</v>
      </c>
    </row>
    <row r="16" spans="1:17" x14ac:dyDescent="0.25">
      <c r="D16" s="11"/>
      <c r="E16" s="11"/>
      <c r="F16" s="11"/>
      <c r="G16" s="11"/>
      <c r="H16" s="11"/>
      <c r="I16" s="11"/>
      <c r="J16" s="11"/>
      <c r="K16" s="11"/>
      <c r="L16" s="11"/>
      <c r="M16" s="11"/>
    </row>
    <row r="17" spans="2:13" x14ac:dyDescent="0.25">
      <c r="D17" s="11"/>
      <c r="E17" s="11"/>
      <c r="F17" s="11"/>
      <c r="G17" s="11"/>
      <c r="H17" s="11"/>
      <c r="I17" s="11"/>
      <c r="J17" s="11"/>
      <c r="K17" s="11"/>
      <c r="L17" s="11"/>
      <c r="M17" s="11"/>
    </row>
    <row r="18" spans="2:13" x14ac:dyDescent="0.25">
      <c r="D18" s="11"/>
      <c r="E18" s="11"/>
      <c r="F18" s="11"/>
      <c r="G18" s="11"/>
      <c r="K18" s="11"/>
      <c r="L18" s="11"/>
      <c r="M18" s="11"/>
    </row>
    <row r="19" spans="2:13" x14ac:dyDescent="0.25">
      <c r="B19" s="26"/>
      <c r="C19" s="30"/>
      <c r="D19" s="12"/>
      <c r="E19" s="11"/>
      <c r="F19" s="11"/>
      <c r="J19" s="11"/>
      <c r="K19" s="11"/>
      <c r="L19" s="11"/>
      <c r="M19" s="11"/>
    </row>
    <row r="20" spans="2:13" x14ac:dyDescent="0.25">
      <c r="B20" s="26"/>
      <c r="C20" s="30"/>
      <c r="D20" s="12"/>
      <c r="E20" s="11"/>
      <c r="F20" s="11"/>
      <c r="J20" s="11"/>
      <c r="K20" s="11"/>
      <c r="L20" s="11"/>
      <c r="M20" s="11"/>
    </row>
    <row r="21" spans="2:13" x14ac:dyDescent="0.25">
      <c r="B21" s="26"/>
      <c r="C21" s="30"/>
      <c r="D21" s="12"/>
      <c r="E21" s="11"/>
      <c r="F21" s="11"/>
      <c r="J21" s="11"/>
      <c r="K21" s="11"/>
      <c r="L21" s="11"/>
      <c r="M21" s="11"/>
    </row>
    <row r="22" spans="2:13" x14ac:dyDescent="0.25">
      <c r="B22" s="26"/>
      <c r="C22" s="30"/>
      <c r="D22" s="12"/>
      <c r="E22" s="11"/>
      <c r="F22" s="11"/>
      <c r="J22" s="11"/>
      <c r="K22" s="11"/>
      <c r="L22" s="11"/>
      <c r="M22" s="11"/>
    </row>
    <row r="23" spans="2:13" x14ac:dyDescent="0.25">
      <c r="B23" s="26"/>
      <c r="C23" s="30"/>
      <c r="D23" s="12"/>
      <c r="E23" s="11"/>
      <c r="F23" s="11"/>
      <c r="J23" s="11"/>
      <c r="K23" s="11"/>
      <c r="L23" s="11"/>
      <c r="M23" s="11"/>
    </row>
    <row r="24" spans="2:13" x14ac:dyDescent="0.25">
      <c r="B24" s="26"/>
      <c r="C24" s="30"/>
      <c r="D24" s="12"/>
      <c r="E24" s="11"/>
      <c r="F24" s="11"/>
      <c r="J24" s="11"/>
      <c r="K24" s="11"/>
      <c r="L24" s="11"/>
      <c r="M24" s="11"/>
    </row>
    <row r="25" spans="2:13" x14ac:dyDescent="0.25">
      <c r="B25" s="26"/>
      <c r="C25" s="30"/>
      <c r="D25" s="12"/>
      <c r="J25" s="11"/>
      <c r="K25" s="11"/>
      <c r="M25" s="11"/>
    </row>
    <row r="26" spans="2:13" x14ac:dyDescent="0.25">
      <c r="B26" s="26"/>
      <c r="C26" s="30"/>
      <c r="D26" s="12"/>
      <c r="E26" s="11"/>
      <c r="F26" s="11"/>
      <c r="J26" s="11"/>
      <c r="K26" s="11"/>
      <c r="L26" s="11"/>
      <c r="M26" s="11"/>
    </row>
    <row r="27" spans="2:13" x14ac:dyDescent="0.25">
      <c r="B27" s="26"/>
      <c r="C27" s="30"/>
      <c r="D27" s="12"/>
      <c r="E27" s="11"/>
      <c r="F27" s="11"/>
      <c r="J27" s="11"/>
      <c r="K27" s="11"/>
      <c r="L27" s="11"/>
      <c r="M27" s="11"/>
    </row>
    <row r="28" spans="2:13" x14ac:dyDescent="0.25">
      <c r="B28" s="26"/>
      <c r="C28" s="30"/>
      <c r="D28" s="12"/>
      <c r="E28" s="11"/>
      <c r="F28" s="11"/>
      <c r="J28" s="11"/>
      <c r="K28" s="11"/>
      <c r="L28" s="11"/>
      <c r="M28" s="11"/>
    </row>
    <row r="29" spans="2:13" x14ac:dyDescent="0.25">
      <c r="B29" s="26"/>
      <c r="C29" s="30"/>
      <c r="D29" s="12"/>
      <c r="E29" s="11"/>
      <c r="F29" s="11"/>
      <c r="J29" s="11"/>
      <c r="K29" s="11"/>
      <c r="L29" s="11"/>
      <c r="M29" s="11"/>
    </row>
    <row r="30" spans="2:13" x14ac:dyDescent="0.25">
      <c r="B30" s="26"/>
      <c r="C30" s="30"/>
      <c r="D30" s="12"/>
      <c r="J30" s="11"/>
      <c r="K30" s="11"/>
      <c r="M30" s="11"/>
    </row>
    <row r="31" spans="2:13" x14ac:dyDescent="0.25">
      <c r="B31" s="26"/>
      <c r="C31" s="30"/>
      <c r="D31" s="12"/>
      <c r="J31" s="11"/>
      <c r="K31" s="11"/>
      <c r="M31" s="11"/>
    </row>
    <row r="36" spans="3:3" x14ac:dyDescent="0.25">
      <c r="C36" s="30"/>
    </row>
    <row r="37" spans="3:3" x14ac:dyDescent="0.25">
      <c r="C37" s="30"/>
    </row>
    <row r="38" spans="3:3" x14ac:dyDescent="0.25">
      <c r="C38" s="30"/>
    </row>
    <row r="39" spans="3:3" x14ac:dyDescent="0.25">
      <c r="C39" s="30"/>
    </row>
    <row r="40" spans="3:3" x14ac:dyDescent="0.25">
      <c r="C40" s="30"/>
    </row>
    <row r="41" spans="3:3" x14ac:dyDescent="0.25">
      <c r="C41" s="30"/>
    </row>
    <row r="42" spans="3:3" x14ac:dyDescent="0.25">
      <c r="C42" s="30"/>
    </row>
    <row r="43" spans="3:3" x14ac:dyDescent="0.25">
      <c r="C43" s="30"/>
    </row>
    <row r="44" spans="3:3" x14ac:dyDescent="0.25">
      <c r="C44" s="30"/>
    </row>
    <row r="45" spans="3:3" x14ac:dyDescent="0.25">
      <c r="C45" s="30"/>
    </row>
    <row r="46" spans="3:3" x14ac:dyDescent="0.25">
      <c r="C46" s="30"/>
    </row>
    <row r="47" spans="3:3" x14ac:dyDescent="0.25">
      <c r="C47" s="30"/>
    </row>
    <row r="48" spans="3:3" x14ac:dyDescent="0.25">
      <c r="C48" s="3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6BF48-9C88-4743-A58F-63EEF6278E64}">
  <dimension ref="A1:E16"/>
  <sheetViews>
    <sheetView workbookViewId="0">
      <selection activeCell="E6" sqref="E6"/>
    </sheetView>
  </sheetViews>
  <sheetFormatPr baseColWidth="10" defaultRowHeight="16" x14ac:dyDescent="0.2"/>
  <cols>
    <col min="2" max="3" width="10.83203125" style="35"/>
  </cols>
  <sheetData>
    <row r="1" spans="1:5" x14ac:dyDescent="0.2">
      <c r="B1" s="43" t="s">
        <v>48</v>
      </c>
      <c r="C1" s="43"/>
      <c r="D1" s="43"/>
    </row>
    <row r="2" spans="1:5" x14ac:dyDescent="0.2">
      <c r="B2" s="43" t="s">
        <v>49</v>
      </c>
      <c r="C2" s="43"/>
      <c r="D2" s="43"/>
    </row>
    <row r="3" spans="1:5" x14ac:dyDescent="0.2">
      <c r="B3" s="35" t="s">
        <v>45</v>
      </c>
      <c r="C3" s="35" t="s">
        <v>46</v>
      </c>
      <c r="D3" s="35" t="s">
        <v>47</v>
      </c>
      <c r="E3" s="36" t="s">
        <v>50</v>
      </c>
    </row>
    <row r="4" spans="1:5" ht="19" x14ac:dyDescent="0.25">
      <c r="A4" s="32" t="s">
        <v>15</v>
      </c>
      <c r="B4" s="35">
        <v>77</v>
      </c>
      <c r="C4" s="35">
        <v>99</v>
      </c>
      <c r="D4" s="35">
        <v>88</v>
      </c>
      <c r="E4" s="36">
        <v>7.31</v>
      </c>
    </row>
    <row r="5" spans="1:5" ht="19" x14ac:dyDescent="0.25">
      <c r="A5" s="32" t="s">
        <v>16</v>
      </c>
      <c r="B5" s="35">
        <v>349</v>
      </c>
      <c r="C5" s="35">
        <v>374</v>
      </c>
      <c r="D5" s="35">
        <v>363</v>
      </c>
      <c r="E5" s="36">
        <v>5.0199999999999996</v>
      </c>
    </row>
    <row r="6" spans="1:5" ht="19" x14ac:dyDescent="0.25">
      <c r="A6" s="2" t="s">
        <v>17</v>
      </c>
      <c r="B6" s="35">
        <v>49</v>
      </c>
      <c r="C6" s="35">
        <v>59</v>
      </c>
      <c r="D6" s="35">
        <v>55</v>
      </c>
      <c r="E6" s="36">
        <v>35.61</v>
      </c>
    </row>
    <row r="7" spans="1:5" ht="19" x14ac:dyDescent="0.25">
      <c r="A7" s="2" t="s">
        <v>18</v>
      </c>
      <c r="B7" s="35">
        <v>70</v>
      </c>
      <c r="C7" s="35">
        <v>80</v>
      </c>
      <c r="D7" s="35">
        <v>74</v>
      </c>
      <c r="E7" s="36">
        <v>11.44</v>
      </c>
    </row>
    <row r="8" spans="1:5" ht="19" x14ac:dyDescent="0.25">
      <c r="A8" s="2" t="s">
        <v>19</v>
      </c>
      <c r="B8" s="35">
        <v>86</v>
      </c>
      <c r="C8" s="35">
        <v>95</v>
      </c>
      <c r="D8" s="35">
        <v>93</v>
      </c>
      <c r="E8" s="36">
        <v>14.04</v>
      </c>
    </row>
    <row r="9" spans="1:5" ht="19" x14ac:dyDescent="0.25">
      <c r="A9" s="2" t="s">
        <v>20</v>
      </c>
      <c r="B9" s="35">
        <v>50</v>
      </c>
      <c r="C9" s="35">
        <v>63</v>
      </c>
      <c r="D9" s="35">
        <v>57</v>
      </c>
      <c r="E9" s="36">
        <v>11.14</v>
      </c>
    </row>
    <row r="10" spans="1:5" ht="19" x14ac:dyDescent="0.25">
      <c r="A10" s="32" t="s">
        <v>21</v>
      </c>
      <c r="B10" s="35">
        <v>775</v>
      </c>
      <c r="C10" s="35">
        <v>795</v>
      </c>
      <c r="D10" s="35">
        <v>784</v>
      </c>
      <c r="E10" s="36">
        <v>5.0999999999999996</v>
      </c>
    </row>
    <row r="11" spans="1:5" ht="19" x14ac:dyDescent="0.25">
      <c r="A11" s="2" t="s">
        <v>22</v>
      </c>
      <c r="B11" s="35">
        <v>119</v>
      </c>
      <c r="C11" s="35">
        <v>131</v>
      </c>
      <c r="D11" s="35">
        <v>125</v>
      </c>
      <c r="E11" s="36">
        <v>8.92</v>
      </c>
    </row>
    <row r="12" spans="1:5" ht="19" x14ac:dyDescent="0.25">
      <c r="A12" s="2" t="s">
        <v>23</v>
      </c>
      <c r="B12" s="35">
        <v>73</v>
      </c>
      <c r="C12" s="35">
        <v>85</v>
      </c>
      <c r="D12" s="35">
        <v>79</v>
      </c>
      <c r="E12" s="36">
        <v>160.25</v>
      </c>
    </row>
    <row r="13" spans="1:5" ht="19" x14ac:dyDescent="0.25">
      <c r="A13" s="2" t="s">
        <v>24</v>
      </c>
      <c r="B13" s="35">
        <v>85</v>
      </c>
      <c r="C13" s="35">
        <v>94</v>
      </c>
      <c r="D13" s="35">
        <v>90</v>
      </c>
      <c r="E13" s="36">
        <v>9.0299999999999994</v>
      </c>
    </row>
    <row r="14" spans="1:5" ht="19" x14ac:dyDescent="0.25">
      <c r="A14" s="32" t="s">
        <v>25</v>
      </c>
      <c r="B14" s="35">
        <v>343</v>
      </c>
      <c r="C14" s="35">
        <v>358</v>
      </c>
      <c r="D14" s="35">
        <v>351</v>
      </c>
      <c r="E14" s="36">
        <v>3.93</v>
      </c>
    </row>
    <row r="15" spans="1:5" ht="19" x14ac:dyDescent="0.25">
      <c r="A15" s="2" t="s">
        <v>26</v>
      </c>
      <c r="B15" s="35">
        <v>103</v>
      </c>
      <c r="C15" s="35">
        <v>119</v>
      </c>
      <c r="D15" s="35">
        <v>110</v>
      </c>
      <c r="E15" s="36">
        <v>26.18</v>
      </c>
    </row>
    <row r="16" spans="1:5" ht="19" x14ac:dyDescent="0.25">
      <c r="A16" s="2" t="s">
        <v>27</v>
      </c>
      <c r="B16" s="35">
        <v>45</v>
      </c>
      <c r="C16" s="35">
        <v>52</v>
      </c>
      <c r="D16" s="35">
        <v>48</v>
      </c>
      <c r="E16" s="36">
        <v>38.39</v>
      </c>
    </row>
  </sheetData>
  <mergeCells count="2">
    <mergeCell ref="B2:D2"/>
    <mergeCell ref="B1: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4BC0F-2CC1-574E-92BA-DC13416E34DD}">
  <dimension ref="A1:N14"/>
  <sheetViews>
    <sheetView workbookViewId="0">
      <selection activeCell="A12" sqref="A12:N14"/>
    </sheetView>
  </sheetViews>
  <sheetFormatPr baseColWidth="10" defaultRowHeight="16" x14ac:dyDescent="0.2"/>
  <cols>
    <col min="1" max="1" width="11" style="35" customWidth="1"/>
    <col min="2" max="5" width="12.1640625" style="35" bestFit="1" customWidth="1"/>
    <col min="6" max="6" width="14.83203125" style="35" customWidth="1"/>
    <col min="7" max="14" width="12.1640625" style="35" bestFit="1" customWidth="1"/>
    <col min="15" max="16384" width="10.83203125" style="35"/>
  </cols>
  <sheetData>
    <row r="1" spans="1:14" x14ac:dyDescent="0.2">
      <c r="B1" s="38" t="s">
        <v>15</v>
      </c>
      <c r="C1" s="38" t="s">
        <v>16</v>
      </c>
      <c r="D1" s="38" t="s">
        <v>17</v>
      </c>
      <c r="E1" s="38" t="s">
        <v>18</v>
      </c>
      <c r="F1" s="38" t="s">
        <v>19</v>
      </c>
      <c r="G1" s="38" t="s">
        <v>20</v>
      </c>
      <c r="H1" s="38" t="s">
        <v>21</v>
      </c>
      <c r="I1" s="38" t="s">
        <v>22</v>
      </c>
      <c r="J1" s="38" t="s">
        <v>23</v>
      </c>
      <c r="K1" s="38" t="s">
        <v>24</v>
      </c>
      <c r="L1" s="38" t="s">
        <v>25</v>
      </c>
      <c r="M1" s="38" t="s">
        <v>26</v>
      </c>
      <c r="N1" s="38" t="s">
        <v>27</v>
      </c>
    </row>
    <row r="2" spans="1:14" ht="18" x14ac:dyDescent="0.25">
      <c r="B2" s="41">
        <v>85</v>
      </c>
      <c r="C2" s="42">
        <v>374</v>
      </c>
      <c r="D2" s="42">
        <v>52</v>
      </c>
      <c r="E2" s="42">
        <v>72</v>
      </c>
      <c r="F2" s="42">
        <v>86</v>
      </c>
      <c r="G2" s="42">
        <v>60</v>
      </c>
      <c r="H2" s="42">
        <v>782</v>
      </c>
      <c r="I2" s="42">
        <v>130</v>
      </c>
      <c r="J2" s="42">
        <v>76</v>
      </c>
      <c r="K2" s="42">
        <v>90</v>
      </c>
      <c r="L2" s="42">
        <v>356</v>
      </c>
      <c r="M2" s="42">
        <v>109</v>
      </c>
      <c r="N2" s="42">
        <v>48</v>
      </c>
    </row>
    <row r="3" spans="1:14" ht="18" x14ac:dyDescent="0.25">
      <c r="B3" s="41">
        <v>90</v>
      </c>
      <c r="C3" s="42">
        <v>357</v>
      </c>
      <c r="D3" s="42">
        <v>57</v>
      </c>
      <c r="E3" s="42">
        <v>70</v>
      </c>
      <c r="F3" s="42">
        <v>94</v>
      </c>
      <c r="G3" s="42">
        <v>63</v>
      </c>
      <c r="H3" s="42">
        <v>775</v>
      </c>
      <c r="I3" s="42">
        <v>121</v>
      </c>
      <c r="J3" s="42">
        <v>84</v>
      </c>
      <c r="K3" s="42">
        <v>85</v>
      </c>
      <c r="L3" s="42">
        <v>347</v>
      </c>
      <c r="M3" s="42">
        <v>114</v>
      </c>
      <c r="N3" s="42">
        <v>45</v>
      </c>
    </row>
    <row r="4" spans="1:14" ht="18" x14ac:dyDescent="0.25">
      <c r="B4" s="41">
        <v>85</v>
      </c>
      <c r="C4" s="42">
        <v>358</v>
      </c>
      <c r="D4" s="42">
        <v>50</v>
      </c>
      <c r="E4" s="42">
        <v>78</v>
      </c>
      <c r="F4" s="42">
        <v>92</v>
      </c>
      <c r="G4" s="42">
        <v>63</v>
      </c>
      <c r="H4" s="42">
        <v>789</v>
      </c>
      <c r="I4" s="42">
        <v>123</v>
      </c>
      <c r="J4" s="42">
        <v>73</v>
      </c>
      <c r="K4" s="42">
        <v>94</v>
      </c>
      <c r="L4" s="42">
        <v>358</v>
      </c>
      <c r="M4" s="42">
        <v>109</v>
      </c>
      <c r="N4" s="42">
        <v>46</v>
      </c>
    </row>
    <row r="5" spans="1:14" ht="18" x14ac:dyDescent="0.25">
      <c r="B5" s="41">
        <v>97</v>
      </c>
      <c r="C5" s="42">
        <v>354</v>
      </c>
      <c r="D5" s="42">
        <v>59</v>
      </c>
      <c r="E5" s="42">
        <v>80</v>
      </c>
      <c r="F5" s="42">
        <v>92</v>
      </c>
      <c r="G5" s="42">
        <v>57</v>
      </c>
      <c r="H5" s="42">
        <v>795</v>
      </c>
      <c r="I5" s="42">
        <v>122</v>
      </c>
      <c r="J5" s="42">
        <v>83</v>
      </c>
      <c r="K5" s="42">
        <v>93</v>
      </c>
      <c r="L5" s="42">
        <v>352</v>
      </c>
      <c r="M5" s="42">
        <v>119</v>
      </c>
      <c r="N5" s="42">
        <v>46</v>
      </c>
    </row>
    <row r="6" spans="1:14" ht="18" x14ac:dyDescent="0.25">
      <c r="B6" s="41">
        <v>77</v>
      </c>
      <c r="C6" s="42">
        <v>359</v>
      </c>
      <c r="D6" s="42">
        <v>51</v>
      </c>
      <c r="E6" s="42">
        <v>75</v>
      </c>
      <c r="F6" s="42">
        <v>95</v>
      </c>
      <c r="G6" s="42">
        <v>50</v>
      </c>
      <c r="H6" s="42">
        <v>779</v>
      </c>
      <c r="I6" s="42">
        <v>123</v>
      </c>
      <c r="J6" s="42">
        <v>80</v>
      </c>
      <c r="K6" s="42">
        <v>89</v>
      </c>
      <c r="L6" s="42">
        <v>347</v>
      </c>
      <c r="M6" s="42">
        <v>108</v>
      </c>
      <c r="N6" s="42">
        <v>47</v>
      </c>
    </row>
    <row r="7" spans="1:14" ht="18" x14ac:dyDescent="0.25">
      <c r="B7" s="41">
        <v>99</v>
      </c>
      <c r="C7" s="42">
        <v>372</v>
      </c>
      <c r="D7" s="42">
        <v>49</v>
      </c>
      <c r="E7" s="42">
        <v>72</v>
      </c>
      <c r="F7" s="42">
        <v>90</v>
      </c>
      <c r="G7" s="42">
        <v>61</v>
      </c>
      <c r="H7" s="42">
        <v>789</v>
      </c>
      <c r="I7" s="42">
        <v>128</v>
      </c>
      <c r="J7" s="42">
        <v>75</v>
      </c>
      <c r="K7" s="42">
        <v>85</v>
      </c>
      <c r="L7" s="42">
        <v>343</v>
      </c>
      <c r="M7" s="42">
        <v>115</v>
      </c>
      <c r="N7" s="42">
        <v>48</v>
      </c>
    </row>
    <row r="8" spans="1:14" ht="18" x14ac:dyDescent="0.25">
      <c r="B8" s="41">
        <v>78</v>
      </c>
      <c r="C8" s="42">
        <v>373</v>
      </c>
      <c r="D8" s="42">
        <v>56</v>
      </c>
      <c r="E8" s="42">
        <v>70</v>
      </c>
      <c r="F8" s="42">
        <v>94</v>
      </c>
      <c r="G8" s="42">
        <v>54</v>
      </c>
      <c r="H8" s="42">
        <v>780</v>
      </c>
      <c r="I8" s="42">
        <v>131</v>
      </c>
      <c r="J8" s="42">
        <v>80</v>
      </c>
      <c r="K8" s="42">
        <v>88</v>
      </c>
      <c r="L8" s="42">
        <v>348</v>
      </c>
      <c r="M8" s="42">
        <v>103</v>
      </c>
      <c r="N8" s="42">
        <v>45</v>
      </c>
    </row>
    <row r="9" spans="1:14" ht="18" x14ac:dyDescent="0.25">
      <c r="B9" s="41">
        <v>90</v>
      </c>
      <c r="C9" s="42">
        <v>373</v>
      </c>
      <c r="D9" s="42">
        <v>56</v>
      </c>
      <c r="E9" s="42">
        <v>74</v>
      </c>
      <c r="F9" s="42">
        <v>88</v>
      </c>
      <c r="G9" s="42">
        <v>51</v>
      </c>
      <c r="H9" s="42">
        <v>788</v>
      </c>
      <c r="I9" s="42">
        <v>121</v>
      </c>
      <c r="J9" s="42">
        <v>76</v>
      </c>
      <c r="K9" s="42">
        <v>91</v>
      </c>
      <c r="L9" s="42">
        <v>354</v>
      </c>
      <c r="M9" s="42">
        <v>108</v>
      </c>
      <c r="N9" s="42">
        <v>51</v>
      </c>
    </row>
    <row r="10" spans="1:14" ht="18" x14ac:dyDescent="0.25">
      <c r="B10" s="41">
        <v>87</v>
      </c>
      <c r="C10" s="42">
        <v>356</v>
      </c>
      <c r="D10" s="42">
        <v>57</v>
      </c>
      <c r="E10" s="42">
        <v>71</v>
      </c>
      <c r="F10" s="42">
        <v>95</v>
      </c>
      <c r="G10" s="42">
        <v>55</v>
      </c>
      <c r="H10" s="42">
        <v>782</v>
      </c>
      <c r="I10" s="42">
        <v>119</v>
      </c>
      <c r="J10" s="42">
        <v>85</v>
      </c>
      <c r="K10" s="42">
        <v>89</v>
      </c>
      <c r="L10" s="42">
        <v>353</v>
      </c>
      <c r="M10" s="42">
        <v>112</v>
      </c>
      <c r="N10" s="42">
        <v>52</v>
      </c>
    </row>
    <row r="11" spans="1:14" ht="18" x14ac:dyDescent="0.25">
      <c r="B11" s="41">
        <v>86</v>
      </c>
      <c r="C11" s="42">
        <v>349</v>
      </c>
      <c r="D11" s="42">
        <v>54</v>
      </c>
      <c r="E11" s="42">
        <v>70</v>
      </c>
      <c r="F11" s="42">
        <v>95</v>
      </c>
      <c r="G11" s="42">
        <v>53</v>
      </c>
      <c r="H11" s="42">
        <v>776</v>
      </c>
      <c r="I11" s="42">
        <v>128</v>
      </c>
      <c r="J11" s="42">
        <v>74</v>
      </c>
      <c r="K11" s="42">
        <v>93</v>
      </c>
      <c r="L11" s="42">
        <v>350</v>
      </c>
      <c r="M11" s="42">
        <v>103</v>
      </c>
      <c r="N11" s="42">
        <v>48</v>
      </c>
    </row>
    <row r="12" spans="1:14" x14ac:dyDescent="0.2">
      <c r="A12" s="38" t="s">
        <v>41</v>
      </c>
      <c r="B12" s="39">
        <f t="shared" ref="B12:N12" si="0">_xlfn.CEILING.MATH(AVERAGE(B2:B11))</f>
        <v>88</v>
      </c>
      <c r="C12" s="39">
        <f t="shared" si="0"/>
        <v>363</v>
      </c>
      <c r="D12" s="39">
        <f t="shared" si="0"/>
        <v>55</v>
      </c>
      <c r="E12" s="39">
        <f t="shared" si="0"/>
        <v>74</v>
      </c>
      <c r="F12" s="39">
        <f t="shared" si="0"/>
        <v>93</v>
      </c>
      <c r="G12" s="39">
        <f t="shared" si="0"/>
        <v>57</v>
      </c>
      <c r="H12" s="39">
        <f t="shared" si="0"/>
        <v>784</v>
      </c>
      <c r="I12" s="39">
        <f t="shared" si="0"/>
        <v>125</v>
      </c>
      <c r="J12" s="39">
        <f t="shared" si="0"/>
        <v>79</v>
      </c>
      <c r="K12" s="39">
        <f t="shared" si="0"/>
        <v>90</v>
      </c>
      <c r="L12" s="39">
        <f t="shared" si="0"/>
        <v>351</v>
      </c>
      <c r="M12" s="39">
        <f t="shared" si="0"/>
        <v>110</v>
      </c>
      <c r="N12" s="39">
        <f t="shared" si="0"/>
        <v>48</v>
      </c>
    </row>
    <row r="13" spans="1:14" x14ac:dyDescent="0.2">
      <c r="A13" s="38" t="s">
        <v>42</v>
      </c>
      <c r="B13" s="40">
        <f t="shared" ref="B13:N13" si="1">MIN(B2:B11)</f>
        <v>77</v>
      </c>
      <c r="C13" s="40">
        <f t="shared" si="1"/>
        <v>349</v>
      </c>
      <c r="D13" s="40">
        <f t="shared" si="1"/>
        <v>49</v>
      </c>
      <c r="E13" s="40">
        <f t="shared" si="1"/>
        <v>70</v>
      </c>
      <c r="F13" s="40">
        <f t="shared" si="1"/>
        <v>86</v>
      </c>
      <c r="G13" s="40">
        <f t="shared" si="1"/>
        <v>50</v>
      </c>
      <c r="H13" s="40">
        <f t="shared" si="1"/>
        <v>775</v>
      </c>
      <c r="I13" s="40">
        <f t="shared" si="1"/>
        <v>119</v>
      </c>
      <c r="J13" s="40">
        <f t="shared" si="1"/>
        <v>73</v>
      </c>
      <c r="K13" s="40">
        <f t="shared" si="1"/>
        <v>85</v>
      </c>
      <c r="L13" s="40">
        <f t="shared" si="1"/>
        <v>343</v>
      </c>
      <c r="M13" s="40">
        <f t="shared" si="1"/>
        <v>103</v>
      </c>
      <c r="N13" s="40">
        <f t="shared" si="1"/>
        <v>45</v>
      </c>
    </row>
    <row r="14" spans="1:14" x14ac:dyDescent="0.2">
      <c r="A14" s="38" t="s">
        <v>43</v>
      </c>
      <c r="B14" s="35">
        <f t="shared" ref="B14:N14" si="2">MAX(B2:B11)</f>
        <v>99</v>
      </c>
      <c r="C14" s="35">
        <f t="shared" si="2"/>
        <v>374</v>
      </c>
      <c r="D14" s="35">
        <f t="shared" si="2"/>
        <v>59</v>
      </c>
      <c r="E14" s="35">
        <f t="shared" si="2"/>
        <v>80</v>
      </c>
      <c r="F14" s="35">
        <f t="shared" si="2"/>
        <v>95</v>
      </c>
      <c r="G14" s="35">
        <f t="shared" si="2"/>
        <v>63</v>
      </c>
      <c r="H14" s="35">
        <f t="shared" si="2"/>
        <v>795</v>
      </c>
      <c r="I14" s="35">
        <f t="shared" si="2"/>
        <v>131</v>
      </c>
      <c r="J14" s="35">
        <f t="shared" si="2"/>
        <v>85</v>
      </c>
      <c r="K14" s="35">
        <f t="shared" si="2"/>
        <v>94</v>
      </c>
      <c r="L14" s="35">
        <f t="shared" si="2"/>
        <v>358</v>
      </c>
      <c r="M14" s="35">
        <f t="shared" si="2"/>
        <v>119</v>
      </c>
      <c r="N14" s="35">
        <f t="shared" si="2"/>
        <v>52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4DA91-AD7D-6346-BA01-F917891D78C6}">
  <dimension ref="A1:G16"/>
  <sheetViews>
    <sheetView workbookViewId="0">
      <selection activeCell="F3" sqref="F3:F16"/>
    </sheetView>
  </sheetViews>
  <sheetFormatPr baseColWidth="10" defaultRowHeight="16" x14ac:dyDescent="0.2"/>
  <cols>
    <col min="2" max="4" width="10.83203125" style="31"/>
  </cols>
  <sheetData>
    <row r="1" spans="1:7" x14ac:dyDescent="0.2">
      <c r="B1" s="43" t="s">
        <v>38</v>
      </c>
      <c r="C1" s="43"/>
      <c r="D1" s="43"/>
      <c r="E1" s="43"/>
    </row>
    <row r="2" spans="1:7" x14ac:dyDescent="0.2">
      <c r="B2" s="43" t="s">
        <v>37</v>
      </c>
      <c r="C2" s="43"/>
      <c r="D2" s="43" t="s">
        <v>39</v>
      </c>
      <c r="E2" s="43"/>
      <c r="F2" s="44" t="s">
        <v>40</v>
      </c>
      <c r="G2" s="44"/>
    </row>
    <row r="3" spans="1:7" x14ac:dyDescent="0.2">
      <c r="B3" s="31" t="s">
        <v>35</v>
      </c>
      <c r="C3" s="31" t="s">
        <v>36</v>
      </c>
      <c r="D3" s="31" t="s">
        <v>35</v>
      </c>
      <c r="E3" s="31" t="s">
        <v>36</v>
      </c>
      <c r="F3" s="33" t="s">
        <v>35</v>
      </c>
      <c r="G3" s="33" t="s">
        <v>44</v>
      </c>
    </row>
    <row r="4" spans="1:7" ht="19" x14ac:dyDescent="0.25">
      <c r="A4" s="32" t="s">
        <v>15</v>
      </c>
      <c r="B4" s="31">
        <v>5.58</v>
      </c>
      <c r="C4" s="31">
        <v>240</v>
      </c>
      <c r="D4" s="31">
        <v>7.31</v>
      </c>
      <c r="E4" s="31">
        <v>20</v>
      </c>
      <c r="F4" s="33">
        <v>7.31</v>
      </c>
      <c r="G4" s="34">
        <v>88</v>
      </c>
    </row>
    <row r="5" spans="1:7" ht="19" x14ac:dyDescent="0.25">
      <c r="A5" s="32" t="s">
        <v>16</v>
      </c>
      <c r="B5" s="31">
        <v>4.51</v>
      </c>
      <c r="C5" s="31">
        <v>180</v>
      </c>
      <c r="D5" s="31">
        <v>6.01</v>
      </c>
      <c r="E5" s="31">
        <v>20</v>
      </c>
      <c r="F5" s="33">
        <v>5.0199999999999996</v>
      </c>
      <c r="G5" s="34">
        <v>363</v>
      </c>
    </row>
    <row r="6" spans="1:7" ht="19" x14ac:dyDescent="0.25">
      <c r="A6" s="2" t="s">
        <v>17</v>
      </c>
      <c r="B6" s="31">
        <v>36.74</v>
      </c>
      <c r="C6" s="31">
        <v>60</v>
      </c>
      <c r="D6" s="31">
        <v>36.479999999999997</v>
      </c>
      <c r="E6" s="31">
        <v>20</v>
      </c>
      <c r="F6" s="33">
        <v>35.61</v>
      </c>
      <c r="G6" s="34">
        <v>55</v>
      </c>
    </row>
    <row r="7" spans="1:7" ht="19" x14ac:dyDescent="0.25">
      <c r="A7" s="2" t="s">
        <v>18</v>
      </c>
      <c r="B7" s="31">
        <v>10.52</v>
      </c>
      <c r="C7" s="31">
        <v>10</v>
      </c>
      <c r="D7" s="31">
        <v>11.44</v>
      </c>
      <c r="E7" s="31">
        <v>10</v>
      </c>
      <c r="F7" s="33">
        <v>11.44</v>
      </c>
      <c r="G7" s="34">
        <v>74</v>
      </c>
    </row>
    <row r="8" spans="1:7" ht="19" x14ac:dyDescent="0.25">
      <c r="A8" s="2" t="s">
        <v>19</v>
      </c>
      <c r="B8" s="31">
        <v>13.73</v>
      </c>
      <c r="C8" s="31">
        <v>35</v>
      </c>
      <c r="D8" s="31">
        <v>14.59</v>
      </c>
      <c r="E8" s="31">
        <v>100</v>
      </c>
      <c r="F8" s="33">
        <v>14.04</v>
      </c>
      <c r="G8" s="34">
        <v>93</v>
      </c>
    </row>
    <row r="9" spans="1:7" ht="19" x14ac:dyDescent="0.25">
      <c r="A9" s="2" t="s">
        <v>20</v>
      </c>
      <c r="B9" s="31">
        <v>11.12</v>
      </c>
      <c r="C9" s="31">
        <v>60</v>
      </c>
      <c r="D9" s="31">
        <v>10.84</v>
      </c>
      <c r="E9" s="31">
        <v>10</v>
      </c>
      <c r="F9" s="33">
        <v>11.14</v>
      </c>
      <c r="G9" s="34">
        <v>57</v>
      </c>
    </row>
    <row r="10" spans="1:7" ht="19" x14ac:dyDescent="0.25">
      <c r="A10" s="32" t="s">
        <v>21</v>
      </c>
      <c r="B10" s="31">
        <v>6.27</v>
      </c>
      <c r="C10" s="31">
        <v>600</v>
      </c>
      <c r="D10" s="31">
        <v>5.1100000000000003</v>
      </c>
      <c r="E10" s="31">
        <v>94</v>
      </c>
      <c r="F10" s="33">
        <v>5.0999999999999996</v>
      </c>
      <c r="G10" s="34">
        <v>793</v>
      </c>
    </row>
    <row r="11" spans="1:7" ht="19" x14ac:dyDescent="0.25">
      <c r="A11" s="2" t="s">
        <v>22</v>
      </c>
      <c r="B11" s="31">
        <v>8.81</v>
      </c>
      <c r="C11" s="31">
        <v>60</v>
      </c>
      <c r="D11" s="31">
        <v>10.17</v>
      </c>
      <c r="E11" s="31">
        <v>100</v>
      </c>
      <c r="F11" s="33">
        <v>8.92</v>
      </c>
      <c r="G11" s="34">
        <v>126</v>
      </c>
    </row>
    <row r="12" spans="1:7" ht="19" x14ac:dyDescent="0.25">
      <c r="A12" s="2" t="s">
        <v>23</v>
      </c>
      <c r="B12" s="31">
        <v>157.03</v>
      </c>
      <c r="C12" s="31">
        <v>10</v>
      </c>
      <c r="D12" s="31">
        <v>163.54</v>
      </c>
      <c r="E12" s="31">
        <v>10</v>
      </c>
      <c r="F12" s="33">
        <v>160.25</v>
      </c>
      <c r="G12" s="34">
        <v>80</v>
      </c>
    </row>
    <row r="13" spans="1:7" ht="19" x14ac:dyDescent="0.25">
      <c r="A13" s="2" t="s">
        <v>24</v>
      </c>
      <c r="B13" s="31">
        <v>8.5299999999999994</v>
      </c>
      <c r="C13" s="31">
        <v>40</v>
      </c>
      <c r="D13" s="31">
        <v>9.94</v>
      </c>
      <c r="E13" s="31">
        <v>89</v>
      </c>
      <c r="F13" s="33">
        <v>9.0299999999999994</v>
      </c>
      <c r="G13" s="34">
        <v>90</v>
      </c>
    </row>
    <row r="14" spans="1:7" ht="19" x14ac:dyDescent="0.25">
      <c r="A14" s="32" t="s">
        <v>25</v>
      </c>
      <c r="B14" s="31">
        <v>3.7</v>
      </c>
      <c r="C14" s="31">
        <v>120</v>
      </c>
      <c r="D14" s="31">
        <v>4.5599999999999996</v>
      </c>
      <c r="E14" s="31">
        <v>91</v>
      </c>
      <c r="F14" s="33">
        <v>3.93</v>
      </c>
      <c r="G14" s="34">
        <v>352</v>
      </c>
    </row>
    <row r="15" spans="1:7" ht="19" x14ac:dyDescent="0.25">
      <c r="A15" s="2" t="s">
        <v>26</v>
      </c>
      <c r="B15" s="31">
        <v>25.07</v>
      </c>
      <c r="C15" s="31">
        <v>15</v>
      </c>
      <c r="D15" s="31">
        <v>27.31</v>
      </c>
      <c r="E15" s="31">
        <v>15</v>
      </c>
      <c r="F15" s="33">
        <v>26.18</v>
      </c>
      <c r="G15" s="34">
        <v>110</v>
      </c>
    </row>
    <row r="16" spans="1:7" ht="19" x14ac:dyDescent="0.25">
      <c r="A16" s="2" t="s">
        <v>27</v>
      </c>
      <c r="B16" s="31">
        <v>37.229999999999997</v>
      </c>
      <c r="C16" s="31">
        <v>20</v>
      </c>
      <c r="D16" s="31">
        <v>40.229999999999997</v>
      </c>
      <c r="E16" s="31">
        <v>102</v>
      </c>
      <c r="F16" s="33">
        <v>38.39</v>
      </c>
      <c r="G16" s="34">
        <v>45</v>
      </c>
    </row>
  </sheetData>
  <mergeCells count="4">
    <mergeCell ref="B2:C2"/>
    <mergeCell ref="D2:E2"/>
    <mergeCell ref="B1:E1"/>
    <mergeCell ref="F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Approaches</vt:lpstr>
      <vt:lpstr>SGA_runs</vt:lpstr>
      <vt:lpstr>Initial_time_results</vt:lpstr>
      <vt:lpstr>Initial_times</vt:lpstr>
      <vt:lpstr>Initial_Toronto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Alsuwaylimi, Amjad</dc:creator>
  <cp:lastModifiedBy>Alsuwaylimi, Amjad</cp:lastModifiedBy>
  <dcterms:created xsi:type="dcterms:W3CDTF">2020-03-02T12:59:47Z</dcterms:created>
  <dcterms:modified xsi:type="dcterms:W3CDTF">2020-03-14T14:21:15Z</dcterms:modified>
</cp:coreProperties>
</file>