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람\Desktop\interest\"/>
    </mc:Choice>
  </mc:AlternateContent>
  <bookViews>
    <workbookView xWindow="480" yWindow="36" windowWidth="20736" windowHeight="11760"/>
  </bookViews>
  <sheets>
    <sheet name="Sheet3" sheetId="3" r:id="rId1"/>
    <sheet name="Sheet1" sheetId="2" r:id="rId2"/>
    <sheet name="Raw_data" sheetId="1" r:id="rId3"/>
  </sheets>
  <calcPr calcId="162913"/>
</workbook>
</file>

<file path=xl/calcChain.xml><?xml version="1.0" encoding="utf-8"?>
<calcChain xmlns="http://schemas.openxmlformats.org/spreadsheetml/2006/main">
  <c r="D21" i="3" l="1"/>
  <c r="D20" i="3"/>
  <c r="D19" i="3"/>
  <c r="D18" i="3"/>
  <c r="D17" i="3"/>
  <c r="D15" i="3"/>
  <c r="D13" i="3"/>
  <c r="D12" i="3"/>
  <c r="D10" i="3"/>
  <c r="D9" i="3"/>
  <c r="D7" i="3"/>
  <c r="D6" i="3"/>
  <c r="D4" i="3"/>
  <c r="D3" i="3"/>
  <c r="D2" i="3"/>
  <c r="N2" i="2" l="1"/>
  <c r="G2" i="2" l="1"/>
  <c r="G3" i="2"/>
  <c r="G4" i="2"/>
  <c r="G6" i="2"/>
  <c r="H6" i="2" s="1"/>
  <c r="G7" i="2"/>
  <c r="H7" i="2" s="1"/>
  <c r="G9" i="2"/>
  <c r="H9" i="2" s="1"/>
  <c r="G10" i="2"/>
  <c r="H10" i="2" s="1"/>
  <c r="G12" i="2"/>
  <c r="H12" i="2" s="1"/>
  <c r="G13" i="2"/>
  <c r="G15" i="2"/>
  <c r="H15" i="2" s="1"/>
  <c r="G17" i="2"/>
  <c r="H17" i="2" s="1"/>
  <c r="G18" i="2"/>
  <c r="G19" i="2"/>
  <c r="H19" i="2" s="1"/>
  <c r="G20" i="2"/>
  <c r="H20" i="2" s="1"/>
  <c r="G21" i="2"/>
  <c r="H21" i="2" s="1"/>
  <c r="H11" i="2"/>
  <c r="H13" i="2"/>
  <c r="H14" i="2"/>
  <c r="H16" i="2"/>
  <c r="H18" i="2"/>
  <c r="H22" i="2"/>
  <c r="H8" i="2"/>
</calcChain>
</file>

<file path=xl/sharedStrings.xml><?xml version="1.0" encoding="utf-8"?>
<sst xmlns="http://schemas.openxmlformats.org/spreadsheetml/2006/main" count="83" uniqueCount="60">
  <si>
    <t>MATURITY</t>
  </si>
  <si>
    <t>YLD_YTM_ASK</t>
  </si>
  <si>
    <t>YLD_YTM_BID</t>
  </si>
  <si>
    <t>YLD_YTM_MID</t>
  </si>
  <si>
    <t>PX_LAST</t>
  </si>
  <si>
    <t>CPN</t>
  </si>
  <si>
    <t>912796MB Govt</t>
  </si>
  <si>
    <t>912796PR Govt</t>
  </si>
  <si>
    <t>912796QE Govt</t>
  </si>
  <si>
    <t>912796QC Govt</t>
  </si>
  <si>
    <t>9128283Y Govt</t>
  </si>
  <si>
    <t>9128284C Govt</t>
  </si>
  <si>
    <t>9128284J Govt</t>
  </si>
  <si>
    <t>9128283X Govt</t>
  </si>
  <si>
    <t>9128284B Govt</t>
  </si>
  <si>
    <t>9128284G Govt</t>
  </si>
  <si>
    <t>9128284A Govt</t>
  </si>
  <si>
    <t>9128284D Govt</t>
  </si>
  <si>
    <t>9999T05Y Govt</t>
  </si>
  <si>
    <t>9128284F Govt</t>
  </si>
  <si>
    <t>9999T07Y Govt</t>
  </si>
  <si>
    <t>9128282R Govt</t>
  </si>
  <si>
    <t>9128283F Govt</t>
  </si>
  <si>
    <t>9128283W Govt</t>
  </si>
  <si>
    <t>912810RY Govt</t>
  </si>
  <si>
    <t>912810RZ Govt</t>
  </si>
  <si>
    <t>912810SA Govt</t>
  </si>
  <si>
    <t>5/24/2018</t>
  </si>
  <si>
    <t>7/26/2018</t>
  </si>
  <si>
    <t>10/25/2018</t>
  </si>
  <si>
    <t>4/25/2019</t>
  </si>
  <si>
    <t>2/29/2020</t>
  </si>
  <si>
    <t>3/31/2020</t>
  </si>
  <si>
    <t>4/30/2020</t>
  </si>
  <si>
    <t>2/15/2021</t>
  </si>
  <si>
    <t>3/15/2021</t>
  </si>
  <si>
    <t>4/15/2021</t>
  </si>
  <si>
    <t>2/28/2023</t>
  </si>
  <si>
    <t>3/31/2023</t>
  </si>
  <si>
    <t>4/30/2023</t>
  </si>
  <si>
    <t>3/31/2025</t>
  </si>
  <si>
    <t>4/30/2025</t>
  </si>
  <si>
    <t>8/15/2027</t>
  </si>
  <si>
    <t>11/15/2027</t>
  </si>
  <si>
    <t>2/15/2028</t>
  </si>
  <si>
    <t>8/15/2047</t>
  </si>
  <si>
    <t>11/15/2047</t>
  </si>
  <si>
    <t>2/15/2048</t>
  </si>
  <si>
    <t>TICKER</t>
    <phoneticPr fontId="1" type="noConversion"/>
  </si>
  <si>
    <t>MATURITY</t>
    <phoneticPr fontId="1" type="noConversion"/>
  </si>
  <si>
    <t>START</t>
    <phoneticPr fontId="1" type="noConversion"/>
  </si>
  <si>
    <t>DUR_MID</t>
  </si>
  <si>
    <t>5/31/2018</t>
  </si>
  <si>
    <t>8/2/2018</t>
  </si>
  <si>
    <t>11/1/2018</t>
  </si>
  <si>
    <t>5/15/2021</t>
  </si>
  <si>
    <t>5/15/2028</t>
  </si>
  <si>
    <t>5/15/2048</t>
  </si>
  <si>
    <t>DUR_ADJ_MID</t>
    <phoneticPr fontId="1" type="noConversion"/>
  </si>
  <si>
    <t>YLD_YTM_MID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</si>
</sst>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G5" sqref="G5"/>
    </sheetView>
  </sheetViews>
  <sheetFormatPr defaultRowHeight="14.4"/>
  <cols>
    <col min="1" max="1" width="9" style="1"/>
    <col min="4" max="4" width="11.109375" bestFit="1" customWidth="1"/>
    <col min="5" max="5" width="14" bestFit="1" customWidth="1"/>
    <col min="6" max="6" width="14.109375" bestFit="1" customWidth="1"/>
  </cols>
  <sheetData>
    <row r="1" spans="1:6">
      <c r="B1" s="3" t="s">
        <v>4</v>
      </c>
      <c r="C1" s="3" t="s">
        <v>5</v>
      </c>
      <c r="D1" s="3" t="s">
        <v>0</v>
      </c>
      <c r="E1" s="3" t="s">
        <v>59</v>
      </c>
      <c r="F1" s="3" t="s">
        <v>58</v>
      </c>
    </row>
    <row r="2" spans="1:6">
      <c r="A2" s="1">
        <v>0</v>
      </c>
      <c r="B2" s="3">
        <v>99.89392086649903</v>
      </c>
      <c r="C2" s="1">
        <v>0</v>
      </c>
      <c r="D2" s="1">
        <f>1/12</f>
        <v>8.3333333333333329E-2</v>
      </c>
      <c r="E2" s="3">
        <v>1.6439999999999999</v>
      </c>
      <c r="F2" s="1">
        <v>7.3972602739726029E-2</v>
      </c>
    </row>
    <row r="3" spans="1:6">
      <c r="A3" s="1">
        <v>1</v>
      </c>
      <c r="B3" s="3">
        <v>99.57929113594939</v>
      </c>
      <c r="C3" s="1">
        <v>0</v>
      </c>
      <c r="D3" s="1">
        <f>3/12</f>
        <v>0.25</v>
      </c>
      <c r="E3" s="3">
        <v>1.8089999999999999</v>
      </c>
      <c r="F3" s="1">
        <v>0.24657534246575341</v>
      </c>
    </row>
    <row r="4" spans="1:6">
      <c r="A4" s="1">
        <v>2</v>
      </c>
      <c r="B4" s="3">
        <v>99.053214100401433</v>
      </c>
      <c r="C4" s="1">
        <v>0</v>
      </c>
      <c r="D4" s="1">
        <f>6/12</f>
        <v>0.5</v>
      </c>
      <c r="E4" s="3">
        <v>2.0099999999999998</v>
      </c>
      <c r="F4" s="1">
        <v>0.49589041095890413</v>
      </c>
    </row>
    <row r="5" spans="1:6">
      <c r="A5" s="1">
        <v>3</v>
      </c>
      <c r="B5" s="3">
        <v>98.060102514449099</v>
      </c>
      <c r="C5" s="1">
        <v>0</v>
      </c>
      <c r="D5" s="1">
        <v>1</v>
      </c>
      <c r="E5" s="3">
        <v>2.198</v>
      </c>
      <c r="F5" s="1">
        <v>0.97534246575342465</v>
      </c>
    </row>
    <row r="6" spans="1:6">
      <c r="A6" s="1">
        <v>4</v>
      </c>
      <c r="B6" s="1">
        <v>99.640625</v>
      </c>
      <c r="C6" s="1">
        <v>2.25</v>
      </c>
      <c r="D6" s="1">
        <f>22/12</f>
        <v>1.8333333333333333</v>
      </c>
      <c r="E6" s="3">
        <v>2.4609999999999999</v>
      </c>
      <c r="F6" s="1">
        <v>1.7901654328392094</v>
      </c>
    </row>
    <row r="7" spans="1:6">
      <c r="A7" s="1">
        <v>5</v>
      </c>
      <c r="B7" s="1">
        <v>99.59765625</v>
      </c>
      <c r="C7" s="1">
        <v>2.25</v>
      </c>
      <c r="D7" s="1">
        <f>23/12</f>
        <v>1.9166666666666667</v>
      </c>
      <c r="E7" s="3">
        <v>2.4670000000000001</v>
      </c>
      <c r="F7" s="1">
        <v>1.8738946026706433</v>
      </c>
    </row>
    <row r="8" spans="1:6">
      <c r="A8" s="1">
        <v>6</v>
      </c>
      <c r="B8" s="1">
        <v>99.8046875</v>
      </c>
      <c r="C8" s="1">
        <v>2.375</v>
      </c>
      <c r="D8" s="1">
        <v>2.02</v>
      </c>
      <c r="E8" s="3">
        <v>2.4849999999999999</v>
      </c>
      <c r="F8" s="1">
        <v>1.9541577383578526</v>
      </c>
    </row>
    <row r="9" spans="1:6">
      <c r="A9" s="1">
        <v>7</v>
      </c>
      <c r="B9" s="1">
        <v>99.359375</v>
      </c>
      <c r="C9" s="1">
        <v>2.375</v>
      </c>
      <c r="D9" s="1">
        <f>34/12</f>
        <v>2.8333333333333335</v>
      </c>
      <c r="E9" s="3">
        <v>2.6179999999999999</v>
      </c>
      <c r="F9" s="1">
        <v>2.7771252840291218</v>
      </c>
    </row>
    <row r="10" spans="1:6">
      <c r="A10" s="1">
        <v>8</v>
      </c>
      <c r="B10" s="1">
        <v>99.3203125</v>
      </c>
      <c r="C10" s="1">
        <v>2.375</v>
      </c>
      <c r="D10" s="1">
        <f>35/12</f>
        <v>2.9166666666666665</v>
      </c>
      <c r="E10" s="3">
        <v>2.6240000000000001</v>
      </c>
      <c r="F10" s="1">
        <v>2.8610748101158925</v>
      </c>
    </row>
    <row r="11" spans="1:6">
      <c r="A11" s="1">
        <v>9</v>
      </c>
      <c r="B11" s="1">
        <v>99.971335999999994</v>
      </c>
      <c r="C11" s="1">
        <v>2.625</v>
      </c>
      <c r="D11" s="1">
        <v>3.02</v>
      </c>
      <c r="E11" s="3">
        <v>2.6259999999999999</v>
      </c>
      <c r="F11" s="1">
        <v>2.9044875505320991</v>
      </c>
    </row>
    <row r="12" spans="1:6">
      <c r="A12" s="1">
        <v>10</v>
      </c>
      <c r="B12" s="1">
        <v>99.3671875</v>
      </c>
      <c r="C12" s="1">
        <v>2.625</v>
      </c>
      <c r="D12" s="1">
        <f>58/12</f>
        <v>4.833333333333333</v>
      </c>
      <c r="E12" s="3">
        <v>2.8079999999999998</v>
      </c>
      <c r="F12" s="1">
        <v>4.5405791228804286</v>
      </c>
    </row>
    <row r="13" spans="1:6">
      <c r="A13" s="1">
        <v>11</v>
      </c>
      <c r="B13" s="1">
        <v>98.7421875</v>
      </c>
      <c r="C13" s="1">
        <v>2.5</v>
      </c>
      <c r="D13" s="1">
        <f>59/12</f>
        <v>4.916666666666667</v>
      </c>
      <c r="E13" s="3">
        <v>2.8149999999999999</v>
      </c>
      <c r="F13" s="1">
        <v>4.6361125163460981</v>
      </c>
    </row>
    <row r="14" spans="1:6">
      <c r="A14" s="1">
        <v>12</v>
      </c>
      <c r="B14" s="1">
        <v>99.875</v>
      </c>
      <c r="C14" s="1">
        <v>2.75</v>
      </c>
      <c r="D14" s="1">
        <v>5.0199999999999996</v>
      </c>
      <c r="E14" s="3">
        <v>2.82</v>
      </c>
      <c r="F14" s="1">
        <v>4.6944975393718122</v>
      </c>
    </row>
    <row r="15" spans="1:6">
      <c r="A15" s="1">
        <v>13</v>
      </c>
      <c r="B15" s="1">
        <v>98.328125</v>
      </c>
      <c r="C15" s="1">
        <v>2.625</v>
      </c>
      <c r="D15" s="1">
        <f>83/12</f>
        <v>6.916666666666667</v>
      </c>
      <c r="E15" s="3">
        <v>2.9340000000000002</v>
      </c>
      <c r="F15" s="1">
        <v>6.3411377694825832</v>
      </c>
    </row>
    <row r="16" spans="1:6">
      <c r="A16" s="1">
        <v>14</v>
      </c>
      <c r="B16" s="1">
        <v>99.875</v>
      </c>
      <c r="C16" s="1">
        <v>2.875</v>
      </c>
      <c r="D16" s="1">
        <v>7.02</v>
      </c>
      <c r="E16" s="3">
        <v>2.9380000000000002</v>
      </c>
      <c r="F16" s="1">
        <v>6.3790005093808473</v>
      </c>
    </row>
    <row r="17" spans="1:6">
      <c r="A17" s="1">
        <v>15</v>
      </c>
      <c r="B17" s="1">
        <v>94.25</v>
      </c>
      <c r="C17" s="1">
        <v>2.25</v>
      </c>
      <c r="D17" s="1">
        <f>9+4/12</f>
        <v>9.3333333333333339</v>
      </c>
      <c r="E17" s="3">
        <v>2.9790000000000001</v>
      </c>
      <c r="F17" s="1">
        <v>8.5017898174235054</v>
      </c>
    </row>
    <row r="18" spans="1:6">
      <c r="A18" s="1">
        <v>16</v>
      </c>
      <c r="B18" s="1">
        <v>98.359375</v>
      </c>
      <c r="C18" s="1">
        <v>2.75</v>
      </c>
      <c r="D18" s="1">
        <f>9+7/12</f>
        <v>9.5833333333333339</v>
      </c>
      <c r="E18" s="3">
        <v>2.9809999999999999</v>
      </c>
      <c r="F18" s="1">
        <v>8.5825511229647216</v>
      </c>
    </row>
    <row r="19" spans="1:6">
      <c r="A19" s="1">
        <v>17</v>
      </c>
      <c r="B19" s="1">
        <v>99.483287000000004</v>
      </c>
      <c r="C19" s="1">
        <v>2.875</v>
      </c>
      <c r="D19" s="1">
        <f>118/12</f>
        <v>9.8333333333333339</v>
      </c>
      <c r="E19" s="3">
        <v>2.976</v>
      </c>
      <c r="F19" s="1">
        <v>8.7574744166778835</v>
      </c>
    </row>
    <row r="20" spans="1:6">
      <c r="A20" s="1">
        <v>18</v>
      </c>
      <c r="B20" s="1">
        <v>92.890625</v>
      </c>
      <c r="C20" s="1">
        <v>2.75</v>
      </c>
      <c r="D20" s="1">
        <f>29+4/12</f>
        <v>29.333333333333332</v>
      </c>
      <c r="E20" s="3">
        <v>3.165</v>
      </c>
      <c r="F20" s="1">
        <v>19.743674511785887</v>
      </c>
    </row>
    <row r="21" spans="1:6">
      <c r="A21" s="1">
        <v>19</v>
      </c>
      <c r="B21" s="1">
        <v>97.703125</v>
      </c>
      <c r="C21" s="1">
        <v>3</v>
      </c>
      <c r="D21" s="1">
        <f>29+7/12</f>
        <v>29.583333333333332</v>
      </c>
      <c r="E21" s="3">
        <v>3.1640000000000001</v>
      </c>
      <c r="F21" s="1">
        <v>19.638971771457989</v>
      </c>
    </row>
    <row r="22" spans="1:6">
      <c r="A22" s="1">
        <v>20</v>
      </c>
      <c r="B22" s="1">
        <v>100.194022</v>
      </c>
      <c r="C22" s="1">
        <v>3.125</v>
      </c>
      <c r="D22" s="1">
        <v>29.833300000000001</v>
      </c>
      <c r="E22" s="3">
        <v>3.16</v>
      </c>
      <c r="F22" s="1">
        <v>19.688583884581895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M2" sqref="M2:M22"/>
    </sheetView>
  </sheetViews>
  <sheetFormatPr defaultRowHeight="14.4"/>
  <cols>
    <col min="1" max="3" width="9" style="1"/>
    <col min="4" max="4" width="14" style="1" bestFit="1" customWidth="1"/>
    <col min="6" max="7" width="9" style="1"/>
    <col min="8" max="8" width="11.109375" bestFit="1" customWidth="1"/>
  </cols>
  <sheetData>
    <row r="1" spans="1:14">
      <c r="B1" s="1" t="s">
        <v>4</v>
      </c>
      <c r="C1" s="1" t="s">
        <v>5</v>
      </c>
      <c r="D1" s="1" t="s">
        <v>3</v>
      </c>
      <c r="F1" s="1" t="s">
        <v>51</v>
      </c>
      <c r="G1" s="1" t="s">
        <v>49</v>
      </c>
      <c r="H1" t="s">
        <v>50</v>
      </c>
      <c r="I1" s="1"/>
      <c r="J1" s="1"/>
      <c r="K1" s="1"/>
      <c r="L1" s="1"/>
      <c r="M1" s="1" t="s">
        <v>0</v>
      </c>
      <c r="N1" s="1" t="s">
        <v>3</v>
      </c>
    </row>
    <row r="2" spans="1:14">
      <c r="A2" s="1">
        <v>1</v>
      </c>
      <c r="B2" s="1">
        <v>99.863010579999994</v>
      </c>
      <c r="C2" s="1">
        <v>0</v>
      </c>
      <c r="D2">
        <v>1.6673668941998402E-2</v>
      </c>
      <c r="F2" s="1">
        <v>7.3972602739726029E-2</v>
      </c>
      <c r="G2" s="1">
        <f>1/12</f>
        <v>8.3333333333333329E-2</v>
      </c>
      <c r="H2" s="1">
        <v>0</v>
      </c>
      <c r="I2" s="1"/>
      <c r="J2" s="1"/>
      <c r="K2" s="1"/>
      <c r="L2" s="1"/>
      <c r="M2" s="1" t="s">
        <v>52</v>
      </c>
      <c r="N2" s="1">
        <f>1.66736689419984/100</f>
        <v>1.6673668941998402E-2</v>
      </c>
    </row>
    <row r="3" spans="1:14">
      <c r="A3" s="1">
        <v>2</v>
      </c>
      <c r="B3" s="1">
        <v>99.546033559999998</v>
      </c>
      <c r="C3" s="1">
        <v>0</v>
      </c>
      <c r="D3" s="1">
        <v>1.8281343863164359</v>
      </c>
      <c r="F3" s="1">
        <v>0.24657534246575341</v>
      </c>
      <c r="G3" s="1">
        <f>3/12</f>
        <v>0.25</v>
      </c>
      <c r="H3" s="1">
        <v>0</v>
      </c>
      <c r="I3" s="1"/>
      <c r="J3" s="1"/>
      <c r="K3" s="1"/>
      <c r="L3" s="1"/>
      <c r="M3" s="1" t="s">
        <v>53</v>
      </c>
      <c r="N3" s="1">
        <v>1.8281343863164359</v>
      </c>
    </row>
    <row r="4" spans="1:14">
      <c r="A4" s="1">
        <v>3</v>
      </c>
      <c r="B4" s="1">
        <v>99.013646690000002</v>
      </c>
      <c r="C4" s="1">
        <v>0</v>
      </c>
      <c r="D4" s="1">
        <v>2.0199283843120623</v>
      </c>
      <c r="F4" s="1">
        <v>0.49589041095890413</v>
      </c>
      <c r="G4" s="1">
        <f>6/12</f>
        <v>0.5</v>
      </c>
      <c r="H4" s="1">
        <v>0</v>
      </c>
      <c r="I4" s="1"/>
      <c r="J4" s="1"/>
      <c r="K4" s="1"/>
      <c r="L4" s="1"/>
      <c r="M4" s="1" t="s">
        <v>54</v>
      </c>
      <c r="N4" s="1">
        <v>2.0199283843120623</v>
      </c>
    </row>
    <row r="5" spans="1:14">
      <c r="A5" s="1">
        <v>4</v>
      </c>
      <c r="B5" s="1">
        <v>97.836252270000003</v>
      </c>
      <c r="C5" s="1">
        <v>0</v>
      </c>
      <c r="D5" s="1">
        <v>2.2283459555816432</v>
      </c>
      <c r="F5" s="1">
        <v>0.97534246575342465</v>
      </c>
      <c r="G5" s="1">
        <v>1</v>
      </c>
      <c r="H5" s="1">
        <v>0</v>
      </c>
      <c r="I5" s="1"/>
      <c r="J5" s="1"/>
      <c r="K5" s="1"/>
      <c r="L5" s="1"/>
      <c r="M5" s="1" t="s">
        <v>30</v>
      </c>
      <c r="N5" s="1">
        <v>2.2283459555816432</v>
      </c>
    </row>
    <row r="6" spans="1:14">
      <c r="A6" s="1">
        <v>5</v>
      </c>
      <c r="B6" s="1">
        <v>99.640625</v>
      </c>
      <c r="C6" s="1">
        <v>2.25</v>
      </c>
      <c r="D6" s="1">
        <v>2.4573752999999998</v>
      </c>
      <c r="F6" s="1">
        <v>1.7901654328392094</v>
      </c>
      <c r="G6" s="1">
        <f>22/12</f>
        <v>1.8333333333333333</v>
      </c>
      <c r="H6">
        <f t="shared" ref="H6:H22" si="0">MOD(G6,0.5)</f>
        <v>0.33333333333333326</v>
      </c>
      <c r="I6" s="1"/>
      <c r="J6" s="1"/>
      <c r="K6" s="1"/>
      <c r="L6" s="1"/>
      <c r="M6" s="1" t="s">
        <v>31</v>
      </c>
      <c r="N6" s="1">
        <v>2.4573752999999998</v>
      </c>
    </row>
    <row r="7" spans="1:14">
      <c r="A7" s="1">
        <v>6</v>
      </c>
      <c r="B7" s="1">
        <v>99.59765625</v>
      </c>
      <c r="C7" s="1">
        <v>2.25</v>
      </c>
      <c r="D7" s="1">
        <v>2.4698795000000002</v>
      </c>
      <c r="F7" s="1">
        <v>1.8738946026706433</v>
      </c>
      <c r="G7" s="1">
        <f>23/12</f>
        <v>1.9166666666666667</v>
      </c>
      <c r="H7" s="1">
        <f t="shared" si="0"/>
        <v>0.41666666666666674</v>
      </c>
      <c r="I7" s="1"/>
      <c r="J7" s="1"/>
      <c r="K7" s="1"/>
      <c r="L7" s="1"/>
      <c r="M7" s="1" t="s">
        <v>32</v>
      </c>
      <c r="N7" s="1">
        <v>2.4698795000000002</v>
      </c>
    </row>
    <row r="8" spans="1:14">
      <c r="A8" s="1">
        <v>7</v>
      </c>
      <c r="B8" s="1">
        <v>99.8046875</v>
      </c>
      <c r="C8" s="1">
        <v>2.375</v>
      </c>
      <c r="D8" s="1">
        <v>2.4802084</v>
      </c>
      <c r="F8" s="1">
        <v>1.9541577383578526</v>
      </c>
      <c r="G8" s="1">
        <v>2</v>
      </c>
      <c r="H8" s="1">
        <f t="shared" si="0"/>
        <v>0</v>
      </c>
      <c r="I8" s="1"/>
      <c r="J8" s="1"/>
      <c r="K8" s="1"/>
      <c r="L8" s="1"/>
      <c r="M8" s="1" t="s">
        <v>33</v>
      </c>
      <c r="N8" s="1">
        <v>2.4802084</v>
      </c>
    </row>
    <row r="9" spans="1:14">
      <c r="A9" s="1">
        <v>8</v>
      </c>
      <c r="B9" s="1">
        <v>99.359375</v>
      </c>
      <c r="C9" s="1">
        <v>2.375</v>
      </c>
      <c r="D9" s="1">
        <v>2.6123183000000001</v>
      </c>
      <c r="F9" s="1">
        <v>2.7771252840291218</v>
      </c>
      <c r="G9" s="1">
        <f>34/12</f>
        <v>2.8333333333333335</v>
      </c>
      <c r="H9" s="1">
        <f t="shared" si="0"/>
        <v>0.33333333333333348</v>
      </c>
      <c r="I9" s="1"/>
      <c r="J9" s="1"/>
      <c r="K9" s="1"/>
      <c r="L9" s="1"/>
      <c r="M9" s="1" t="s">
        <v>35</v>
      </c>
      <c r="N9" s="1">
        <v>2.6123183000000001</v>
      </c>
    </row>
    <row r="10" spans="1:14">
      <c r="A10" s="1">
        <v>9</v>
      </c>
      <c r="B10" s="1">
        <v>99.3203125</v>
      </c>
      <c r="C10" s="1">
        <v>2.375</v>
      </c>
      <c r="D10" s="1">
        <v>2.6171964000000001</v>
      </c>
      <c r="F10" s="1">
        <v>2.8610748101158925</v>
      </c>
      <c r="G10" s="1">
        <f>35/12</f>
        <v>2.9166666666666665</v>
      </c>
      <c r="H10" s="1">
        <f t="shared" si="0"/>
        <v>0.41666666666666652</v>
      </c>
      <c r="I10" s="1"/>
      <c r="J10" s="1"/>
      <c r="K10" s="1"/>
      <c r="L10" s="1"/>
      <c r="M10" s="1" t="s">
        <v>36</v>
      </c>
      <c r="N10" s="1">
        <v>2.6171964000000001</v>
      </c>
    </row>
    <row r="11" spans="1:14">
      <c r="A11" s="1">
        <v>10</v>
      </c>
      <c r="B11" s="1">
        <v>99.971335999999994</v>
      </c>
      <c r="C11" s="1">
        <v>2.625</v>
      </c>
      <c r="D11" s="1">
        <v>2.637500087367016</v>
      </c>
      <c r="F11" s="1">
        <v>2.9044875505320991</v>
      </c>
      <c r="G11" s="1">
        <v>3</v>
      </c>
      <c r="H11" s="1">
        <f t="shared" si="0"/>
        <v>0</v>
      </c>
      <c r="I11" s="1"/>
      <c r="J11" s="1"/>
      <c r="K11" s="1"/>
      <c r="L11" s="1"/>
      <c r="M11" s="1" t="s">
        <v>55</v>
      </c>
      <c r="N11" s="1">
        <v>2.637500087367016</v>
      </c>
    </row>
    <row r="12" spans="1:14">
      <c r="A12" s="1">
        <v>11</v>
      </c>
      <c r="B12" s="1">
        <v>99.3671875</v>
      </c>
      <c r="C12" s="1">
        <v>2.625</v>
      </c>
      <c r="D12" s="1">
        <v>2.7682083999999998</v>
      </c>
      <c r="F12" s="1">
        <v>4.5405791228804286</v>
      </c>
      <c r="G12" s="1">
        <f>58/12</f>
        <v>4.833333333333333</v>
      </c>
      <c r="H12" s="1">
        <f t="shared" si="0"/>
        <v>0.33333333333333304</v>
      </c>
      <c r="I12" s="1"/>
      <c r="J12" s="1"/>
      <c r="K12" s="1"/>
      <c r="L12" s="1"/>
      <c r="M12" s="1" t="s">
        <v>37</v>
      </c>
      <c r="N12" s="1">
        <v>2.7682083999999998</v>
      </c>
    </row>
    <row r="13" spans="1:14">
      <c r="A13" s="1">
        <v>12</v>
      </c>
      <c r="B13" s="1">
        <v>98.7421875</v>
      </c>
      <c r="C13" s="1">
        <v>2.5</v>
      </c>
      <c r="D13" s="1">
        <v>2.7791164999999998</v>
      </c>
      <c r="F13" s="1">
        <v>4.6361125163460981</v>
      </c>
      <c r="G13" s="1">
        <f>59/12</f>
        <v>4.916666666666667</v>
      </c>
      <c r="H13" s="1">
        <f t="shared" si="0"/>
        <v>0.41666666666666696</v>
      </c>
      <c r="I13" s="1"/>
      <c r="J13" s="1"/>
      <c r="K13" s="1"/>
      <c r="L13" s="1"/>
      <c r="M13" s="1" t="s">
        <v>38</v>
      </c>
      <c r="N13" s="1">
        <v>2.7791164999999998</v>
      </c>
    </row>
    <row r="14" spans="1:14">
      <c r="A14" s="1">
        <v>13</v>
      </c>
      <c r="B14" s="1">
        <v>99.875</v>
      </c>
      <c r="C14" s="1">
        <v>2.75</v>
      </c>
      <c r="D14" s="1">
        <v>2.7794933999999998</v>
      </c>
      <c r="F14" s="1">
        <v>4.6944975393718122</v>
      </c>
      <c r="G14" s="1">
        <v>5</v>
      </c>
      <c r="H14" s="1">
        <f t="shared" si="0"/>
        <v>0</v>
      </c>
      <c r="I14" s="1"/>
      <c r="J14" s="1"/>
      <c r="K14" s="1"/>
      <c r="L14" s="1"/>
      <c r="M14" s="1" t="s">
        <v>39</v>
      </c>
      <c r="N14" s="1">
        <v>2.7794933999999998</v>
      </c>
    </row>
    <row r="15" spans="1:14">
      <c r="A15" s="1">
        <v>14</v>
      </c>
      <c r="B15" s="1">
        <v>98.328125</v>
      </c>
      <c r="C15" s="1">
        <v>2.625</v>
      </c>
      <c r="D15" s="1">
        <v>2.8973615000000001</v>
      </c>
      <c r="F15" s="1">
        <v>6.3411377694825832</v>
      </c>
      <c r="G15" s="1">
        <f>83/12</f>
        <v>6.916666666666667</v>
      </c>
      <c r="H15" s="1">
        <f t="shared" si="0"/>
        <v>0.41666666666666696</v>
      </c>
      <c r="I15" s="1"/>
      <c r="J15" s="1"/>
      <c r="K15" s="1"/>
      <c r="L15" s="1"/>
      <c r="M15" s="1" t="s">
        <v>40</v>
      </c>
      <c r="N15" s="1">
        <v>2.8973615000000001</v>
      </c>
    </row>
    <row r="16" spans="1:14">
      <c r="A16" s="1">
        <v>15</v>
      </c>
      <c r="B16" s="1">
        <v>99.875</v>
      </c>
      <c r="C16" s="1">
        <v>2.875</v>
      </c>
      <c r="D16" s="1">
        <v>2.8960927000000001</v>
      </c>
      <c r="F16" s="1">
        <v>6.3790005093808473</v>
      </c>
      <c r="G16" s="1">
        <v>7</v>
      </c>
      <c r="H16" s="1">
        <f t="shared" si="0"/>
        <v>0</v>
      </c>
      <c r="I16" s="1"/>
      <c r="J16" s="1"/>
      <c r="K16" s="1"/>
      <c r="L16" s="1"/>
      <c r="M16" s="1" t="s">
        <v>41</v>
      </c>
      <c r="N16" s="1">
        <v>2.8960927000000001</v>
      </c>
    </row>
    <row r="17" spans="1:14">
      <c r="A17" s="1">
        <v>16</v>
      </c>
      <c r="B17" s="1">
        <v>94.25</v>
      </c>
      <c r="C17" s="1">
        <v>2.25</v>
      </c>
      <c r="D17" s="1">
        <v>2.9492829</v>
      </c>
      <c r="F17" s="1">
        <v>8.5017898174235054</v>
      </c>
      <c r="G17" s="1">
        <f>9+4/12</f>
        <v>9.3333333333333339</v>
      </c>
      <c r="H17" s="1">
        <f t="shared" si="0"/>
        <v>0.33333333333333393</v>
      </c>
      <c r="I17" s="1"/>
      <c r="J17" s="1"/>
      <c r="K17" s="1"/>
      <c r="L17" s="1"/>
      <c r="M17" s="1" t="s">
        <v>43</v>
      </c>
      <c r="N17" s="1">
        <v>2.9492829</v>
      </c>
    </row>
    <row r="18" spans="1:14">
      <c r="A18" s="1">
        <v>17</v>
      </c>
      <c r="B18" s="1">
        <v>98.359375</v>
      </c>
      <c r="C18" s="1">
        <v>2.75</v>
      </c>
      <c r="D18" s="1">
        <v>2.9467143</v>
      </c>
      <c r="F18" s="1">
        <v>8.5825511229647216</v>
      </c>
      <c r="G18" s="1">
        <f>9+7/12</f>
        <v>9.5833333333333339</v>
      </c>
      <c r="H18" s="1">
        <f t="shared" si="0"/>
        <v>8.3333333333333925E-2</v>
      </c>
      <c r="I18" s="1"/>
      <c r="J18" s="1"/>
      <c r="K18" s="1"/>
      <c r="L18" s="1"/>
      <c r="M18" s="1" t="s">
        <v>44</v>
      </c>
      <c r="N18" s="1">
        <v>2.9467143</v>
      </c>
    </row>
    <row r="19" spans="1:14">
      <c r="A19" s="1">
        <v>18</v>
      </c>
      <c r="B19" s="1">
        <v>99.483287000000004</v>
      </c>
      <c r="C19" s="1">
        <v>2.875</v>
      </c>
      <c r="D19" s="1">
        <v>2.9375001867857997</v>
      </c>
      <c r="F19" s="1">
        <v>8.7574744166778835</v>
      </c>
      <c r="G19" s="1">
        <f>118/12</f>
        <v>9.8333333333333339</v>
      </c>
      <c r="H19" s="1">
        <f t="shared" si="0"/>
        <v>0.33333333333333393</v>
      </c>
      <c r="I19" s="1"/>
      <c r="J19" s="1"/>
      <c r="K19" s="1"/>
      <c r="L19" s="1"/>
      <c r="M19" s="1" t="s">
        <v>56</v>
      </c>
      <c r="N19" s="1">
        <v>2.9375001867857997</v>
      </c>
    </row>
    <row r="20" spans="1:14">
      <c r="A20" s="1">
        <v>19</v>
      </c>
      <c r="B20" s="1">
        <v>92.890625</v>
      </c>
      <c r="C20" s="1">
        <v>2.75</v>
      </c>
      <c r="D20" s="1">
        <v>3.1218788000000002</v>
      </c>
      <c r="F20" s="1">
        <v>19.743674511785887</v>
      </c>
      <c r="G20" s="1">
        <f>29+4/12</f>
        <v>29.333333333333332</v>
      </c>
      <c r="H20" s="1">
        <f t="shared" si="0"/>
        <v>0.33333333333333215</v>
      </c>
      <c r="I20" s="1"/>
      <c r="J20" s="1"/>
      <c r="K20" s="1"/>
      <c r="L20" s="1"/>
      <c r="M20" s="1" t="s">
        <v>46</v>
      </c>
      <c r="N20" s="1">
        <v>3.1218788000000002</v>
      </c>
    </row>
    <row r="21" spans="1:14">
      <c r="A21" s="1">
        <v>20</v>
      </c>
      <c r="B21" s="1">
        <v>97.703125</v>
      </c>
      <c r="C21" s="1">
        <v>3</v>
      </c>
      <c r="D21" s="1">
        <v>3.1200451</v>
      </c>
      <c r="F21" s="1">
        <v>19.638971771457989</v>
      </c>
      <c r="G21" s="1">
        <f>29+7/12</f>
        <v>29.583333333333332</v>
      </c>
      <c r="H21" s="1">
        <f t="shared" si="0"/>
        <v>8.3333333333332149E-2</v>
      </c>
      <c r="I21" s="1"/>
      <c r="J21" s="1"/>
      <c r="K21" s="1"/>
      <c r="L21" s="1"/>
      <c r="M21" s="1" t="s">
        <v>47</v>
      </c>
      <c r="N21" s="1">
        <v>3.1200451</v>
      </c>
    </row>
    <row r="22" spans="1:14">
      <c r="A22" s="1">
        <v>21</v>
      </c>
      <c r="B22" s="1">
        <v>100.194022</v>
      </c>
      <c r="C22" s="1">
        <v>3.125</v>
      </c>
      <c r="D22" s="1">
        <v>3.1174990499799828</v>
      </c>
      <c r="F22" s="1">
        <v>19.688583884581895</v>
      </c>
      <c r="G22" s="1">
        <v>29.833300000000001</v>
      </c>
      <c r="H22" s="1">
        <f t="shared" si="0"/>
        <v>0.33330000000000126</v>
      </c>
      <c r="I22" s="1"/>
      <c r="J22" s="1"/>
      <c r="K22" s="1"/>
      <c r="L22" s="1"/>
      <c r="M22" s="1" t="s">
        <v>57</v>
      </c>
      <c r="N22" s="1">
        <v>3.1174990499799828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10" workbookViewId="0">
      <selection activeCell="B12" sqref="B12"/>
    </sheetView>
  </sheetViews>
  <sheetFormatPr defaultRowHeight="14.4"/>
  <cols>
    <col min="1" max="1" width="14.6640625" bestFit="1" customWidth="1"/>
    <col min="2" max="2" width="11.109375" bestFit="1" customWidth="1"/>
    <col min="3" max="3" width="13.77734375" bestFit="1" customWidth="1"/>
    <col min="4" max="4" width="13.33203125" bestFit="1" customWidth="1"/>
    <col min="5" max="5" width="14" bestFit="1" customWidth="1"/>
    <col min="6" max="6" width="8.33203125" bestFit="1" customWidth="1"/>
  </cols>
  <sheetData>
    <row r="1" spans="1:7">
      <c r="A1" s="2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 s="1" t="s">
        <v>27</v>
      </c>
      <c r="C2" s="1">
        <v>1.6699843391232529</v>
      </c>
      <c r="D2" s="1">
        <v>1.6750659473675813</v>
      </c>
      <c r="E2" s="1">
        <v>1.6725251382995563</v>
      </c>
      <c r="F2" s="1">
        <v>1.645</v>
      </c>
      <c r="G2" s="1">
        <v>0</v>
      </c>
    </row>
    <row r="3" spans="1:7">
      <c r="A3" s="1" t="s">
        <v>7</v>
      </c>
      <c r="B3" s="1" t="s">
        <v>28</v>
      </c>
      <c r="C3" s="1">
        <v>1.8538060044460594</v>
      </c>
      <c r="D3" s="1">
        <v>1.8589225993499574</v>
      </c>
      <c r="E3" s="1">
        <v>1.8563642856558349</v>
      </c>
      <c r="F3" s="1">
        <v>1.82</v>
      </c>
      <c r="G3" s="1">
        <v>0</v>
      </c>
    </row>
    <row r="4" spans="1:7">
      <c r="A4" s="1" t="s">
        <v>8</v>
      </c>
      <c r="B4" s="1" t="s">
        <v>29</v>
      </c>
      <c r="C4" s="1">
        <v>2.0303846121318831</v>
      </c>
      <c r="D4" s="1">
        <v>2.0355574738812132</v>
      </c>
      <c r="E4" s="1">
        <v>2.0329710099848235</v>
      </c>
      <c r="F4" s="1">
        <v>1.9824999999999999</v>
      </c>
      <c r="G4" s="1">
        <v>0</v>
      </c>
    </row>
    <row r="5" spans="1:7">
      <c r="A5" s="1" t="s">
        <v>9</v>
      </c>
      <c r="B5" s="1" t="s">
        <v>30</v>
      </c>
      <c r="C5" s="1">
        <v>2.2553649858565605</v>
      </c>
      <c r="D5" s="1">
        <v>2.2606077164765415</v>
      </c>
      <c r="E5" s="1">
        <v>2.2579863003431653</v>
      </c>
      <c r="F5" s="1">
        <v>2.1875</v>
      </c>
      <c r="G5" s="1">
        <v>0</v>
      </c>
    </row>
    <row r="6" spans="1:7">
      <c r="A6" s="1" t="s">
        <v>10</v>
      </c>
      <c r="B6" s="1" t="s">
        <v>31</v>
      </c>
      <c r="C6" s="1">
        <v>2.4670445000000001</v>
      </c>
      <c r="D6" s="1">
        <v>2.4735952000000001</v>
      </c>
      <c r="E6" s="1">
        <v>2.4703197000000001</v>
      </c>
      <c r="F6" s="1">
        <v>99.609375</v>
      </c>
      <c r="G6" s="1">
        <v>2.25</v>
      </c>
    </row>
    <row r="7" spans="1:7">
      <c r="A7" s="1" t="s">
        <v>11</v>
      </c>
      <c r="B7" s="1" t="s">
        <v>32</v>
      </c>
      <c r="C7" s="1">
        <v>2.4790513999999999</v>
      </c>
      <c r="D7" s="1">
        <v>2.4874190999999999</v>
      </c>
      <c r="E7" s="1">
        <v>2.4832350000000001</v>
      </c>
      <c r="F7" s="1">
        <v>99.5703125</v>
      </c>
      <c r="G7" s="1">
        <v>2.25</v>
      </c>
    </row>
    <row r="8" spans="1:7">
      <c r="A8" s="1" t="s">
        <v>12</v>
      </c>
      <c r="B8" s="1" t="s">
        <v>33</v>
      </c>
      <c r="C8" s="1">
        <v>2.4918315999999998</v>
      </c>
      <c r="D8" s="1">
        <v>2.4958662</v>
      </c>
      <c r="E8" s="1">
        <v>2.4938487999999999</v>
      </c>
      <c r="F8" s="1">
        <v>99.7734375</v>
      </c>
      <c r="G8" s="1">
        <v>2.375</v>
      </c>
    </row>
    <row r="9" spans="1:7">
      <c r="A9" s="1" t="s">
        <v>13</v>
      </c>
      <c r="B9" s="1" t="s">
        <v>34</v>
      </c>
      <c r="C9" s="1">
        <v>2.6300172000000002</v>
      </c>
      <c r="D9" s="1">
        <v>2.6358638999999999</v>
      </c>
      <c r="E9" s="1">
        <v>2.6329403999999998</v>
      </c>
      <c r="F9" s="1">
        <v>98.9765625</v>
      </c>
      <c r="G9" s="1">
        <v>2.25</v>
      </c>
    </row>
    <row r="10" spans="1:7">
      <c r="A10" s="1" t="s">
        <v>14</v>
      </c>
      <c r="B10" s="1" t="s">
        <v>35</v>
      </c>
      <c r="C10" s="1">
        <v>2.6376290999999998</v>
      </c>
      <c r="D10" s="1">
        <v>2.6433119</v>
      </c>
      <c r="E10" s="1">
        <v>2.6404703999999999</v>
      </c>
      <c r="F10" s="1">
        <v>99.2734375</v>
      </c>
      <c r="G10" s="1">
        <v>2.375</v>
      </c>
    </row>
    <row r="11" spans="1:7">
      <c r="A11" s="1" t="s">
        <v>15</v>
      </c>
      <c r="B11" s="1" t="s">
        <v>36</v>
      </c>
      <c r="C11" s="1">
        <v>2.6445921000000001</v>
      </c>
      <c r="D11" s="1">
        <v>2.6473572000000001</v>
      </c>
      <c r="E11" s="1">
        <v>2.6459745999999997</v>
      </c>
      <c r="F11" s="1">
        <v>99.234375</v>
      </c>
      <c r="G11" s="1">
        <v>2.375</v>
      </c>
    </row>
    <row r="12" spans="1:7">
      <c r="A12" s="1" t="s">
        <v>16</v>
      </c>
      <c r="B12" s="1" t="s">
        <v>37</v>
      </c>
      <c r="C12" s="1">
        <v>2.8330042</v>
      </c>
      <c r="D12" s="1">
        <v>2.8364967999999999</v>
      </c>
      <c r="E12" s="1">
        <v>2.8347503999999999</v>
      </c>
      <c r="F12" s="1">
        <v>99.0625</v>
      </c>
      <c r="G12" s="1">
        <v>2.625</v>
      </c>
    </row>
    <row r="13" spans="1:7">
      <c r="A13" s="1" t="s">
        <v>17</v>
      </c>
      <c r="B13" s="1" t="s">
        <v>38</v>
      </c>
      <c r="C13" s="1">
        <v>2.8400062999999998</v>
      </c>
      <c r="D13" s="1">
        <v>2.8417313000000002</v>
      </c>
      <c r="E13" s="1">
        <v>2.8408688</v>
      </c>
      <c r="F13" s="1">
        <v>98.4453125</v>
      </c>
      <c r="G13" s="1">
        <v>2.5</v>
      </c>
    </row>
    <row r="14" spans="1:7">
      <c r="A14" s="1" t="s">
        <v>18</v>
      </c>
      <c r="B14" s="1" t="s">
        <v>39</v>
      </c>
      <c r="C14" s="1">
        <v>2.8400000663441731</v>
      </c>
      <c r="D14" s="1">
        <v>2.8500002636294854</v>
      </c>
      <c r="E14" s="1">
        <v>2.8449995010471154</v>
      </c>
      <c r="F14" s="1">
        <v>99.583236999999997</v>
      </c>
      <c r="G14" s="1">
        <v>2.75</v>
      </c>
    </row>
    <row r="15" spans="1:7">
      <c r="A15" s="1" t="s">
        <v>19</v>
      </c>
      <c r="B15" s="1" t="s">
        <v>40</v>
      </c>
      <c r="C15" s="1">
        <v>2.9688942000000003</v>
      </c>
      <c r="D15" s="1">
        <v>2.9714368000000002</v>
      </c>
      <c r="E15" s="1">
        <v>2.9701655000000002</v>
      </c>
      <c r="F15" s="1">
        <v>97.859375</v>
      </c>
      <c r="G15" s="1">
        <v>2.625</v>
      </c>
    </row>
    <row r="16" spans="1:7">
      <c r="A16" s="1" t="s">
        <v>20</v>
      </c>
      <c r="B16" s="1" t="s">
        <v>41</v>
      </c>
      <c r="C16" s="1">
        <v>2.9750003849126365</v>
      </c>
      <c r="D16" s="1">
        <v>2.9800004939317297</v>
      </c>
      <c r="E16" s="1">
        <v>2.9775002153558567</v>
      </c>
      <c r="F16" s="1">
        <v>98.587607000000006</v>
      </c>
      <c r="G16" s="1">
        <v>2.75</v>
      </c>
    </row>
    <row r="17" spans="1:7">
      <c r="A17" s="1" t="s">
        <v>21</v>
      </c>
      <c r="B17" s="1" t="s">
        <v>42</v>
      </c>
      <c r="C17" s="1">
        <v>3.0233105999999998</v>
      </c>
      <c r="D17" s="1">
        <v>3.0253212</v>
      </c>
      <c r="E17" s="1">
        <v>3.0243158999999999</v>
      </c>
      <c r="F17" s="1">
        <v>93.765625</v>
      </c>
      <c r="G17" s="1">
        <v>2.25</v>
      </c>
    </row>
    <row r="18" spans="1:7">
      <c r="A18" s="1" t="s">
        <v>22</v>
      </c>
      <c r="B18" s="1" t="s">
        <v>43</v>
      </c>
      <c r="C18" s="1">
        <v>3.0252321000000002</v>
      </c>
      <c r="D18" s="1">
        <v>3.0272000000000001</v>
      </c>
      <c r="E18" s="1">
        <v>3.0262159999999998</v>
      </c>
      <c r="F18" s="1">
        <v>93.609375</v>
      </c>
      <c r="G18" s="1">
        <v>2.25</v>
      </c>
    </row>
    <row r="19" spans="1:7">
      <c r="A19" s="1" t="s">
        <v>23</v>
      </c>
      <c r="B19" s="1" t="s">
        <v>44</v>
      </c>
      <c r="C19" s="1">
        <v>3.0202205000000002</v>
      </c>
      <c r="D19" s="1">
        <v>3.0220978000000001</v>
      </c>
      <c r="E19" s="1">
        <v>3.0211591000000002</v>
      </c>
      <c r="F19" s="1">
        <v>97.71875</v>
      </c>
      <c r="G19" s="1">
        <v>2.75</v>
      </c>
    </row>
    <row r="20" spans="1:7">
      <c r="A20" s="1" t="s">
        <v>24</v>
      </c>
      <c r="B20" s="1" t="s">
        <v>45</v>
      </c>
      <c r="C20" s="1">
        <v>3.2015701000000001</v>
      </c>
      <c r="D20" s="1">
        <v>3.2033204999999998</v>
      </c>
      <c r="E20" s="1">
        <v>3.2024452000000001</v>
      </c>
      <c r="F20" s="1">
        <v>91.453125</v>
      </c>
      <c r="G20" s="1">
        <v>2.75</v>
      </c>
    </row>
    <row r="21" spans="1:7">
      <c r="A21" s="1" t="s">
        <v>25</v>
      </c>
      <c r="B21" s="1" t="s">
        <v>46</v>
      </c>
      <c r="C21" s="1">
        <v>3.2009881</v>
      </c>
      <c r="D21" s="1">
        <v>3.2027302</v>
      </c>
      <c r="E21" s="1">
        <v>3.2018591000000001</v>
      </c>
      <c r="F21" s="1">
        <v>91.421875</v>
      </c>
      <c r="G21" s="1">
        <v>2.75</v>
      </c>
    </row>
    <row r="22" spans="1:7">
      <c r="A22" s="1" t="s">
        <v>26</v>
      </c>
      <c r="B22" s="1" t="s">
        <v>47</v>
      </c>
      <c r="C22" s="1">
        <v>3.1984032999999998</v>
      </c>
      <c r="D22" s="1">
        <v>3.1992414</v>
      </c>
      <c r="E22" s="1">
        <v>3.1988222999999998</v>
      </c>
      <c r="F22" s="1">
        <v>96.203125</v>
      </c>
      <c r="G22" s="1">
        <v>3</v>
      </c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Sheet3</vt:lpstr>
      <vt:lpstr>Sheet1</vt:lpstr>
      <vt:lpstr>Raw_data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KAISTBS4</dc:creator>
  <cp:lastModifiedBy>강우람</cp:lastModifiedBy>
  <dcterms:created xsi:type="dcterms:W3CDTF">2018-04-25T13:16:03Z</dcterms:created>
  <dcterms:modified xsi:type="dcterms:W3CDTF">2018-05-06T08:14:16Z</dcterms:modified>
</cp:coreProperties>
</file>