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CT\DB\"/>
    </mc:Choice>
  </mc:AlternateContent>
  <bookViews>
    <workbookView xWindow="0" yWindow="0" windowWidth="17970" windowHeight="6015" activeTab="1"/>
  </bookViews>
  <sheets>
    <sheet name="장르_공연" sheetId="1" r:id="rId1"/>
    <sheet name="제조사_상품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T6" i="2" l="1"/>
  <c r="T7" i="2"/>
  <c r="T8" i="2"/>
  <c r="T9" i="2"/>
  <c r="T10" i="2"/>
  <c r="T11" i="2"/>
  <c r="T12" i="2"/>
  <c r="T5" i="2"/>
  <c r="T13" i="2"/>
  <c r="T14" i="2"/>
  <c r="T15" i="2"/>
  <c r="T16" i="2"/>
  <c r="T17" i="2"/>
  <c r="T18" i="2"/>
  <c r="T19" i="2"/>
  <c r="T20" i="2"/>
  <c r="T21" i="2"/>
  <c r="T22" i="2"/>
  <c r="T23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E6" i="2" l="1"/>
  <c r="E7" i="2"/>
  <c r="E8" i="2"/>
  <c r="E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18" i="2"/>
  <c r="G38" i="2"/>
  <c r="G17" i="2"/>
  <c r="P5" i="2" l="1"/>
</calcChain>
</file>

<file path=xl/sharedStrings.xml><?xml version="1.0" encoding="utf-8"?>
<sst xmlns="http://schemas.openxmlformats.org/spreadsheetml/2006/main" count="101" uniqueCount="84">
  <si>
    <t>장르(genre)</t>
    <phoneticPr fontId="1" type="noConversion"/>
  </si>
  <si>
    <t>공연(show)</t>
    <phoneticPr fontId="1" type="noConversion"/>
  </si>
  <si>
    <t>g_no</t>
    <phoneticPr fontId="1" type="noConversion"/>
  </si>
  <si>
    <t>genre</t>
    <phoneticPr fontId="1" type="noConversion"/>
  </si>
  <si>
    <t>reg_date</t>
    <phoneticPr fontId="1" type="noConversion"/>
  </si>
  <si>
    <t>s_no</t>
    <phoneticPr fontId="1" type="noConversion"/>
  </si>
  <si>
    <t>title</t>
    <phoneticPr fontId="1" type="noConversion"/>
  </si>
  <si>
    <t>장르번호</t>
    <phoneticPr fontId="1" type="noConversion"/>
  </si>
  <si>
    <t>장르</t>
    <phoneticPr fontId="1" type="noConversion"/>
  </si>
  <si>
    <t>등록일자</t>
    <phoneticPr fontId="1" type="noConversion"/>
  </si>
  <si>
    <t>공연번호</t>
    <phoneticPr fontId="1" type="noConversion"/>
  </si>
  <si>
    <t>공연명</t>
    <phoneticPr fontId="1" type="noConversion"/>
  </si>
  <si>
    <t>뮤지컬</t>
    <phoneticPr fontId="1" type="noConversion"/>
  </si>
  <si>
    <t>명동거리 1909</t>
    <phoneticPr fontId="1" type="noConversion"/>
  </si>
  <si>
    <t>클래식</t>
    <phoneticPr fontId="1" type="noConversion"/>
  </si>
  <si>
    <t>연극 내가없는</t>
    <phoneticPr fontId="1" type="noConversion"/>
  </si>
  <si>
    <t>연극</t>
    <phoneticPr fontId="1" type="noConversion"/>
  </si>
  <si>
    <t>산들바람 작품</t>
    <phoneticPr fontId="1" type="noConversion"/>
  </si>
  <si>
    <t>국악</t>
    <phoneticPr fontId="1" type="noConversion"/>
  </si>
  <si>
    <t>토끼 음악회</t>
    <phoneticPr fontId="1" type="noConversion"/>
  </si>
  <si>
    <t>전시</t>
    <phoneticPr fontId="1" type="noConversion"/>
  </si>
  <si>
    <t>새소리 전에</t>
    <phoneticPr fontId="1" type="noConversion"/>
  </si>
  <si>
    <t>무용</t>
    <phoneticPr fontId="1" type="noConversion"/>
  </si>
  <si>
    <t>내마음 국거리</t>
    <phoneticPr fontId="1" type="noConversion"/>
  </si>
  <si>
    <t>콘서트</t>
    <phoneticPr fontId="1" type="noConversion"/>
  </si>
  <si>
    <t>피리부는 사나이</t>
    <phoneticPr fontId="1" type="noConversion"/>
  </si>
  <si>
    <t>판소리</t>
    <phoneticPr fontId="1" type="noConversion"/>
  </si>
  <si>
    <t>잉크 토너가 증발 했다</t>
    <phoneticPr fontId="1" type="noConversion"/>
  </si>
  <si>
    <t>과거 회상곡</t>
    <phoneticPr fontId="1" type="noConversion"/>
  </si>
  <si>
    <t>뒤 돌아 볼 때 즈음에</t>
    <phoneticPr fontId="1" type="noConversion"/>
  </si>
  <si>
    <t>마음을 울리는 클래식</t>
    <phoneticPr fontId="1" type="noConversion"/>
  </si>
  <si>
    <t>일상으로 초대</t>
    <phoneticPr fontId="1" type="noConversion"/>
  </si>
  <si>
    <t>떡볶이 한 접시</t>
    <phoneticPr fontId="1" type="noConversion"/>
  </si>
  <si>
    <t>제조사정보</t>
    <phoneticPr fontId="1" type="noConversion"/>
  </si>
  <si>
    <t>제조사번호</t>
    <phoneticPr fontId="1" type="noConversion"/>
  </si>
  <si>
    <t>제조사명</t>
    <phoneticPr fontId="1" type="noConversion"/>
  </si>
  <si>
    <t>설립일자</t>
    <phoneticPr fontId="1" type="noConversion"/>
  </si>
  <si>
    <t>상업일자</t>
    <phoneticPr fontId="1" type="noConversion"/>
  </si>
  <si>
    <t>manufacturer</t>
    <phoneticPr fontId="1" type="noConversion"/>
  </si>
  <si>
    <t>manf_no</t>
    <phoneticPr fontId="1" type="noConversion"/>
  </si>
  <si>
    <t>manf_nm</t>
    <phoneticPr fontId="1" type="noConversion"/>
  </si>
  <si>
    <t>est_date</t>
    <phoneticPr fontId="1" type="noConversion"/>
  </si>
  <si>
    <t>cmer_date</t>
    <phoneticPr fontId="1" type="noConversion"/>
  </si>
  <si>
    <t>오리옹</t>
    <phoneticPr fontId="1" type="noConversion"/>
  </si>
  <si>
    <t>그라운</t>
    <phoneticPr fontId="1" type="noConversion"/>
  </si>
  <si>
    <t>롱심</t>
    <phoneticPr fontId="1" type="noConversion"/>
  </si>
  <si>
    <t>상품정보</t>
    <phoneticPr fontId="1" type="noConversion"/>
  </si>
  <si>
    <t>놋데</t>
    <phoneticPr fontId="1" type="noConversion"/>
  </si>
  <si>
    <t>상품번호</t>
    <phoneticPr fontId="1" type="noConversion"/>
  </si>
  <si>
    <t>상품명</t>
    <phoneticPr fontId="1" type="noConversion"/>
  </si>
  <si>
    <t>가격</t>
    <phoneticPr fontId="1" type="noConversion"/>
  </si>
  <si>
    <t>제조사번호</t>
    <phoneticPr fontId="1" type="noConversion"/>
  </si>
  <si>
    <t>goods_no</t>
    <phoneticPr fontId="1" type="noConversion"/>
  </si>
  <si>
    <t>goods_nm</t>
    <phoneticPr fontId="1" type="noConversion"/>
  </si>
  <si>
    <t>price</t>
    <phoneticPr fontId="1" type="noConversion"/>
  </si>
  <si>
    <t>산토</t>
    <phoneticPr fontId="1" type="noConversion"/>
  </si>
  <si>
    <t>쪼고랫</t>
    <phoneticPr fontId="1" type="noConversion"/>
  </si>
  <si>
    <t>새우통</t>
    <phoneticPr fontId="1" type="noConversion"/>
  </si>
  <si>
    <t>동물나라</t>
    <phoneticPr fontId="1" type="noConversion"/>
  </si>
  <si>
    <t>가물치</t>
    <phoneticPr fontId="1" type="noConversion"/>
  </si>
  <si>
    <t>거북집</t>
    <phoneticPr fontId="1" type="noConversion"/>
  </si>
  <si>
    <t>채소스릭</t>
    <phoneticPr fontId="1" type="noConversion"/>
  </si>
  <si>
    <t>꼴두기칩</t>
    <phoneticPr fontId="1" type="noConversion"/>
  </si>
  <si>
    <t>토스틱</t>
    <phoneticPr fontId="1" type="noConversion"/>
  </si>
  <si>
    <t>goods</t>
    <phoneticPr fontId="1" type="noConversion"/>
  </si>
  <si>
    <t>참깨칩</t>
    <phoneticPr fontId="1" type="noConversion"/>
  </si>
  <si>
    <t>판매실적</t>
    <phoneticPr fontId="1" type="noConversion"/>
  </si>
  <si>
    <t>sales</t>
    <phoneticPr fontId="1" type="noConversion"/>
  </si>
  <si>
    <t>실적번호</t>
    <phoneticPr fontId="1" type="noConversion"/>
  </si>
  <si>
    <t>상품번호</t>
    <phoneticPr fontId="1" type="noConversion"/>
  </si>
  <si>
    <t>판매처</t>
    <phoneticPr fontId="1" type="noConversion"/>
  </si>
  <si>
    <t>수량</t>
    <phoneticPr fontId="1" type="noConversion"/>
  </si>
  <si>
    <t>판매일자</t>
    <phoneticPr fontId="1" type="noConversion"/>
  </si>
  <si>
    <t>sale_no</t>
    <phoneticPr fontId="1" type="noConversion"/>
  </si>
  <si>
    <t>quantity</t>
    <phoneticPr fontId="1" type="noConversion"/>
  </si>
  <si>
    <t>sale_date</t>
    <phoneticPr fontId="1" type="noConversion"/>
  </si>
  <si>
    <t>sale_store</t>
    <phoneticPr fontId="1" type="noConversion"/>
  </si>
  <si>
    <t>사거리 슈퍼</t>
    <phoneticPr fontId="1" type="noConversion"/>
  </si>
  <si>
    <t>오거리 만장</t>
    <phoneticPr fontId="1" type="noConversion"/>
  </si>
  <si>
    <t>DU</t>
    <phoneticPr fontId="1" type="noConversion"/>
  </si>
  <si>
    <t>만남의 광장</t>
    <phoneticPr fontId="1" type="noConversion"/>
  </si>
  <si>
    <t>F Space</t>
    <phoneticPr fontId="1" type="noConversion"/>
  </si>
  <si>
    <t>올리브 올드</t>
    <phoneticPr fontId="1" type="noConversion"/>
  </si>
  <si>
    <t>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</si>
</sst>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월&quot;\ d&quot;일&quot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3" sqref="B3"/>
    </sheetView>
  </sheetViews>
  <sheetFormatPr defaultRowHeight="16.5" x14ac:dyDescent="0.3"/>
  <cols>
    <col min="3" max="3" width="11.125" bestFit="1" customWidth="1"/>
    <col min="6" max="6" width="21.375" bestFit="1" customWidth="1"/>
  </cols>
  <sheetData>
    <row r="1" spans="1:7" x14ac:dyDescent="0.3">
      <c r="A1" t="s">
        <v>0</v>
      </c>
      <c r="E1" t="s">
        <v>1</v>
      </c>
    </row>
    <row r="2" spans="1:7" x14ac:dyDescent="0.3">
      <c r="A2" s="1" t="s">
        <v>2</v>
      </c>
      <c r="B2" s="1" t="s">
        <v>3</v>
      </c>
      <c r="C2" s="1" t="s">
        <v>4</v>
      </c>
      <c r="E2" s="1" t="s">
        <v>5</v>
      </c>
      <c r="F2" s="1" t="s">
        <v>6</v>
      </c>
      <c r="G2" s="1" t="s">
        <v>2</v>
      </c>
    </row>
    <row r="3" spans="1:7" x14ac:dyDescent="0.3">
      <c r="A3" s="1" t="s">
        <v>7</v>
      </c>
      <c r="B3" s="1" t="s">
        <v>8</v>
      </c>
      <c r="C3" s="1" t="s">
        <v>9</v>
      </c>
      <c r="E3" s="1" t="s">
        <v>10</v>
      </c>
      <c r="F3" s="1" t="s">
        <v>11</v>
      </c>
      <c r="G3" s="1" t="s">
        <v>7</v>
      </c>
    </row>
    <row r="4" spans="1:7" x14ac:dyDescent="0.3">
      <c r="A4" s="1">
        <v>1</v>
      </c>
      <c r="B4" s="1" t="s">
        <v>12</v>
      </c>
      <c r="C4" s="2">
        <v>44550</v>
      </c>
      <c r="E4" s="1">
        <v>1</v>
      </c>
      <c r="F4" s="1" t="s">
        <v>13</v>
      </c>
      <c r="G4" s="1">
        <v>5</v>
      </c>
    </row>
    <row r="5" spans="1:7" x14ac:dyDescent="0.3">
      <c r="A5" s="1">
        <v>2</v>
      </c>
      <c r="B5" s="1" t="s">
        <v>14</v>
      </c>
      <c r="C5" s="2">
        <v>44550</v>
      </c>
      <c r="E5" s="1">
        <v>2</v>
      </c>
      <c r="F5" s="1" t="s">
        <v>15</v>
      </c>
      <c r="G5" s="1">
        <v>3</v>
      </c>
    </row>
    <row r="6" spans="1:7" x14ac:dyDescent="0.3">
      <c r="A6" s="1">
        <v>3</v>
      </c>
      <c r="B6" s="1" t="s">
        <v>16</v>
      </c>
      <c r="C6" s="2">
        <v>44550</v>
      </c>
      <c r="E6" s="1">
        <v>3</v>
      </c>
      <c r="F6" s="1" t="s">
        <v>17</v>
      </c>
      <c r="G6" s="1">
        <v>5</v>
      </c>
    </row>
    <row r="7" spans="1:7" x14ac:dyDescent="0.3">
      <c r="A7" s="1">
        <v>4</v>
      </c>
      <c r="B7" s="1" t="s">
        <v>18</v>
      </c>
      <c r="C7" s="2">
        <v>44550</v>
      </c>
      <c r="E7" s="1">
        <v>4</v>
      </c>
      <c r="F7" s="1" t="s">
        <v>19</v>
      </c>
      <c r="G7" s="1">
        <v>1</v>
      </c>
    </row>
    <row r="8" spans="1:7" x14ac:dyDescent="0.3">
      <c r="A8" s="1">
        <v>5</v>
      </c>
      <c r="B8" s="1" t="s">
        <v>20</v>
      </c>
      <c r="C8" s="2">
        <v>44550</v>
      </c>
      <c r="E8" s="1">
        <v>5</v>
      </c>
      <c r="F8" s="1" t="s">
        <v>21</v>
      </c>
      <c r="G8" s="1">
        <v>1</v>
      </c>
    </row>
    <row r="9" spans="1:7" x14ac:dyDescent="0.3">
      <c r="A9" s="1">
        <v>6</v>
      </c>
      <c r="B9" s="1" t="s">
        <v>22</v>
      </c>
      <c r="C9" s="2">
        <v>44550</v>
      </c>
      <c r="E9" s="1">
        <v>6</v>
      </c>
      <c r="F9" s="1" t="s">
        <v>23</v>
      </c>
      <c r="G9" s="1">
        <v>4</v>
      </c>
    </row>
    <row r="10" spans="1:7" x14ac:dyDescent="0.3">
      <c r="A10" s="1">
        <v>7</v>
      </c>
      <c r="B10" s="1" t="s">
        <v>24</v>
      </c>
      <c r="C10" s="2">
        <v>44630</v>
      </c>
      <c r="E10" s="1">
        <v>7</v>
      </c>
      <c r="F10" s="1" t="s">
        <v>25</v>
      </c>
      <c r="G10" s="1">
        <v>4</v>
      </c>
    </row>
    <row r="11" spans="1:7" x14ac:dyDescent="0.3">
      <c r="A11" s="1">
        <v>8</v>
      </c>
      <c r="B11" s="1" t="s">
        <v>26</v>
      </c>
      <c r="C11" s="2">
        <v>44630</v>
      </c>
      <c r="E11" s="1">
        <v>8</v>
      </c>
      <c r="F11" s="1" t="s">
        <v>27</v>
      </c>
      <c r="G11" s="1">
        <v>3</v>
      </c>
    </row>
    <row r="12" spans="1:7" x14ac:dyDescent="0.3">
      <c r="E12" s="1">
        <v>9</v>
      </c>
      <c r="F12" s="1" t="s">
        <v>28</v>
      </c>
      <c r="G12" s="1">
        <v>5</v>
      </c>
    </row>
    <row r="13" spans="1:7" x14ac:dyDescent="0.3">
      <c r="E13" s="1">
        <v>10</v>
      </c>
      <c r="F13" s="1" t="s">
        <v>29</v>
      </c>
      <c r="G13" s="1">
        <v>3</v>
      </c>
    </row>
    <row r="14" spans="1:7" x14ac:dyDescent="0.3">
      <c r="E14" s="1">
        <v>11</v>
      </c>
      <c r="F14" s="1" t="s">
        <v>30</v>
      </c>
      <c r="G14" s="1">
        <v>2</v>
      </c>
    </row>
    <row r="15" spans="1:7" x14ac:dyDescent="0.3">
      <c r="E15" s="1">
        <v>12</v>
      </c>
      <c r="F15" s="1" t="s">
        <v>31</v>
      </c>
      <c r="G15" s="1">
        <v>10</v>
      </c>
    </row>
    <row r="16" spans="1:7" x14ac:dyDescent="0.3">
      <c r="E16" s="1">
        <v>13</v>
      </c>
      <c r="F16" s="1" t="s">
        <v>32</v>
      </c>
      <c r="G16" s="1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E1" workbookViewId="0">
      <selection activeCell="J6" sqref="J6"/>
    </sheetView>
  </sheetViews>
  <sheetFormatPr defaultRowHeight="16.5" x14ac:dyDescent="0.3"/>
  <cols>
    <col min="3" max="4" width="11.125" bestFit="1" customWidth="1"/>
    <col min="15" max="15" width="11.125" bestFit="1" customWidth="1"/>
  </cols>
  <sheetData>
    <row r="1" spans="1:20" x14ac:dyDescent="0.3">
      <c r="A1" t="s">
        <v>33</v>
      </c>
      <c r="F1" t="s">
        <v>46</v>
      </c>
      <c r="K1" t="s">
        <v>66</v>
      </c>
    </row>
    <row r="2" spans="1:20" x14ac:dyDescent="0.3">
      <c r="A2" t="s">
        <v>38</v>
      </c>
      <c r="F2" t="s">
        <v>64</v>
      </c>
      <c r="K2" t="s">
        <v>67</v>
      </c>
    </row>
    <row r="3" spans="1:20" x14ac:dyDescent="0.3">
      <c r="A3" s="1" t="s">
        <v>34</v>
      </c>
      <c r="B3" s="1" t="s">
        <v>35</v>
      </c>
      <c r="C3" s="1" t="s">
        <v>36</v>
      </c>
      <c r="D3" s="1" t="s">
        <v>37</v>
      </c>
      <c r="F3" s="1" t="s">
        <v>48</v>
      </c>
      <c r="G3" s="1" t="s">
        <v>49</v>
      </c>
      <c r="H3" s="1" t="s">
        <v>50</v>
      </c>
      <c r="I3" s="1" t="s">
        <v>51</v>
      </c>
      <c r="K3" s="1" t="s">
        <v>68</v>
      </c>
      <c r="L3" s="1" t="s">
        <v>69</v>
      </c>
      <c r="M3" s="1" t="s">
        <v>70</v>
      </c>
      <c r="N3" s="1" t="s">
        <v>71</v>
      </c>
      <c r="O3" s="1" t="s">
        <v>72</v>
      </c>
    </row>
    <row r="4" spans="1:20" x14ac:dyDescent="0.3">
      <c r="A4" s="1" t="s">
        <v>39</v>
      </c>
      <c r="B4" s="1" t="s">
        <v>40</v>
      </c>
      <c r="C4" s="1" t="s">
        <v>41</v>
      </c>
      <c r="D4" s="1" t="s">
        <v>42</v>
      </c>
      <c r="F4" s="1" t="s">
        <v>52</v>
      </c>
      <c r="G4" s="1" t="s">
        <v>53</v>
      </c>
      <c r="H4" s="1" t="s">
        <v>54</v>
      </c>
      <c r="I4" s="1" t="s">
        <v>39</v>
      </c>
      <c r="K4" s="1" t="s">
        <v>73</v>
      </c>
      <c r="L4" s="1" t="s">
        <v>52</v>
      </c>
      <c r="M4" s="1" t="s">
        <v>76</v>
      </c>
      <c r="N4" s="1" t="s">
        <v>74</v>
      </c>
      <c r="O4" s="1" t="s">
        <v>75</v>
      </c>
    </row>
    <row r="5" spans="1:20" x14ac:dyDescent="0.3">
      <c r="A5" s="1">
        <v>1</v>
      </c>
      <c r="B5" s="1" t="s">
        <v>43</v>
      </c>
      <c r="C5" s="2">
        <v>27454</v>
      </c>
      <c r="D5" s="2">
        <v>27454</v>
      </c>
      <c r="E5" s="3" t="str">
        <f>"("&amp;A5&amp;",'"&amp;B5&amp;"',"&amp;C5&amp;","&amp;D5&amp;")"</f>
        <v>(1,'오리옹',27454,27454)</v>
      </c>
      <c r="F5" s="1">
        <v>1</v>
      </c>
      <c r="G5" s="1" t="s">
        <v>55</v>
      </c>
      <c r="H5" s="1">
        <v>800</v>
      </c>
      <c r="I5" s="1">
        <v>2</v>
      </c>
      <c r="J5" t="str">
        <f>"("&amp;F5&amp;",'"&amp;G5&amp;"',"&amp;H5&amp;","&amp;I5&amp;")"</f>
        <v>(1,'산토',800,2)</v>
      </c>
      <c r="K5" s="1">
        <v>1</v>
      </c>
      <c r="L5" s="1">
        <v>3</v>
      </c>
      <c r="M5" s="1" t="s">
        <v>77</v>
      </c>
      <c r="N5" s="1">
        <v>3</v>
      </c>
      <c r="O5" s="2">
        <v>44624</v>
      </c>
      <c r="P5" t="str">
        <f>"("&amp;K5&amp;","&amp;L5&amp;",'"&amp;M5&amp;"',"&amp;N5&amp;",'"&amp;O5&amp;"')"</f>
        <v>(1,3,'사거리 슈퍼',3,'44624')</v>
      </c>
      <c r="S5">
        <f>VLOOKUP($L5,$L$5:$N$24,3,FALSE) * VLOOKUP($F$5:$F$14,$F$5:$H$14,3,FALSE)</f>
        <v>2400</v>
      </c>
      <c r="T5">
        <f>VLOOKUP($F5,$L$5:$N$23,3,FALSE) * $H$5:$H$14</f>
        <v>800</v>
      </c>
    </row>
    <row r="6" spans="1:20" x14ac:dyDescent="0.3">
      <c r="A6" s="1">
        <v>2</v>
      </c>
      <c r="B6" s="1" t="s">
        <v>44</v>
      </c>
      <c r="C6" s="2">
        <v>27760</v>
      </c>
      <c r="D6" s="2">
        <v>27881</v>
      </c>
      <c r="E6" s="3" t="str">
        <f t="shared" ref="E6:E8" si="0">"("&amp;A6&amp;",'"&amp;B6&amp;"',"&amp;C6&amp;","&amp;D6&amp;")"</f>
        <v>(2,'그라운',27760,27881)</v>
      </c>
      <c r="F6" s="1">
        <v>2</v>
      </c>
      <c r="G6" s="1" t="s">
        <v>56</v>
      </c>
      <c r="H6" s="1">
        <v>1000</v>
      </c>
      <c r="I6" s="1">
        <v>1</v>
      </c>
      <c r="J6" t="str">
        <f t="shared" ref="J6:J14" si="1">"("&amp;F6&amp;",'"&amp;G6&amp;"',"&amp;H6&amp;","&amp;I6&amp;")"</f>
        <v>(2,'쪼고랫',1000,1)</v>
      </c>
      <c r="K6" s="1">
        <v>2</v>
      </c>
      <c r="L6" s="1">
        <v>1</v>
      </c>
      <c r="M6" s="1" t="s">
        <v>78</v>
      </c>
      <c r="N6" s="1">
        <v>1</v>
      </c>
      <c r="O6" s="2">
        <v>44624</v>
      </c>
      <c r="P6" t="str">
        <f t="shared" ref="P6:P24" si="2">"("&amp;K6&amp;","&amp;L6&amp;",'"&amp;M6&amp;"',"&amp;N6&amp;",'"&amp;O6&amp;"')"</f>
        <v>(2,1,'오거리 만장',1,'44624')</v>
      </c>
      <c r="S6">
        <f t="shared" ref="S6:S23" si="3">VLOOKUP($L6,$L$5:$N$24,3,FALSE) * VLOOKUP($F$5:$F$14,$F$5:$H$14,3,FALSE)</f>
        <v>1000</v>
      </c>
      <c r="T6">
        <f t="shared" ref="T6:T12" si="4">VLOOKUP($F6,$L$5:$N$23,3,FALSE) * $H$5:$H$14</f>
        <v>4000</v>
      </c>
    </row>
    <row r="7" spans="1:20" x14ac:dyDescent="0.3">
      <c r="A7" s="1">
        <v>3</v>
      </c>
      <c r="B7" s="1" t="s">
        <v>45</v>
      </c>
      <c r="C7" s="2">
        <v>29221</v>
      </c>
      <c r="D7" s="2">
        <v>29252</v>
      </c>
      <c r="E7" s="3" t="str">
        <f t="shared" si="0"/>
        <v>(3,'롱심',29221,29252)</v>
      </c>
      <c r="F7" s="1">
        <v>3</v>
      </c>
      <c r="G7" s="1" t="s">
        <v>57</v>
      </c>
      <c r="H7" s="1">
        <v>300</v>
      </c>
      <c r="I7" s="1">
        <v>3</v>
      </c>
      <c r="J7" t="str">
        <f t="shared" si="1"/>
        <v>(3,'새우통',300,3)</v>
      </c>
      <c r="K7" s="1">
        <v>3</v>
      </c>
      <c r="L7" s="1">
        <v>2</v>
      </c>
      <c r="M7" s="1" t="s">
        <v>79</v>
      </c>
      <c r="N7" s="1">
        <v>4</v>
      </c>
      <c r="O7" s="2">
        <v>44624</v>
      </c>
      <c r="P7" t="str">
        <f t="shared" si="2"/>
        <v>(3,2,'DU',4,'44624')</v>
      </c>
      <c r="S7">
        <f t="shared" si="3"/>
        <v>1200</v>
      </c>
      <c r="T7">
        <f t="shared" si="4"/>
        <v>900</v>
      </c>
    </row>
    <row r="8" spans="1:20" x14ac:dyDescent="0.3">
      <c r="A8" s="1">
        <v>4</v>
      </c>
      <c r="B8" s="1" t="s">
        <v>47</v>
      </c>
      <c r="C8" s="2">
        <v>32143</v>
      </c>
      <c r="D8" s="2">
        <v>32143</v>
      </c>
      <c r="E8" s="3" t="str">
        <f t="shared" si="0"/>
        <v>(4,'놋데',32143,32143)</v>
      </c>
      <c r="F8" s="1">
        <v>4</v>
      </c>
      <c r="G8" s="1" t="s">
        <v>58</v>
      </c>
      <c r="H8" s="1">
        <v>400</v>
      </c>
      <c r="I8" s="1">
        <v>10</v>
      </c>
      <c r="J8" t="str">
        <f t="shared" si="1"/>
        <v>(4,'동물나라',400,10)</v>
      </c>
      <c r="K8" s="1">
        <v>4</v>
      </c>
      <c r="L8" s="1">
        <v>4</v>
      </c>
      <c r="M8" s="1" t="s">
        <v>80</v>
      </c>
      <c r="N8" s="1">
        <v>5</v>
      </c>
      <c r="O8" s="2">
        <v>44624</v>
      </c>
      <c r="P8" t="str">
        <f t="shared" si="2"/>
        <v>(4,4,'만남의 광장',5,'44624')</v>
      </c>
      <c r="S8">
        <f t="shared" si="3"/>
        <v>2000</v>
      </c>
      <c r="T8">
        <f t="shared" si="4"/>
        <v>2000</v>
      </c>
    </row>
    <row r="9" spans="1:20" x14ac:dyDescent="0.3">
      <c r="F9" s="1">
        <v>5</v>
      </c>
      <c r="G9" s="1" t="s">
        <v>59</v>
      </c>
      <c r="H9" s="1">
        <v>300</v>
      </c>
      <c r="I9" s="1">
        <v>1</v>
      </c>
      <c r="J9" t="str">
        <f t="shared" si="1"/>
        <v>(5,'가물치',300,1)</v>
      </c>
      <c r="K9" s="1">
        <v>5</v>
      </c>
      <c r="L9" s="1">
        <v>1</v>
      </c>
      <c r="M9" s="1" t="s">
        <v>81</v>
      </c>
      <c r="N9" s="1">
        <v>1</v>
      </c>
      <c r="O9" s="2">
        <v>44624</v>
      </c>
      <c r="P9" t="str">
        <f t="shared" si="2"/>
        <v>(5,1,'F Space',1,'44624')</v>
      </c>
      <c r="S9">
        <f t="shared" si="3"/>
        <v>300</v>
      </c>
      <c r="T9">
        <f t="shared" si="4"/>
        <v>600</v>
      </c>
    </row>
    <row r="10" spans="1:20" x14ac:dyDescent="0.3">
      <c r="F10" s="1">
        <v>6</v>
      </c>
      <c r="G10" s="1" t="s">
        <v>60</v>
      </c>
      <c r="H10" s="1">
        <v>400</v>
      </c>
      <c r="I10" s="1">
        <v>11</v>
      </c>
      <c r="J10" t="str">
        <f t="shared" si="1"/>
        <v>(6,'거북집',400,11)</v>
      </c>
      <c r="K10" s="1">
        <v>6</v>
      </c>
      <c r="L10" s="1">
        <v>5</v>
      </c>
      <c r="M10" s="1" t="s">
        <v>82</v>
      </c>
      <c r="N10" s="1">
        <v>2</v>
      </c>
      <c r="O10" s="2">
        <v>44640</v>
      </c>
      <c r="P10" t="str">
        <f t="shared" si="2"/>
        <v>(6,5,'올리브 올드',2,'44640')</v>
      </c>
      <c r="S10">
        <f t="shared" si="3"/>
        <v>800</v>
      </c>
      <c r="T10">
        <f t="shared" si="4"/>
        <v>1200</v>
      </c>
    </row>
    <row r="11" spans="1:20" x14ac:dyDescent="0.3">
      <c r="F11" s="1">
        <v>7</v>
      </c>
      <c r="G11" s="1" t="s">
        <v>61</v>
      </c>
      <c r="H11" s="1">
        <v>400</v>
      </c>
      <c r="I11" s="1">
        <v>2</v>
      </c>
      <c r="J11" t="str">
        <f t="shared" si="1"/>
        <v>(7,'채소스릭',400,2)</v>
      </c>
      <c r="K11" s="1">
        <v>7</v>
      </c>
      <c r="L11" s="1">
        <v>6</v>
      </c>
      <c r="M11" s="1" t="s">
        <v>77</v>
      </c>
      <c r="N11" s="1">
        <v>3</v>
      </c>
      <c r="O11" s="2">
        <v>44640</v>
      </c>
      <c r="P11" t="str">
        <f t="shared" si="2"/>
        <v>(7,6,'사거리 슈퍼',3,'44640')</v>
      </c>
      <c r="S11">
        <f t="shared" si="3"/>
        <v>1200</v>
      </c>
      <c r="T11">
        <f t="shared" si="4"/>
        <v>400</v>
      </c>
    </row>
    <row r="12" spans="1:20" x14ac:dyDescent="0.3">
      <c r="F12" s="1">
        <v>8</v>
      </c>
      <c r="G12" s="1" t="s">
        <v>62</v>
      </c>
      <c r="H12" s="1">
        <v>300</v>
      </c>
      <c r="I12" s="1">
        <v>1</v>
      </c>
      <c r="J12" t="str">
        <f t="shared" si="1"/>
        <v>(8,'꼴두기칩',300,1)</v>
      </c>
      <c r="K12" s="1">
        <v>8</v>
      </c>
      <c r="L12" s="1">
        <v>1</v>
      </c>
      <c r="M12" s="1" t="s">
        <v>79</v>
      </c>
      <c r="N12" s="1">
        <v>4</v>
      </c>
      <c r="O12" s="2">
        <v>44640</v>
      </c>
      <c r="P12" t="str">
        <f t="shared" si="2"/>
        <v>(8,1,'DU',4,'44640')</v>
      </c>
      <c r="S12">
        <f t="shared" si="3"/>
        <v>300</v>
      </c>
      <c r="T12">
        <f t="shared" si="4"/>
        <v>300</v>
      </c>
    </row>
    <row r="13" spans="1:20" x14ac:dyDescent="0.3">
      <c r="F13" s="1">
        <v>9</v>
      </c>
      <c r="G13" s="1" t="s">
        <v>63</v>
      </c>
      <c r="H13" s="1">
        <v>400</v>
      </c>
      <c r="I13" s="1">
        <v>3</v>
      </c>
      <c r="J13" t="str">
        <f t="shared" si="1"/>
        <v>(9,'토스틱',400,3)</v>
      </c>
      <c r="K13" s="1">
        <v>9</v>
      </c>
      <c r="L13" s="1">
        <v>7</v>
      </c>
      <c r="M13" s="1" t="s">
        <v>79</v>
      </c>
      <c r="N13" s="1">
        <v>1</v>
      </c>
      <c r="O13" s="2">
        <v>44652</v>
      </c>
      <c r="P13" t="str">
        <f t="shared" si="2"/>
        <v>(9,7,'DU',1,'44652')</v>
      </c>
      <c r="S13">
        <f t="shared" si="3"/>
        <v>400</v>
      </c>
      <c r="T13" t="e">
        <f t="shared" ref="T13:T23" si="5">VLOOKUP($F13,$L$5:$N$23,3,FALSE)</f>
        <v>#N/A</v>
      </c>
    </row>
    <row r="14" spans="1:20" x14ac:dyDescent="0.3">
      <c r="F14" s="1">
        <v>10</v>
      </c>
      <c r="G14" s="1" t="s">
        <v>65</v>
      </c>
      <c r="H14" s="1">
        <v>300</v>
      </c>
      <c r="I14" s="1">
        <v>2</v>
      </c>
      <c r="J14" t="str">
        <f t="shared" si="1"/>
        <v>(10,'참깨칩',300,2)</v>
      </c>
      <c r="K14" s="1">
        <v>10</v>
      </c>
      <c r="L14" s="1">
        <v>8</v>
      </c>
      <c r="M14" s="1" t="s">
        <v>81</v>
      </c>
      <c r="N14" s="1">
        <v>1</v>
      </c>
      <c r="O14" s="2">
        <v>44652</v>
      </c>
      <c r="P14" t="str">
        <f t="shared" si="2"/>
        <v>(10,8,'F Space',1,'44652')</v>
      </c>
      <c r="S14">
        <f t="shared" si="3"/>
        <v>300</v>
      </c>
      <c r="T14" t="e">
        <f t="shared" si="5"/>
        <v>#N/A</v>
      </c>
    </row>
    <row r="15" spans="1:20" x14ac:dyDescent="0.3">
      <c r="K15" s="1">
        <v>11</v>
      </c>
      <c r="L15" s="1">
        <v>2</v>
      </c>
      <c r="M15" s="1" t="s">
        <v>82</v>
      </c>
      <c r="N15" s="1">
        <v>2</v>
      </c>
      <c r="O15" s="2">
        <v>44652</v>
      </c>
      <c r="P15" t="str">
        <f t="shared" si="2"/>
        <v>(11,2,'올리브 올드',2,'44652')</v>
      </c>
      <c r="S15" t="e">
        <f t="shared" si="3"/>
        <v>#VALUE!</v>
      </c>
      <c r="T15" t="e">
        <f t="shared" si="5"/>
        <v>#N/A</v>
      </c>
    </row>
    <row r="16" spans="1:20" x14ac:dyDescent="0.3">
      <c r="K16" s="1">
        <v>12</v>
      </c>
      <c r="L16" s="1">
        <v>4</v>
      </c>
      <c r="M16" s="1" t="s">
        <v>83</v>
      </c>
      <c r="N16" s="1">
        <v>3</v>
      </c>
      <c r="O16" s="2">
        <v>44659</v>
      </c>
      <c r="P16" t="str">
        <f t="shared" si="2"/>
        <v>(12,4,'HS',3,'44659')</v>
      </c>
      <c r="S16" t="e">
        <f t="shared" si="3"/>
        <v>#VALUE!</v>
      </c>
      <c r="T16" t="e">
        <f t="shared" si="5"/>
        <v>#N/A</v>
      </c>
    </row>
    <row r="17" spans="7:20" x14ac:dyDescent="0.3">
      <c r="G17" t="e">
        <f>VLOOKUP($F5,$L$5:$L$23,4)</f>
        <v>#REF!</v>
      </c>
      <c r="K17" s="1">
        <v>13</v>
      </c>
      <c r="L17" s="1">
        <v>3</v>
      </c>
      <c r="M17" s="1" t="s">
        <v>77</v>
      </c>
      <c r="N17" s="1">
        <v>5</v>
      </c>
      <c r="O17" s="2">
        <v>44659</v>
      </c>
      <c r="P17" t="str">
        <f t="shared" si="2"/>
        <v>(13,3,'사거리 슈퍼',5,'44659')</v>
      </c>
      <c r="S17" t="e">
        <f t="shared" si="3"/>
        <v>#VALUE!</v>
      </c>
      <c r="T17" t="e">
        <f t="shared" si="5"/>
        <v>#N/A</v>
      </c>
    </row>
    <row r="18" spans="7:20" x14ac:dyDescent="0.3">
      <c r="G18">
        <f>VLOOKUP($L5,$F$5:$H$14,3,FALSE)*VLOOKUP($F5,$L$5:$N$24,3,FALSE)</f>
        <v>300</v>
      </c>
      <c r="K18" s="1">
        <v>14</v>
      </c>
      <c r="L18" s="1">
        <v>1</v>
      </c>
      <c r="M18" s="1" t="s">
        <v>83</v>
      </c>
      <c r="N18" s="1">
        <v>1</v>
      </c>
      <c r="O18" s="2">
        <v>44659</v>
      </c>
      <c r="P18" t="str">
        <f t="shared" si="2"/>
        <v>(14,1,'HS',1,'44659')</v>
      </c>
      <c r="S18" t="e">
        <f t="shared" si="3"/>
        <v>#VALUE!</v>
      </c>
      <c r="T18" t="e">
        <f t="shared" si="5"/>
        <v>#N/A</v>
      </c>
    </row>
    <row r="19" spans="7:20" x14ac:dyDescent="0.3">
      <c r="G19">
        <f t="shared" ref="G19:G37" si="6">VLOOKUP($L6,$F$5:$H$14,3,FALSE)*VLOOKUP($F6,$L$5:$N$24,3,FALSE)</f>
        <v>3200</v>
      </c>
      <c r="K19" s="1">
        <v>15</v>
      </c>
      <c r="L19" s="1">
        <v>3</v>
      </c>
      <c r="M19" s="1" t="s">
        <v>79</v>
      </c>
      <c r="N19" s="1">
        <v>1</v>
      </c>
      <c r="O19" s="2">
        <v>44666</v>
      </c>
      <c r="P19" t="str">
        <f t="shared" si="2"/>
        <v>(15,3,'DU',1,'44666')</v>
      </c>
      <c r="S19" t="e">
        <f t="shared" si="3"/>
        <v>#VALUE!</v>
      </c>
      <c r="T19" t="e">
        <f t="shared" si="5"/>
        <v>#N/A</v>
      </c>
    </row>
    <row r="20" spans="7:20" x14ac:dyDescent="0.3">
      <c r="G20">
        <f t="shared" si="6"/>
        <v>3000</v>
      </c>
      <c r="K20" s="1">
        <v>16</v>
      </c>
      <c r="L20" s="1">
        <v>4</v>
      </c>
      <c r="M20" s="1" t="s">
        <v>81</v>
      </c>
      <c r="N20" s="1">
        <v>3</v>
      </c>
      <c r="O20" s="2">
        <v>44666</v>
      </c>
      <c r="P20" t="str">
        <f t="shared" si="2"/>
        <v>(16,4,'F Space',3,'44666')</v>
      </c>
      <c r="S20" t="e">
        <f t="shared" si="3"/>
        <v>#VALUE!</v>
      </c>
      <c r="T20" t="e">
        <f t="shared" si="5"/>
        <v>#N/A</v>
      </c>
    </row>
    <row r="21" spans="7:20" x14ac:dyDescent="0.3">
      <c r="G21">
        <f t="shared" si="6"/>
        <v>2000</v>
      </c>
      <c r="K21" s="1">
        <v>17</v>
      </c>
      <c r="L21" s="1">
        <v>5</v>
      </c>
      <c r="M21" s="1" t="s">
        <v>80</v>
      </c>
      <c r="N21" s="1">
        <v>4</v>
      </c>
      <c r="O21" s="2">
        <v>44666</v>
      </c>
      <c r="P21" t="str">
        <f t="shared" si="2"/>
        <v>(17,5,'만남의 광장',4,'44666')</v>
      </c>
      <c r="S21" t="e">
        <f t="shared" si="3"/>
        <v>#VALUE!</v>
      </c>
      <c r="T21" t="e">
        <f t="shared" si="5"/>
        <v>#N/A</v>
      </c>
    </row>
    <row r="22" spans="7:20" x14ac:dyDescent="0.3">
      <c r="G22">
        <f t="shared" si="6"/>
        <v>1600</v>
      </c>
      <c r="K22" s="1">
        <v>18</v>
      </c>
      <c r="L22" s="1">
        <v>6</v>
      </c>
      <c r="M22" s="1" t="s">
        <v>77</v>
      </c>
      <c r="N22" s="1">
        <v>6</v>
      </c>
      <c r="O22" s="2">
        <v>44674</v>
      </c>
      <c r="P22" t="str">
        <f t="shared" si="2"/>
        <v>(18,6,'사거리 슈퍼',6,'44674')</v>
      </c>
      <c r="S22" t="e">
        <f t="shared" si="3"/>
        <v>#VALUE!</v>
      </c>
      <c r="T22" t="e">
        <f t="shared" si="5"/>
        <v>#N/A</v>
      </c>
    </row>
    <row r="23" spans="7:20" x14ac:dyDescent="0.3">
      <c r="G23">
        <f t="shared" si="6"/>
        <v>900</v>
      </c>
      <c r="K23" s="1">
        <v>19</v>
      </c>
      <c r="L23" s="1">
        <v>1</v>
      </c>
      <c r="M23" s="1" t="s">
        <v>78</v>
      </c>
      <c r="N23" s="1">
        <v>1</v>
      </c>
      <c r="O23" s="2">
        <v>44674</v>
      </c>
      <c r="P23" t="str">
        <f t="shared" si="2"/>
        <v>(19,1,'오거리 만장',1,'44674')</v>
      </c>
      <c r="S23" t="e">
        <f t="shared" si="3"/>
        <v>#VALUE!</v>
      </c>
      <c r="T23" t="e">
        <f t="shared" si="5"/>
        <v>#N/A</v>
      </c>
    </row>
    <row r="24" spans="7:20" x14ac:dyDescent="0.3">
      <c r="G24">
        <f t="shared" si="6"/>
        <v>400</v>
      </c>
      <c r="K24" s="1">
        <v>20</v>
      </c>
      <c r="L24" s="1">
        <v>3</v>
      </c>
      <c r="M24" s="1" t="s">
        <v>77</v>
      </c>
      <c r="N24" s="1">
        <v>2</v>
      </c>
      <c r="O24" s="2">
        <v>44674</v>
      </c>
      <c r="P24" t="str">
        <f t="shared" si="2"/>
        <v>(20,3,'사거리 슈퍼',2,'44674')</v>
      </c>
    </row>
    <row r="25" spans="7:20" x14ac:dyDescent="0.3">
      <c r="G25">
        <f t="shared" si="6"/>
        <v>800</v>
      </c>
    </row>
    <row r="26" spans="7:20" x14ac:dyDescent="0.3">
      <c r="G26" t="e">
        <f t="shared" si="6"/>
        <v>#N/A</v>
      </c>
    </row>
    <row r="27" spans="7:20" x14ac:dyDescent="0.3">
      <c r="G27" t="e">
        <f t="shared" si="6"/>
        <v>#N/A</v>
      </c>
    </row>
    <row r="28" spans="7:20" x14ac:dyDescent="0.3">
      <c r="G28" t="e">
        <f t="shared" si="6"/>
        <v>#N/A</v>
      </c>
    </row>
    <row r="29" spans="7:20" x14ac:dyDescent="0.3">
      <c r="G29" t="e">
        <f t="shared" si="6"/>
        <v>#N/A</v>
      </c>
    </row>
    <row r="30" spans="7:20" x14ac:dyDescent="0.3">
      <c r="G30" t="e">
        <f t="shared" si="6"/>
        <v>#N/A</v>
      </c>
    </row>
    <row r="31" spans="7:20" x14ac:dyDescent="0.3">
      <c r="G31" t="e">
        <f t="shared" si="6"/>
        <v>#N/A</v>
      </c>
    </row>
    <row r="32" spans="7:20" x14ac:dyDescent="0.3">
      <c r="G32" t="e">
        <f t="shared" si="6"/>
        <v>#N/A</v>
      </c>
    </row>
    <row r="33" spans="7:7" x14ac:dyDescent="0.3">
      <c r="G33" t="e">
        <f t="shared" si="6"/>
        <v>#N/A</v>
      </c>
    </row>
    <row r="34" spans="7:7" x14ac:dyDescent="0.3">
      <c r="G34" t="e">
        <f t="shared" si="6"/>
        <v>#N/A</v>
      </c>
    </row>
    <row r="35" spans="7:7" x14ac:dyDescent="0.3">
      <c r="G35" t="e">
        <f t="shared" si="6"/>
        <v>#N/A</v>
      </c>
    </row>
    <row r="36" spans="7:7" x14ac:dyDescent="0.3">
      <c r="G36" t="e">
        <f t="shared" si="6"/>
        <v>#N/A</v>
      </c>
    </row>
    <row r="37" spans="7:7" x14ac:dyDescent="0.3">
      <c r="G37" t="e">
        <f t="shared" si="6"/>
        <v>#N/A</v>
      </c>
    </row>
    <row r="38" spans="7:7" x14ac:dyDescent="0.3">
      <c r="G38" t="e">
        <f t="shared" ref="G38" si="7">VLOOKUP($L25,$F$5:$H$14,3,FALSE)</f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장르_공연</vt:lpstr>
      <vt:lpstr>제조사_상품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2022-06-05T08:49:12Z</dcterms:created>
  <dcterms:modified xsi:type="dcterms:W3CDTF">2022-06-20T07:36:25Z</dcterms:modified>
</cp:coreProperties>
</file>