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986ae66b5120ee/PhD/Escritos Conferences _ journals/4.Predicting strength/Experimental results/"/>
    </mc:Choice>
  </mc:AlternateContent>
  <xr:revisionPtr revIDLastSave="1" documentId="13_ncr:1_{8B81DF77-7C65-4731-996D-D7F023CD1A45}" xr6:coauthVersionLast="47" xr6:coauthVersionMax="47" xr10:uidLastSave="{518E7147-3FEF-40D2-BE63-89E8F02C6421}"/>
  <bookViews>
    <workbookView xWindow="-120" yWindow="-120" windowWidth="29040" windowHeight="15840" xr2:uid="{00000000-000D-0000-FFFF-FFFF00000000}"/>
  </bookViews>
  <sheets>
    <sheet name="OWN EXP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1" l="1"/>
  <c r="M20" i="1" s="1"/>
  <c r="L19" i="1"/>
  <c r="M19" i="1" s="1"/>
  <c r="L18" i="1"/>
  <c r="M18" i="1" s="1"/>
  <c r="P20" i="1"/>
  <c r="Q20" i="1" s="1"/>
  <c r="P19" i="1"/>
  <c r="Q19" i="1" s="1"/>
  <c r="P18" i="1"/>
  <c r="Q18" i="1" s="1"/>
  <c r="P17" i="1"/>
  <c r="Q17" i="1" s="1"/>
  <c r="N20" i="1"/>
  <c r="O20" i="1" s="1"/>
  <c r="N19" i="1"/>
  <c r="O19" i="1" s="1"/>
  <c r="N18" i="1"/>
  <c r="O18" i="1" s="1"/>
  <c r="N17" i="1"/>
  <c r="O17" i="1" s="1"/>
  <c r="L17" i="1"/>
  <c r="M17" i="1" s="1"/>
  <c r="P15" i="1"/>
  <c r="Q15" i="1" s="1"/>
  <c r="N15" i="1"/>
  <c r="O15" i="1" s="1"/>
  <c r="L15" i="1"/>
  <c r="M15" i="1" s="1"/>
  <c r="P14" i="1"/>
  <c r="Q14" i="1" s="1"/>
  <c r="N14" i="1"/>
  <c r="O14" i="1" s="1"/>
  <c r="L14" i="1"/>
  <c r="M14" i="1" s="1"/>
  <c r="P13" i="1"/>
  <c r="Q13" i="1" s="1"/>
  <c r="N13" i="1"/>
  <c r="O13" i="1" s="1"/>
  <c r="P12" i="1"/>
  <c r="Q12" i="1" s="1"/>
  <c r="N12" i="1"/>
  <c r="O12" i="1" s="1"/>
  <c r="L12" i="1"/>
  <c r="M12" i="1" s="1"/>
  <c r="L11" i="1"/>
  <c r="M11" i="1" s="1"/>
  <c r="L13" i="1"/>
  <c r="M13" i="1" s="1"/>
  <c r="P11" i="1"/>
  <c r="Q11" i="1" s="1"/>
  <c r="N11" i="1"/>
  <c r="O11" i="1" s="1"/>
  <c r="P10" i="1"/>
  <c r="Q10" i="1" s="1"/>
  <c r="N10" i="1"/>
  <c r="O10" i="1" s="1"/>
  <c r="L10" i="1"/>
  <c r="M10" i="1" s="1"/>
  <c r="P9" i="1"/>
  <c r="Q9" i="1" s="1"/>
  <c r="N9" i="1"/>
  <c r="O9" i="1" s="1"/>
  <c r="L9" i="1"/>
  <c r="M9" i="1" s="1"/>
  <c r="L8" i="1"/>
  <c r="M8" i="1" s="1"/>
  <c r="P8" i="1"/>
  <c r="Q8" i="1" s="1"/>
  <c r="P7" i="1"/>
  <c r="Q7" i="1" s="1"/>
  <c r="N8" i="1"/>
  <c r="O8" i="1" s="1"/>
  <c r="P6" i="1"/>
  <c r="Q6" i="1" s="1"/>
  <c r="N7" i="1"/>
  <c r="O7" i="1" s="1"/>
  <c r="L7" i="1"/>
  <c r="M7" i="1" s="1"/>
  <c r="N6" i="1"/>
  <c r="O6" i="1" s="1"/>
  <c r="L6" i="1"/>
  <c r="M6" i="1" s="1"/>
</calcChain>
</file>

<file path=xl/sharedStrings.xml><?xml version="1.0" encoding="utf-8"?>
<sst xmlns="http://schemas.openxmlformats.org/spreadsheetml/2006/main" count="83" uniqueCount="76">
  <si>
    <t>Nombre</t>
  </si>
  <si>
    <t>Max Force</t>
  </si>
  <si>
    <t>MaxStrain</t>
  </si>
  <si>
    <t>MaxStress</t>
  </si>
  <si>
    <t>Modulo Young</t>
  </si>
  <si>
    <t>Modulo Young Extensometro</t>
  </si>
  <si>
    <t>Tenacidad</t>
  </si>
  <si>
    <t>Energía Abs</t>
  </si>
  <si>
    <t xml:space="preserve">CARBON FIBER FLAT </t>
  </si>
  <si>
    <t>0 2-16 A</t>
  </si>
  <si>
    <t xml:space="preserve"> 0  2-16 B</t>
  </si>
  <si>
    <t xml:space="preserve"> 0  2-16 C</t>
  </si>
  <si>
    <t>NA</t>
  </si>
  <si>
    <t xml:space="preserve"> 0  2-16 D</t>
  </si>
  <si>
    <t>0 VL X</t>
  </si>
  <si>
    <t>0 VL Y</t>
  </si>
  <si>
    <t>0 4-16 A</t>
  </si>
  <si>
    <t>0 4-16 B</t>
  </si>
  <si>
    <t>0 F VH A</t>
  </si>
  <si>
    <t>0  6-16 A</t>
  </si>
  <si>
    <t>0 6-16 B</t>
  </si>
  <si>
    <t>0 61-6 C</t>
  </si>
  <si>
    <t>45 2-16 A</t>
  </si>
  <si>
    <t>45 2-16 B</t>
  </si>
  <si>
    <t>45 4-16 A</t>
  </si>
  <si>
    <t>45 4-16 B</t>
  </si>
  <si>
    <t>45 6-16 A</t>
  </si>
  <si>
    <t>45 6-16 B</t>
  </si>
  <si>
    <t>45 6-16 C</t>
  </si>
  <si>
    <t>45 6-16 D</t>
  </si>
  <si>
    <t>90 2-16 A</t>
  </si>
  <si>
    <t>90 2-16 B</t>
  </si>
  <si>
    <t>90 4-16 A</t>
  </si>
  <si>
    <t>90 4-16 B</t>
  </si>
  <si>
    <t>90 6-16 A</t>
  </si>
  <si>
    <t>90 6-16 B</t>
  </si>
  <si>
    <t>90 6-16 JustCa</t>
  </si>
  <si>
    <t>90 6-16C JustCa</t>
  </si>
  <si>
    <t>CARBON FIBER ON EDGE</t>
  </si>
  <si>
    <t>28-110 A</t>
  </si>
  <si>
    <t>28-110 B</t>
  </si>
  <si>
    <t>42-110 A</t>
  </si>
  <si>
    <t>42-110 B</t>
  </si>
  <si>
    <t>55-110 A</t>
  </si>
  <si>
    <t>55-110 B</t>
  </si>
  <si>
    <t>70-110A</t>
  </si>
  <si>
    <t>70-110B</t>
  </si>
  <si>
    <t>OTROS</t>
  </si>
  <si>
    <t>Nylon37%TriangInfillA</t>
  </si>
  <si>
    <t>Nylon37%TriangInfillC</t>
  </si>
  <si>
    <t>Nylon37%TrinagInfillB</t>
  </si>
  <si>
    <t>ONYXKEVLAR0,20%Infill</t>
  </si>
  <si>
    <t xml:space="preserve">0 2-16 </t>
  </si>
  <si>
    <t>COV</t>
  </si>
  <si>
    <t>AVG (Maxstress</t>
  </si>
  <si>
    <t>AVG YOUNG</t>
  </si>
  <si>
    <t>AVG E EXT</t>
  </si>
  <si>
    <t>0 VL</t>
  </si>
  <si>
    <t>0 4-16</t>
  </si>
  <si>
    <t>0 6-16</t>
  </si>
  <si>
    <t>45 2 16</t>
  </si>
  <si>
    <t>45 4 16</t>
  </si>
  <si>
    <t>45 6-16</t>
  </si>
  <si>
    <t>90 2 16</t>
  </si>
  <si>
    <t>90 4 16</t>
  </si>
  <si>
    <t>90 6-16</t>
  </si>
  <si>
    <t>28-110</t>
  </si>
  <si>
    <t>42-110</t>
  </si>
  <si>
    <t>55-110</t>
  </si>
  <si>
    <t>70-110</t>
  </si>
  <si>
    <t>Name</t>
  </si>
  <si>
    <t>28-110 C</t>
  </si>
  <si>
    <t>28-110 D</t>
  </si>
  <si>
    <t>70-110C</t>
  </si>
  <si>
    <t>70-110D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</si>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</sst>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0.0"/>
    <numFmt numFmtId="167" formatCode="0.000"/>
    <numFmt numFmtId="168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10" fontId="2" fillId="2" borderId="1" xfId="2" applyNumberFormat="1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2" fontId="0" fillId="3" borderId="0" xfId="0" applyNumberFormat="1" applyFill="1" applyAlignment="1">
      <alignment horizontal="center"/>
    </xf>
    <xf numFmtId="165" fontId="1" fillId="3" borderId="0" xfId="2" applyNumberFormat="1" applyFon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3" borderId="6" xfId="0" applyNumberFormat="1" applyFill="1" applyBorder="1" applyAlignment="1">
      <alignment horizontal="center"/>
    </xf>
    <xf numFmtId="165" fontId="0" fillId="3" borderId="0" xfId="2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/>
    </xf>
    <xf numFmtId="167" fontId="3" fillId="3" borderId="0" xfId="0" applyNumberFormat="1" applyFont="1" applyFill="1" applyAlignment="1">
      <alignment horizontal="center"/>
    </xf>
    <xf numFmtId="167" fontId="3" fillId="3" borderId="6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2" fillId="4" borderId="5" xfId="0" applyFont="1" applyFill="1" applyBorder="1" applyAlignment="1">
      <alignment horizontal="center" vertical="top"/>
    </xf>
    <xf numFmtId="2" fontId="0" fillId="4" borderId="0" xfId="0" applyNumberFormat="1" applyFill="1" applyAlignment="1">
      <alignment horizontal="center"/>
    </xf>
    <xf numFmtId="165" fontId="0" fillId="4" borderId="0" xfId="2" applyNumberFormat="1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 vertical="top"/>
    </xf>
    <xf numFmtId="2" fontId="0" fillId="5" borderId="0" xfId="0" applyNumberFormat="1" applyFill="1" applyAlignment="1">
      <alignment horizontal="center"/>
    </xf>
    <xf numFmtId="10" fontId="3" fillId="5" borderId="0" xfId="2" applyNumberFormat="1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top"/>
    </xf>
    <xf numFmtId="2" fontId="0" fillId="5" borderId="8" xfId="0" applyNumberFormat="1" applyFill="1" applyBorder="1" applyAlignment="1">
      <alignment horizontal="center"/>
    </xf>
    <xf numFmtId="10" fontId="3" fillId="5" borderId="8" xfId="2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top"/>
    </xf>
    <xf numFmtId="0" fontId="2" fillId="2" borderId="5" xfId="0" applyFont="1" applyFill="1" applyBorder="1" applyAlignment="1">
      <alignment horizontal="center" vertical="top"/>
    </xf>
    <xf numFmtId="10" fontId="2" fillId="2" borderId="5" xfId="2" applyNumberFormat="1" applyFont="1" applyFill="1" applyBorder="1" applyAlignment="1">
      <alignment horizontal="center" vertical="top"/>
    </xf>
    <xf numFmtId="165" fontId="0" fillId="3" borderId="0" xfId="2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164" fontId="0" fillId="3" borderId="0" xfId="1" applyFont="1" applyFill="1" applyBorder="1" applyAlignment="1">
      <alignment horizontal="center"/>
    </xf>
    <xf numFmtId="168" fontId="0" fillId="3" borderId="0" xfId="1" applyNumberFormat="1" applyFont="1" applyFill="1" applyBorder="1" applyAlignment="1">
      <alignment horizontal="center"/>
    </xf>
    <xf numFmtId="167" fontId="0" fillId="3" borderId="10" xfId="0" applyNumberFormat="1" applyFill="1" applyBorder="1" applyAlignment="1">
      <alignment horizontal="center"/>
    </xf>
    <xf numFmtId="165" fontId="0" fillId="3" borderId="8" xfId="2" applyNumberFormat="1" applyFon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167" fontId="0" fillId="3" borderId="8" xfId="0" applyNumberFormat="1" applyFill="1" applyBorder="1" applyAlignment="1">
      <alignment horizontal="center"/>
    </xf>
    <xf numFmtId="167" fontId="0" fillId="3" borderId="9" xfId="0" applyNumberFormat="1" applyFill="1" applyBorder="1" applyAlignment="1">
      <alignment horizontal="center"/>
    </xf>
    <xf numFmtId="0" fontId="2" fillId="3" borderId="9" xfId="0" applyFont="1" applyFill="1" applyBorder="1" applyAlignment="1">
      <alignment vertical="top"/>
    </xf>
    <xf numFmtId="0" fontId="2" fillId="4" borderId="4" xfId="0" applyFont="1" applyFill="1" applyBorder="1" applyAlignment="1">
      <alignment vertical="top"/>
    </xf>
    <xf numFmtId="166" fontId="4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7" fontId="2" fillId="3" borderId="0" xfId="0" applyNumberFormat="1" applyFont="1" applyFill="1" applyAlignment="1">
      <alignment horizontal="center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5" borderId="3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51"/>
  <sheetViews>
    <sheetView tabSelected="1" zoomScale="130" zoomScaleNormal="13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K17" sqref="K17:K20"/>
    </sheetView>
  </sheetViews>
  <sheetFormatPr defaultColWidth="9.140625" defaultRowHeight="15" x14ac:dyDescent="0.25"/>
  <cols>
    <col min="2" max="2" width="23.42578125" customWidth="1"/>
    <col min="3" max="3" width="10.140625" bestFit="1" customWidth="1"/>
    <col min="4" max="4" width="10" bestFit="1" customWidth="1"/>
    <col min="5" max="5" width="10.140625" bestFit="1" customWidth="1"/>
    <col min="6" max="6" width="14" bestFit="1" customWidth="1"/>
    <col min="7" max="7" width="15.7109375" customWidth="1"/>
    <col min="11" max="11" width="10.140625" customWidth="1"/>
    <col min="12" max="12" width="15.140625" bestFit="1" customWidth="1"/>
    <col min="13" max="13" width="7.42578125" customWidth="1"/>
    <col min="14" max="14" width="12.28515625" bestFit="1" customWidth="1"/>
    <col min="15" max="15" width="12.28515625" customWidth="1"/>
    <col min="16" max="16" width="10.85546875" customWidth="1"/>
  </cols>
  <sheetData>
    <row r="3" spans="2:18" x14ac:dyDescent="0.25">
      <c r="B3" s="1" t="s">
        <v>0</v>
      </c>
      <c r="C3" s="1" t="s">
        <v>1</v>
      </c>
      <c r="D3" s="2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</row>
    <row r="4" spans="2:18" x14ac:dyDescent="0.25">
      <c r="B4" s="49" t="s">
        <v>8</v>
      </c>
      <c r="C4" s="50"/>
      <c r="D4" s="50"/>
      <c r="E4" s="50"/>
      <c r="F4" s="50"/>
      <c r="G4" s="50"/>
      <c r="H4" s="50"/>
      <c r="I4" s="53"/>
      <c r="K4" s="33" t="s">
        <v>70</v>
      </c>
      <c r="L4" s="33" t="s">
        <v>54</v>
      </c>
      <c r="M4" s="34" t="s">
        <v>53</v>
      </c>
      <c r="N4" s="33" t="s">
        <v>55</v>
      </c>
      <c r="O4" s="33" t="s">
        <v>53</v>
      </c>
      <c r="P4" s="32" t="s">
        <v>56</v>
      </c>
      <c r="Q4" s="33" t="s">
        <v>53</v>
      </c>
      <c r="R4" s="33"/>
    </row>
    <row r="5" spans="2:18" x14ac:dyDescent="0.25">
      <c r="B5" s="3" t="s">
        <v>9</v>
      </c>
      <c r="C5" s="4">
        <v>2918.3232421875</v>
      </c>
      <c r="D5" s="5">
        <v>0.32170373015105702</v>
      </c>
      <c r="E5" s="4">
        <v>97.277441406250006</v>
      </c>
      <c r="F5" s="46">
        <v>5588.4</v>
      </c>
      <c r="G5" s="6">
        <v>7747.4702856823997</v>
      </c>
      <c r="H5" s="7"/>
      <c r="I5" s="8"/>
      <c r="K5" s="49" t="s">
        <v>8</v>
      </c>
      <c r="L5" s="50"/>
      <c r="M5" s="50"/>
      <c r="N5" s="50"/>
      <c r="O5" s="50"/>
      <c r="P5" s="50"/>
      <c r="Q5" s="50"/>
      <c r="R5" s="44"/>
    </row>
    <row r="6" spans="2:18" x14ac:dyDescent="0.25">
      <c r="B6" s="3" t="s">
        <v>10</v>
      </c>
      <c r="C6" s="4">
        <v>2675.9775390625</v>
      </c>
      <c r="D6" s="9">
        <v>1.6404888950861417E-2</v>
      </c>
      <c r="E6" s="4">
        <v>89.19925130208334</v>
      </c>
      <c r="F6" s="46">
        <v>5508.4</v>
      </c>
      <c r="G6" s="6">
        <v>6779.1</v>
      </c>
      <c r="H6" s="7"/>
      <c r="I6" s="8"/>
      <c r="K6" s="3" t="s">
        <v>52</v>
      </c>
      <c r="L6" s="4">
        <f>AVERAGE(E5:E8)</f>
        <v>67.572429402669343</v>
      </c>
      <c r="M6" s="5">
        <f>_xlfn.STDEV.S(E5:E8)/L6</f>
        <v>0.44371197544341595</v>
      </c>
      <c r="N6" s="4">
        <f>AVERAGE(F5:F8)</f>
        <v>4838.0749999999998</v>
      </c>
      <c r="O6" s="35">
        <f>_xlfn.STDEV.S(F5:F8)/N6</f>
        <v>0.1698078904042615</v>
      </c>
      <c r="P6" s="6">
        <f>AVERAGE(G5:G8)</f>
        <v>7232.5234285607994</v>
      </c>
      <c r="Q6" s="36">
        <f>_xlfn.STDEV.S(G5:G8)/P6</f>
        <v>6.7349646384766218E-2</v>
      </c>
      <c r="R6" s="8"/>
    </row>
    <row r="7" spans="2:18" x14ac:dyDescent="0.25">
      <c r="B7" s="3" t="s">
        <v>11</v>
      </c>
      <c r="C7" s="4">
        <v>1372.02221679688</v>
      </c>
      <c r="D7" s="9">
        <v>0.14155823737382889</v>
      </c>
      <c r="E7" s="4">
        <v>45.734073893229343</v>
      </c>
      <c r="F7" s="6">
        <v>4086.8</v>
      </c>
      <c r="G7" s="6" t="s">
        <v>12</v>
      </c>
      <c r="H7" s="7"/>
      <c r="I7" s="8"/>
      <c r="K7" s="3" t="s">
        <v>57</v>
      </c>
      <c r="L7" s="4">
        <f>AVERAGE(E9:E10)</f>
        <v>18.151237996419269</v>
      </c>
      <c r="M7" s="9">
        <f>_xlfn.STDEV.S(E9:E10)/L7</f>
        <v>2.6923202110177943E-2</v>
      </c>
      <c r="N7" s="4">
        <f>AVERAGE(F9:F10)</f>
        <v>755.99</v>
      </c>
      <c r="O7" s="35">
        <f>_xlfn.STDEV.S(F9:F10)/N7</f>
        <v>0.11656192154852253</v>
      </c>
      <c r="P7" s="6">
        <f>AVERAGE(G9:G10)</f>
        <v>922.45</v>
      </c>
      <c r="Q7" s="36">
        <f>_xlfn.STDEV.S(G9:G10)/P7</f>
        <v>0.10049509351569884</v>
      </c>
      <c r="R7" s="8"/>
    </row>
    <row r="8" spans="2:18" x14ac:dyDescent="0.25">
      <c r="B8" s="3" t="s">
        <v>13</v>
      </c>
      <c r="C8" s="4">
        <v>1142.36853027344</v>
      </c>
      <c r="D8" s="9">
        <v>0.15166853783560569</v>
      </c>
      <c r="E8" s="4">
        <v>38.078951009114668</v>
      </c>
      <c r="F8" s="6">
        <v>4168.7</v>
      </c>
      <c r="G8" s="6">
        <v>7171</v>
      </c>
      <c r="H8" s="7"/>
      <c r="I8" s="8"/>
      <c r="K8" s="3" t="s">
        <v>58</v>
      </c>
      <c r="L8" s="4">
        <f>AVERAGE(E11:E12)</f>
        <v>198.83139648437501</v>
      </c>
      <c r="M8" s="9">
        <f>_xlfn.STDEV.S(E11:E12)/L8</f>
        <v>0.11906600139027794</v>
      </c>
      <c r="N8" s="4">
        <f>AVERAGE(F11:F12)</f>
        <v>8078.9000000000005</v>
      </c>
      <c r="O8" s="35">
        <f>_xlfn.STDEV.S(F11:F12)/N8</f>
        <v>2.648510465373374E-2</v>
      </c>
      <c r="P8" s="6">
        <f>AVERAGE(G11:G12)</f>
        <v>15204</v>
      </c>
      <c r="Q8" s="36">
        <f>_xlfn.STDEV.S(G11:G12)/P8</f>
        <v>4.5577785159353892E-3</v>
      </c>
      <c r="R8" s="8"/>
    </row>
    <row r="9" spans="2:18" x14ac:dyDescent="0.25">
      <c r="B9" s="3" t="s">
        <v>14</v>
      </c>
      <c r="C9" s="4">
        <v>534.17047119140602</v>
      </c>
      <c r="D9" s="9">
        <v>0.26480155065655669</v>
      </c>
      <c r="E9" s="4">
        <v>17.805682373046871</v>
      </c>
      <c r="F9" s="6">
        <v>693.68</v>
      </c>
      <c r="G9" s="6">
        <v>856.9</v>
      </c>
      <c r="H9" s="7"/>
      <c r="I9" s="8"/>
      <c r="K9" s="3" t="s">
        <v>59</v>
      </c>
      <c r="L9" s="4">
        <f>AVERAGE(E13:E16)</f>
        <v>175.74081217447917</v>
      </c>
      <c r="M9" s="9">
        <f>_xlfn.STDEV.S(E13:E16)/L9</f>
        <v>0.47638161271858037</v>
      </c>
      <c r="N9" s="4">
        <f>AVERAGE(F13:F16)</f>
        <v>8665.25</v>
      </c>
      <c r="O9" s="35">
        <f>_xlfn.STDEV.S(F13:F16)/N9</f>
        <v>0.22552374152772298</v>
      </c>
      <c r="P9" s="6">
        <f>AVERAGE(G13:G16)</f>
        <v>21896.480902703788</v>
      </c>
      <c r="Q9" s="36">
        <f>_xlfn.STDEV.S(G13:G16)/P9</f>
        <v>0.12717524849884912</v>
      </c>
      <c r="R9" s="8"/>
    </row>
    <row r="10" spans="2:18" x14ac:dyDescent="0.25">
      <c r="B10" s="3" t="s">
        <v>15</v>
      </c>
      <c r="C10" s="7">
        <v>554.90380859375</v>
      </c>
      <c r="D10" s="9">
        <v>0.19773882296350317</v>
      </c>
      <c r="E10" s="4">
        <v>18.496793619791671</v>
      </c>
      <c r="F10" s="6">
        <v>818.3</v>
      </c>
      <c r="G10" s="6">
        <v>988</v>
      </c>
      <c r="H10" s="7"/>
      <c r="I10" s="8"/>
      <c r="K10" s="3" t="s">
        <v>60</v>
      </c>
      <c r="L10" s="4">
        <f>AVERAGE(E17:E18)</f>
        <v>18.4414560953776</v>
      </c>
      <c r="M10" s="9">
        <f>_xlfn.STDEV.S(E17:E18)/L10</f>
        <v>5.4393822445512443E-3</v>
      </c>
      <c r="N10" s="4">
        <f>AVERAGE(F17:F18)</f>
        <v>527.58500000000004</v>
      </c>
      <c r="O10" s="35">
        <f>_xlfn.STDEV.S(F17:F18)/N10</f>
        <v>3.8023483196569945E-2</v>
      </c>
      <c r="P10" s="6">
        <f>AVERAGE(G17:G18)</f>
        <v>663.02500000000009</v>
      </c>
      <c r="Q10" s="36">
        <f>_xlfn.STDEV.S(G17:G18)/P10</f>
        <v>4.9591592059385833E-3</v>
      </c>
      <c r="R10" s="8"/>
    </row>
    <row r="11" spans="2:18" x14ac:dyDescent="0.25">
      <c r="B11" s="3" t="s">
        <v>16</v>
      </c>
      <c r="C11" s="7">
        <v>5462.7392578125</v>
      </c>
      <c r="D11" s="9">
        <v>4.487775910432705E-2</v>
      </c>
      <c r="E11" s="4">
        <v>182.09130859375</v>
      </c>
      <c r="F11" s="47">
        <v>7927.6</v>
      </c>
      <c r="G11" s="6">
        <v>15155</v>
      </c>
      <c r="H11" s="7"/>
      <c r="I11" s="8"/>
      <c r="K11" s="3" t="s">
        <v>61</v>
      </c>
      <c r="L11" s="4">
        <f>AVERAGE(E19:E20)</f>
        <v>19.1532704671224</v>
      </c>
      <c r="M11" s="9">
        <f>_xlfn.STDEV.S(E19:E20)/L11</f>
        <v>4.0404887137404193E-2</v>
      </c>
      <c r="N11" s="4">
        <f>AVERAGE(F19:F20)</f>
        <v>969.56</v>
      </c>
      <c r="O11" s="35">
        <f>_xlfn.STDEV.S(F19:F20)/N11</f>
        <v>0.14241904805283859</v>
      </c>
      <c r="P11" s="6">
        <f>AVERAGE(G19:G20)</f>
        <v>951.02</v>
      </c>
      <c r="Q11" s="36">
        <f>_xlfn.STDEV.S(G19:G20)/P11</f>
        <v>0.25024064507175953</v>
      </c>
      <c r="R11" s="8"/>
    </row>
    <row r="12" spans="2:18" x14ac:dyDescent="0.25">
      <c r="B12" s="3" t="s">
        <v>17</v>
      </c>
      <c r="C12" s="7">
        <v>6467.14453125</v>
      </c>
      <c r="D12" s="9">
        <v>3.1571901503749555E-2</v>
      </c>
      <c r="E12" s="4">
        <v>215.57148437500001</v>
      </c>
      <c r="F12" s="47">
        <v>8230.2000000000007</v>
      </c>
      <c r="G12" s="6">
        <v>15253</v>
      </c>
      <c r="H12" s="7"/>
      <c r="I12" s="8"/>
      <c r="K12" s="3" t="s">
        <v>62</v>
      </c>
      <c r="L12" s="4">
        <f>AVERAGE(E21:E24)</f>
        <v>19.075555165608733</v>
      </c>
      <c r="M12" s="9">
        <f>_xlfn.STDEV.S(E21:E24)/L12</f>
        <v>0.18433685966165836</v>
      </c>
      <c r="N12" s="4">
        <f>AVERAGE(F21:F24)</f>
        <v>1108.5074999999999</v>
      </c>
      <c r="O12" s="35">
        <f>_xlfn.STDEV.S(F21:F24)/N12</f>
        <v>9.2377739532165784E-2</v>
      </c>
      <c r="P12" s="6">
        <f>AVERAGE(G21:G24)</f>
        <v>1338.4099999999999</v>
      </c>
      <c r="Q12" s="36">
        <f>_xlfn.STDEV.S(G21:G24)/P12</f>
        <v>0.43192034265309825</v>
      </c>
      <c r="R12" s="8"/>
    </row>
    <row r="13" spans="2:18" x14ac:dyDescent="0.25">
      <c r="B13" s="3" t="s">
        <v>18</v>
      </c>
      <c r="C13" s="7">
        <v>6896.677734375</v>
      </c>
      <c r="D13" s="9">
        <v>5.1832463989248033E-2</v>
      </c>
      <c r="E13" s="4">
        <v>229.88925781250001</v>
      </c>
      <c r="F13" s="6">
        <v>6348</v>
      </c>
      <c r="G13" s="6">
        <v>21916.923610815149</v>
      </c>
      <c r="H13" s="7"/>
      <c r="I13" s="8"/>
      <c r="K13" s="3" t="s">
        <v>63</v>
      </c>
      <c r="L13" s="4">
        <f>AVERAGE(E25:E26)</f>
        <v>16.672764587402334</v>
      </c>
      <c r="M13" s="9">
        <f>_xlfn.STDEV.S(E25:E26)/L13</f>
        <v>3.9535134283545784E-2</v>
      </c>
      <c r="N13" s="4">
        <f>AVERAGE(F25:F26)</f>
        <v>429.5</v>
      </c>
      <c r="O13" s="35">
        <f>_xlfn.STDEV.S(F25:F26)/N13</f>
        <v>0.20628749635081331</v>
      </c>
      <c r="P13" s="6">
        <f>AVERAGE(G25:G26)</f>
        <v>503.51</v>
      </c>
      <c r="Q13" s="36">
        <f>_xlfn.STDEV.S(G25:G26)/P13</f>
        <v>8.2913118629726806E-2</v>
      </c>
      <c r="R13" s="8"/>
    </row>
    <row r="14" spans="2:18" x14ac:dyDescent="0.25">
      <c r="B14" s="3" t="s">
        <v>19</v>
      </c>
      <c r="C14" s="7">
        <v>7726.646484375</v>
      </c>
      <c r="D14" s="9">
        <v>8.676707362517333E-2</v>
      </c>
      <c r="E14" s="4">
        <v>257.55488281250001</v>
      </c>
      <c r="F14" s="47">
        <v>11130</v>
      </c>
      <c r="G14" s="6">
        <v>23950</v>
      </c>
      <c r="H14" s="7"/>
      <c r="I14" s="8"/>
      <c r="K14" s="3" t="s">
        <v>64</v>
      </c>
      <c r="L14" s="4">
        <f>AVERAGE(E27:E28)</f>
        <v>15.39385274251303</v>
      </c>
      <c r="M14" s="9">
        <f>_xlfn.STDEV.S(E27:E28)/L14</f>
        <v>1.844327374509977E-2</v>
      </c>
      <c r="N14" s="4">
        <f>AVERAGE(F27:F28)</f>
        <v>662.745</v>
      </c>
      <c r="O14" s="35">
        <f>_xlfn.STDEV.S(F27:F28)/N14</f>
        <v>5.7134445574903749E-2</v>
      </c>
      <c r="P14" s="6">
        <f>AVERAGE(G27:G28)</f>
        <v>727.3</v>
      </c>
      <c r="Q14" s="36">
        <f>_xlfn.STDEV.S(G27:G28)/P14</f>
        <v>0.19256093645236896</v>
      </c>
      <c r="R14" s="8"/>
    </row>
    <row r="15" spans="2:18" x14ac:dyDescent="0.25">
      <c r="B15" s="3" t="s">
        <v>20</v>
      </c>
      <c r="C15" s="7">
        <v>2247.2373046875</v>
      </c>
      <c r="D15" s="9">
        <v>0.17387925296044751</v>
      </c>
      <c r="E15" s="4">
        <v>74.907910156249997</v>
      </c>
      <c r="F15" s="6">
        <v>8565</v>
      </c>
      <c r="G15" s="6">
        <v>17953</v>
      </c>
      <c r="H15" s="7"/>
      <c r="I15" s="8"/>
      <c r="K15" s="3" t="s">
        <v>65</v>
      </c>
      <c r="L15" s="4">
        <f>AVERAGE(E29:E30)</f>
        <v>15.847409057617185</v>
      </c>
      <c r="M15" s="9">
        <f>_xlfn.STDEV.S(E29:E30)/L15</f>
        <v>9.8758688769293571E-2</v>
      </c>
      <c r="N15" s="4">
        <f>AVERAGE(F29:F30)</f>
        <v>1052.2449999999999</v>
      </c>
      <c r="O15" s="35">
        <f>_xlfn.STDEV.S(F29:F30)/N15</f>
        <v>7.8697713122662993E-2</v>
      </c>
      <c r="P15" s="6">
        <f>AVERAGE(G29:G30)</f>
        <v>994.26</v>
      </c>
      <c r="Q15" s="36">
        <f>_xlfn.STDEV.S(G29:G30)/P15</f>
        <v>0.22123667601181859</v>
      </c>
      <c r="R15" s="8"/>
    </row>
    <row r="16" spans="2:18" x14ac:dyDescent="0.25">
      <c r="B16" s="3" t="s">
        <v>21</v>
      </c>
      <c r="C16" s="7">
        <v>4218.3359375</v>
      </c>
      <c r="D16" s="9">
        <v>0.33810371380360332</v>
      </c>
      <c r="E16" s="4">
        <v>140.6111979166667</v>
      </c>
      <c r="F16" s="47">
        <v>8618</v>
      </c>
      <c r="G16" s="6">
        <v>23766</v>
      </c>
      <c r="H16" s="7"/>
      <c r="I16" s="8"/>
      <c r="K16" s="51" t="s">
        <v>38</v>
      </c>
      <c r="L16" s="52"/>
      <c r="M16" s="52"/>
      <c r="N16" s="52"/>
      <c r="O16" s="52"/>
      <c r="P16" s="52"/>
      <c r="Q16" s="52"/>
      <c r="R16" s="45"/>
    </row>
    <row r="17" spans="2:18" x14ac:dyDescent="0.25">
      <c r="B17" s="3" t="s">
        <v>22</v>
      </c>
      <c r="C17" s="7">
        <v>555.37158203125</v>
      </c>
      <c r="D17" s="9">
        <v>0.28673673846892</v>
      </c>
      <c r="E17" s="4">
        <v>18.512386067708331</v>
      </c>
      <c r="F17" s="47">
        <v>513.4</v>
      </c>
      <c r="G17" s="6">
        <v>665.35</v>
      </c>
      <c r="H17" s="7"/>
      <c r="I17" s="8"/>
      <c r="K17" s="3" t="s">
        <v>66</v>
      </c>
      <c r="L17" s="7">
        <f>AVERAGE(E34:E35)</f>
        <v>47.605801052517336</v>
      </c>
      <c r="M17" s="9">
        <f>_xlfn.STDEV.S(E34:E35)/L17</f>
        <v>0.27374284493759882</v>
      </c>
      <c r="N17" s="37">
        <f>AVERAGE(F34:F35)</f>
        <v>2654.35</v>
      </c>
      <c r="O17" s="9">
        <f>_xlfn.STDEV.S(F34:F35)/N17</f>
        <v>0.10535940322839096</v>
      </c>
      <c r="P17" s="38">
        <f>AVERAGE(G34:G35)</f>
        <v>4893.25</v>
      </c>
      <c r="Q17" s="9">
        <f>_xlfn.STDEV.S(G34:G35)/P17</f>
        <v>1.7384140556223605E-2</v>
      </c>
      <c r="R17" s="8"/>
    </row>
    <row r="18" spans="2:18" x14ac:dyDescent="0.25">
      <c r="B18" s="3" t="s">
        <v>23</v>
      </c>
      <c r="C18" s="7">
        <v>551.11578369140602</v>
      </c>
      <c r="D18" s="9">
        <v>0.29793200904832201</v>
      </c>
      <c r="E18" s="4">
        <v>18.370526123046869</v>
      </c>
      <c r="F18" s="47">
        <v>541.77</v>
      </c>
      <c r="G18" s="6">
        <v>660.7</v>
      </c>
      <c r="H18" s="7"/>
      <c r="I18" s="8"/>
      <c r="K18" s="3" t="s">
        <v>67</v>
      </c>
      <c r="L18" s="7">
        <f>AVERAGE(E38:E39)</f>
        <v>46.298407660590328</v>
      </c>
      <c r="M18" s="9">
        <f>_xlfn.STDEV.S(E38:E39)/L18</f>
        <v>0.17723113223820125</v>
      </c>
      <c r="N18" s="37">
        <f>AVERAGE(F38:F39)</f>
        <v>4089.05</v>
      </c>
      <c r="O18" s="9">
        <f>_xlfn.STDEV.S(F38:F39)/N18</f>
        <v>0.1431661887588408</v>
      </c>
      <c r="P18" s="38">
        <f>AVERAGE(G38:G39)</f>
        <v>7738.7999999999993</v>
      </c>
      <c r="Q18" s="9">
        <f>_xlfn.STDEV.S(G38:G39)/P18</f>
        <v>0.36877590438684371</v>
      </c>
      <c r="R18" s="8"/>
    </row>
    <row r="19" spans="2:18" x14ac:dyDescent="0.25">
      <c r="B19" s="3" t="s">
        <v>24</v>
      </c>
      <c r="C19" s="7">
        <v>558.18151855468795</v>
      </c>
      <c r="D19" s="9">
        <v>0.28699561953544572</v>
      </c>
      <c r="E19" s="4">
        <v>18.606050618489601</v>
      </c>
      <c r="F19" s="47">
        <v>1067.2</v>
      </c>
      <c r="G19" s="6">
        <v>1119.3</v>
      </c>
      <c r="H19" s="7"/>
      <c r="I19" s="8"/>
      <c r="K19" s="3" t="s">
        <v>68</v>
      </c>
      <c r="L19" s="7">
        <f>AVERAGE(E40:E41)</f>
        <v>57.135112847222331</v>
      </c>
      <c r="M19" s="9">
        <f>_xlfn.STDEV.S(E40:E41)/L19</f>
        <v>0.25701123494584815</v>
      </c>
      <c r="N19" s="37">
        <f>AVERAGE(F40:F41)</f>
        <v>3916.3500000000004</v>
      </c>
      <c r="O19" s="9">
        <f>_xlfn.STDEV.S(F40:F41)/N19</f>
        <v>0.13929625331888665</v>
      </c>
      <c r="P19" s="38">
        <f>AVERAGE(G40:G41)</f>
        <v>7855.8</v>
      </c>
      <c r="Q19" s="9">
        <f>_xlfn.STDEV.S(G40:G41)/P19</f>
        <v>0.38078165522691138</v>
      </c>
      <c r="R19" s="8"/>
    </row>
    <row r="20" spans="2:18" x14ac:dyDescent="0.25">
      <c r="B20" s="3" t="s">
        <v>25</v>
      </c>
      <c r="C20" s="7">
        <v>591.01470947265602</v>
      </c>
      <c r="D20" s="9">
        <v>0.32043903518248973</v>
      </c>
      <c r="E20" s="4">
        <v>19.7004903157552</v>
      </c>
      <c r="F20" s="47">
        <v>871.92</v>
      </c>
      <c r="G20" s="6">
        <v>782.74</v>
      </c>
      <c r="H20" s="7"/>
      <c r="I20" s="8"/>
      <c r="K20" s="3" t="s">
        <v>69</v>
      </c>
      <c r="L20" s="7">
        <f>AVERAGE(E42:E44)</f>
        <v>65.864308975694442</v>
      </c>
      <c r="M20" s="9">
        <f>_xlfn.STDEV.S(E42:E44)/L20</f>
        <v>0.27597009025685637</v>
      </c>
      <c r="N20" s="37">
        <f>AVERAGE(F42:F44)</f>
        <v>6016.4666666666672</v>
      </c>
      <c r="O20" s="9">
        <f>_xlfn.STDEV.S(F42:F44)/N20</f>
        <v>9.8685866086268531E-2</v>
      </c>
      <c r="P20" s="38">
        <f>AVERAGE(G42:G44)</f>
        <v>12541.666666666666</v>
      </c>
      <c r="Q20" s="9">
        <f>_xlfn.STDEV.S(G42:G44)/P20</f>
        <v>0.10978476450637656</v>
      </c>
      <c r="R20" s="8"/>
    </row>
    <row r="21" spans="2:18" x14ac:dyDescent="0.25">
      <c r="B21" s="3" t="s">
        <v>26</v>
      </c>
      <c r="C21" s="7">
        <v>481.42153930664102</v>
      </c>
      <c r="D21" s="9">
        <v>0.30419044196605693</v>
      </c>
      <c r="E21" s="4">
        <v>16.0473846435547</v>
      </c>
      <c r="F21" s="4">
        <v>1094.8</v>
      </c>
      <c r="G21" s="4">
        <v>906.51</v>
      </c>
      <c r="H21" s="7"/>
      <c r="I21" s="8"/>
      <c r="K21" s="3"/>
      <c r="L21" s="7"/>
      <c r="M21" s="9"/>
      <c r="N21" s="4"/>
      <c r="O21" s="9"/>
      <c r="P21" s="6"/>
      <c r="Q21" s="7"/>
      <c r="R21" s="8"/>
    </row>
    <row r="22" spans="2:18" x14ac:dyDescent="0.25">
      <c r="B22" s="3" t="s">
        <v>27</v>
      </c>
      <c r="C22" s="7">
        <v>485.47717285156301</v>
      </c>
      <c r="D22" s="9">
        <v>0.33681490100347078</v>
      </c>
      <c r="E22" s="4">
        <v>16.182572428385431</v>
      </c>
      <c r="F22" s="4">
        <v>973.03</v>
      </c>
      <c r="G22" s="4">
        <v>869.13</v>
      </c>
      <c r="H22" s="7"/>
      <c r="I22" s="8"/>
      <c r="K22" s="3"/>
      <c r="L22" s="39"/>
      <c r="M22" s="40"/>
      <c r="N22" s="41"/>
      <c r="O22" s="41"/>
      <c r="P22" s="41"/>
      <c r="Q22" s="42"/>
      <c r="R22" s="43"/>
    </row>
    <row r="23" spans="2:18" x14ac:dyDescent="0.25">
      <c r="B23" s="3" t="s">
        <v>28</v>
      </c>
      <c r="C23" s="7">
        <v>691.26708984375</v>
      </c>
      <c r="D23" s="9">
        <v>9.845021623568459E-2</v>
      </c>
      <c r="E23" s="7">
        <v>23.042236328125</v>
      </c>
      <c r="F23" s="48">
        <v>1213</v>
      </c>
      <c r="G23" s="7">
        <v>2097</v>
      </c>
      <c r="H23" s="7"/>
      <c r="I23" s="8"/>
    </row>
    <row r="24" spans="2:18" x14ac:dyDescent="0.25">
      <c r="B24" s="3" t="s">
        <v>29</v>
      </c>
      <c r="C24" s="7">
        <v>630.90081787109398</v>
      </c>
      <c r="D24" s="9">
        <v>0.1084417501678233</v>
      </c>
      <c r="E24" s="7">
        <v>21.030027262369799</v>
      </c>
      <c r="F24" s="48">
        <v>1153.2</v>
      </c>
      <c r="G24" s="7">
        <v>1481</v>
      </c>
      <c r="H24" s="7"/>
      <c r="I24" s="8"/>
    </row>
    <row r="25" spans="2:18" x14ac:dyDescent="0.25">
      <c r="B25" s="3" t="s">
        <v>30</v>
      </c>
      <c r="C25" s="7">
        <v>514.16583251953102</v>
      </c>
      <c r="D25" s="9">
        <v>0.26702364285786934</v>
      </c>
      <c r="E25" s="7">
        <v>17.13886108398437</v>
      </c>
      <c r="F25" s="48">
        <v>492.15</v>
      </c>
      <c r="G25" s="7">
        <v>473.99</v>
      </c>
      <c r="H25" s="7"/>
      <c r="I25" s="8"/>
    </row>
    <row r="26" spans="2:18" x14ac:dyDescent="0.25">
      <c r="B26" s="3" t="s">
        <v>31</v>
      </c>
      <c r="C26" s="7">
        <v>486.20004272460898</v>
      </c>
      <c r="D26" s="9">
        <v>0.30095616716947166</v>
      </c>
      <c r="E26" s="7">
        <v>16.206668090820301</v>
      </c>
      <c r="F26" s="48">
        <v>366.85</v>
      </c>
      <c r="G26" s="7">
        <v>533.03</v>
      </c>
      <c r="H26" s="7"/>
      <c r="I26" s="8"/>
    </row>
    <row r="27" spans="2:18" x14ac:dyDescent="0.25">
      <c r="B27" s="3" t="s">
        <v>32</v>
      </c>
      <c r="C27" s="7">
        <v>455.79287719726602</v>
      </c>
      <c r="D27" s="9">
        <v>0.33214998741944696</v>
      </c>
      <c r="E27" s="7">
        <v>15.193095906575531</v>
      </c>
      <c r="F27" s="48">
        <v>635.97</v>
      </c>
      <c r="G27" s="7">
        <v>826.33</v>
      </c>
      <c r="H27" s="7"/>
      <c r="I27" s="8"/>
    </row>
    <row r="28" spans="2:18" x14ac:dyDescent="0.25">
      <c r="B28" s="3" t="s">
        <v>33</v>
      </c>
      <c r="C28" s="7">
        <v>467.83828735351602</v>
      </c>
      <c r="D28" s="9">
        <v>0.3318107602271167</v>
      </c>
      <c r="E28" s="7">
        <v>15.59460957845053</v>
      </c>
      <c r="F28" s="48">
        <v>689.52</v>
      </c>
      <c r="G28" s="7">
        <v>628.27</v>
      </c>
      <c r="H28" s="7"/>
      <c r="I28" s="8"/>
    </row>
    <row r="29" spans="2:18" x14ac:dyDescent="0.25">
      <c r="B29" s="3" t="s">
        <v>34</v>
      </c>
      <c r="C29" s="7">
        <v>442.22213745117199</v>
      </c>
      <c r="D29" s="9">
        <v>0.31560315535618716</v>
      </c>
      <c r="E29" s="7">
        <v>14.74073791503907</v>
      </c>
      <c r="F29" s="48">
        <v>1110.8</v>
      </c>
      <c r="G29" s="7">
        <v>1149.8</v>
      </c>
      <c r="H29" s="7"/>
      <c r="I29" s="8"/>
    </row>
    <row r="30" spans="2:18" x14ac:dyDescent="0.25">
      <c r="B30" s="10" t="s">
        <v>35</v>
      </c>
      <c r="C30" s="7">
        <v>508.62240600585898</v>
      </c>
      <c r="D30" s="9">
        <v>0.23786877407419332</v>
      </c>
      <c r="E30" s="7">
        <v>16.9540802001953</v>
      </c>
      <c r="F30" s="48">
        <v>993.69</v>
      </c>
      <c r="G30" s="7">
        <v>838.72</v>
      </c>
      <c r="H30" s="11"/>
      <c r="I30" s="12"/>
    </row>
    <row r="31" spans="2:18" x14ac:dyDescent="0.25">
      <c r="B31" s="3" t="s">
        <v>36</v>
      </c>
      <c r="C31" s="7">
        <v>154.89637756347699</v>
      </c>
      <c r="D31" s="9">
        <v>3.2789375419255078E-2</v>
      </c>
      <c r="E31" s="7">
        <v>5.1632125854492328</v>
      </c>
      <c r="F31" s="7">
        <v>493.85</v>
      </c>
      <c r="G31" s="13" t="s">
        <v>12</v>
      </c>
      <c r="H31" s="11"/>
      <c r="I31" s="12"/>
    </row>
    <row r="32" spans="2:18" x14ac:dyDescent="0.25">
      <c r="B32" s="3" t="s">
        <v>37</v>
      </c>
      <c r="C32" s="7">
        <v>165.92478942871099</v>
      </c>
      <c r="D32" s="9">
        <v>1.795434003665311E-2</v>
      </c>
      <c r="E32" s="7">
        <v>5.5308263142903664</v>
      </c>
      <c r="F32" s="7">
        <v>515.14</v>
      </c>
      <c r="G32" s="13" t="s">
        <v>12</v>
      </c>
      <c r="H32" s="11"/>
      <c r="I32" s="12"/>
    </row>
    <row r="33" spans="2:9" x14ac:dyDescent="0.25">
      <c r="B33" s="51" t="s">
        <v>38</v>
      </c>
      <c r="C33" s="52"/>
      <c r="D33" s="52"/>
      <c r="E33" s="52"/>
      <c r="F33" s="52"/>
      <c r="G33" s="52"/>
      <c r="H33" s="52"/>
      <c r="I33" s="54"/>
    </row>
    <row r="34" spans="2:9" x14ac:dyDescent="0.25">
      <c r="B34" s="14" t="s">
        <v>39</v>
      </c>
      <c r="C34" s="15">
        <v>1727.59338378906</v>
      </c>
      <c r="D34" s="16">
        <v>0.33839213160368153</v>
      </c>
      <c r="E34" s="15">
        <v>38.390964084201336</v>
      </c>
      <c r="F34" s="17">
        <v>2456.6</v>
      </c>
      <c r="G34" s="15">
        <v>4833.1000000000004</v>
      </c>
      <c r="H34" s="18"/>
      <c r="I34" s="19"/>
    </row>
    <row r="35" spans="2:9" x14ac:dyDescent="0.25">
      <c r="B35" s="20" t="s">
        <v>40</v>
      </c>
      <c r="C35" s="15">
        <v>2556.9287109375</v>
      </c>
      <c r="D35" s="16">
        <v>2.2553939085740306E-2</v>
      </c>
      <c r="E35" s="15">
        <v>56.820638020833336</v>
      </c>
      <c r="F35" s="17">
        <v>2852.1</v>
      </c>
      <c r="G35" s="15">
        <v>4953.3999999999996</v>
      </c>
      <c r="H35" s="18"/>
      <c r="I35" s="19"/>
    </row>
    <row r="36" spans="2:9" x14ac:dyDescent="0.25">
      <c r="B36" s="14" t="s">
        <v>71</v>
      </c>
      <c r="C36" s="15">
        <v>1912.08</v>
      </c>
      <c r="D36" s="16">
        <v>0.1986</v>
      </c>
      <c r="E36" s="15">
        <v>42.49</v>
      </c>
      <c r="F36" s="17">
        <v>2916.1</v>
      </c>
      <c r="G36" s="15">
        <v>4637.8999999999996</v>
      </c>
      <c r="H36" s="18"/>
      <c r="I36" s="19"/>
    </row>
    <row r="37" spans="2:9" x14ac:dyDescent="0.25">
      <c r="B37" s="20" t="s">
        <v>72</v>
      </c>
      <c r="C37" s="15">
        <v>2827.44</v>
      </c>
      <c r="D37" s="16">
        <v>2.0875000000000001E-2</v>
      </c>
      <c r="E37" s="15">
        <v>62.832000000000001</v>
      </c>
      <c r="F37" s="17">
        <v>3051.8</v>
      </c>
      <c r="G37" s="15" t="s">
        <v>75</v>
      </c>
      <c r="H37" s="18"/>
      <c r="I37" s="19"/>
    </row>
    <row r="38" spans="2:9" x14ac:dyDescent="0.25">
      <c r="B38" s="14" t="s">
        <v>41</v>
      </c>
      <c r="C38" s="15">
        <v>2344.5263671875</v>
      </c>
      <c r="D38" s="16">
        <v>0.28191162989689744</v>
      </c>
      <c r="E38" s="15">
        <v>52.1005859375</v>
      </c>
      <c r="F38" s="17">
        <v>3675.1</v>
      </c>
      <c r="G38" s="15">
        <v>5720.8</v>
      </c>
      <c r="H38" s="18"/>
      <c r="I38" s="19"/>
    </row>
    <row r="39" spans="2:9" x14ac:dyDescent="0.25">
      <c r="B39" s="14" t="s">
        <v>42</v>
      </c>
      <c r="C39" s="15">
        <v>1822.33032226563</v>
      </c>
      <c r="D39" s="16">
        <v>0.28194702015473333</v>
      </c>
      <c r="E39" s="15">
        <v>40.496229383680664</v>
      </c>
      <c r="F39" s="17">
        <v>4503</v>
      </c>
      <c r="G39" s="15">
        <v>9756.7999999999993</v>
      </c>
      <c r="H39" s="18"/>
      <c r="I39" s="19"/>
    </row>
    <row r="40" spans="2:9" x14ac:dyDescent="0.25">
      <c r="B40" s="14" t="s">
        <v>43</v>
      </c>
      <c r="C40" s="15">
        <v>2103.82641601563</v>
      </c>
      <c r="D40" s="16">
        <v>0.36064455987977212</v>
      </c>
      <c r="E40" s="15">
        <v>46.751698133680669</v>
      </c>
      <c r="F40" s="17">
        <v>4302.1000000000004</v>
      </c>
      <c r="G40" s="15">
        <v>9971</v>
      </c>
      <c r="H40" s="18"/>
      <c r="I40" s="19"/>
    </row>
    <row r="41" spans="2:9" x14ac:dyDescent="0.25">
      <c r="B41" s="14" t="s">
        <v>44</v>
      </c>
      <c r="C41" s="15">
        <v>3038.33374023438</v>
      </c>
      <c r="D41" s="16">
        <v>0.39983056485652912</v>
      </c>
      <c r="E41" s="15">
        <v>67.518527560763999</v>
      </c>
      <c r="F41" s="17">
        <v>3530.6</v>
      </c>
      <c r="G41" s="15">
        <v>5740.6</v>
      </c>
      <c r="H41" s="18"/>
      <c r="I41" s="19"/>
    </row>
    <row r="42" spans="2:9" x14ac:dyDescent="0.25">
      <c r="B42" s="14" t="s">
        <v>45</v>
      </c>
      <c r="C42" s="15">
        <v>3621.7724609375</v>
      </c>
      <c r="D42" s="16">
        <v>0.28196306755909617</v>
      </c>
      <c r="E42" s="15">
        <v>80.483832465277771</v>
      </c>
      <c r="F42" s="17">
        <v>5766</v>
      </c>
      <c r="G42" s="15">
        <v>12661</v>
      </c>
      <c r="H42" s="18"/>
      <c r="I42" s="19"/>
    </row>
    <row r="43" spans="2:9" x14ac:dyDescent="0.25">
      <c r="B43" s="21" t="s">
        <v>46</v>
      </c>
      <c r="C43" s="15">
        <v>2048.07080078125</v>
      </c>
      <c r="D43" s="16">
        <v>0.28192383261063203</v>
      </c>
      <c r="E43" s="15">
        <v>45.512684461805556</v>
      </c>
      <c r="F43" s="17">
        <v>6694.4</v>
      </c>
      <c r="G43" s="15">
        <v>13855</v>
      </c>
      <c r="H43" s="18"/>
      <c r="I43" s="19"/>
    </row>
    <row r="44" spans="2:9" x14ac:dyDescent="0.25">
      <c r="B44" s="21" t="s">
        <v>73</v>
      </c>
      <c r="C44" s="15">
        <v>3221.8389999999999</v>
      </c>
      <c r="D44" s="16">
        <v>0.28186899999999998</v>
      </c>
      <c r="E44" s="15">
        <v>71.596410000000006</v>
      </c>
      <c r="F44" s="17">
        <v>5589</v>
      </c>
      <c r="G44" s="15">
        <v>11109</v>
      </c>
      <c r="H44" s="18"/>
      <c r="I44" s="19"/>
    </row>
    <row r="45" spans="2:9" x14ac:dyDescent="0.25">
      <c r="B45" s="21" t="s">
        <v>74</v>
      </c>
      <c r="C45" s="18">
        <v>4884.0609999999997</v>
      </c>
      <c r="D45" s="16">
        <v>0.3</v>
      </c>
      <c r="E45" s="18">
        <v>108.53</v>
      </c>
      <c r="F45" s="18">
        <v>6079.2</v>
      </c>
      <c r="G45" s="18">
        <v>11640</v>
      </c>
      <c r="H45" s="18"/>
      <c r="I45" s="19"/>
    </row>
    <row r="46" spans="2:9" x14ac:dyDescent="0.25">
      <c r="B46" s="55" t="s">
        <v>47</v>
      </c>
      <c r="C46" s="56"/>
      <c r="D46" s="56"/>
      <c r="E46" s="56"/>
      <c r="F46" s="56"/>
      <c r="G46" s="56"/>
      <c r="H46" s="56"/>
      <c r="I46" s="57"/>
    </row>
    <row r="47" spans="2:9" x14ac:dyDescent="0.25">
      <c r="B47" s="22" t="s">
        <v>48</v>
      </c>
      <c r="C47" s="23">
        <v>83.370841979980497</v>
      </c>
      <c r="D47" s="24"/>
      <c r="E47" s="25"/>
      <c r="F47" s="25"/>
      <c r="G47" s="25"/>
      <c r="H47" s="25"/>
      <c r="I47" s="26"/>
    </row>
    <row r="48" spans="2:9" x14ac:dyDescent="0.25">
      <c r="B48" s="27" t="s">
        <v>48</v>
      </c>
      <c r="C48" s="23">
        <v>289.76004028320301</v>
      </c>
      <c r="D48" s="24"/>
      <c r="E48" s="25"/>
      <c r="F48" s="25"/>
      <c r="G48" s="25"/>
      <c r="H48" s="25"/>
      <c r="I48" s="26"/>
    </row>
    <row r="49" spans="2:9" x14ac:dyDescent="0.25">
      <c r="B49" s="27" t="s">
        <v>49</v>
      </c>
      <c r="C49" s="23">
        <v>299.43826293945301</v>
      </c>
      <c r="D49" s="24"/>
      <c r="E49" s="25"/>
      <c r="F49" s="25"/>
      <c r="G49" s="25"/>
      <c r="H49" s="25"/>
      <c r="I49" s="26"/>
    </row>
    <row r="50" spans="2:9" x14ac:dyDescent="0.25">
      <c r="B50" s="27" t="s">
        <v>50</v>
      </c>
      <c r="C50" s="23">
        <v>299.801025390625</v>
      </c>
      <c r="D50" s="24"/>
      <c r="E50" s="25"/>
      <c r="F50" s="25"/>
      <c r="G50" s="25"/>
      <c r="H50" s="25"/>
      <c r="I50" s="26"/>
    </row>
    <row r="51" spans="2:9" x14ac:dyDescent="0.25">
      <c r="B51" s="27" t="s">
        <v>51</v>
      </c>
      <c r="C51" s="28">
        <v>505.76068115234398</v>
      </c>
      <c r="D51" s="29"/>
      <c r="E51" s="30"/>
      <c r="F51" s="30"/>
      <c r="G51" s="30"/>
      <c r="H51" s="30"/>
      <c r="I51" s="31"/>
    </row>
  </sheetData>
  <mergeCells count="5">
    <mergeCell ref="K5:Q5"/>
    <mergeCell ref="K16:Q16"/>
    <mergeCell ref="B4:I4"/>
    <mergeCell ref="B33:I33"/>
    <mergeCell ref="B46:I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OWN EXP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S. Leon Becerra</dc:creator>
  <cp:lastModifiedBy>Octavio Andrés González Estrada</cp:lastModifiedBy>
  <dcterms:created xsi:type="dcterms:W3CDTF">2015-06-05T18:19:34Z</dcterms:created>
  <dcterms:modified xsi:type="dcterms:W3CDTF">2021-08-04T21:35:23Z</dcterms:modified>
</cp:coreProperties>
</file>