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backupFile="1" defaultThemeVersion="124226"/>
  <bookViews>
    <workbookView xWindow="120" yWindow="30" windowWidth="15180" windowHeight="11130" activeTab="4"/>
  </bookViews>
  <sheets>
    <sheet name="Requisição de Compra" sheetId="8" r:id="rId1"/>
    <sheet name="Cotação do Aço" sheetId="10" r:id="rId2"/>
    <sheet name="Planejamento de Compra" sheetId="9" r:id="rId3"/>
    <sheet name="Produtos" sheetId="11" r:id="rId4"/>
    <sheet name="Pedido de Compra" sheetId="12" r:id="rId5"/>
  </sheets>
  <calcPr calcId="145621"/>
</workbook>
</file>

<file path=xl/calcChain.xml><?xml version="1.0" encoding="utf-8"?>
<calcChain xmlns="http://schemas.openxmlformats.org/spreadsheetml/2006/main">
  <c r="M40" i="12" l="1"/>
  <c r="M39" i="12"/>
  <c r="M38" i="12"/>
  <c r="M37" i="12"/>
  <c r="M36" i="12"/>
  <c r="M35" i="12"/>
  <c r="I30" i="8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G12" i="9"/>
  <c r="H12" i="9" s="1"/>
  <c r="H11" i="9"/>
  <c r="G10" i="9"/>
  <c r="H10" i="9" s="1"/>
  <c r="H9" i="9"/>
  <c r="H8" i="9"/>
  <c r="G7" i="9"/>
  <c r="H7" i="9" s="1"/>
  <c r="H6" i="9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3" i="8"/>
  <c r="I11" i="8"/>
  <c r="I10" i="8"/>
  <c r="I8" i="8"/>
  <c r="H9" i="8"/>
  <c r="H12" i="8" s="1"/>
  <c r="I12" i="8" s="1"/>
  <c r="H14" i="8"/>
  <c r="I14" i="8" s="1"/>
  <c r="H28" i="9" l="1"/>
  <c r="I9" i="8"/>
</calcChain>
</file>

<file path=xl/sharedStrings.xml><?xml version="1.0" encoding="utf-8"?>
<sst xmlns="http://schemas.openxmlformats.org/spreadsheetml/2006/main" count="310" uniqueCount="146">
  <si>
    <t>WBO210990</t>
  </si>
  <si>
    <t>BOBINA F.F. SAE 1008/1010 - 0,85 MM X 990MM</t>
  </si>
  <si>
    <t>WBO14A240</t>
  </si>
  <si>
    <t>BOB.FQ/PRETA ASTM-570G45-2,00MMX240MM</t>
  </si>
  <si>
    <t>WBO14A200</t>
  </si>
  <si>
    <t>BOB.F.Q/PRETA ASTM-570G45-2,00MMX200MM</t>
  </si>
  <si>
    <t>WBO12D200</t>
  </si>
  <si>
    <t>WBO16V085</t>
  </si>
  <si>
    <t>ROLO FQ PRETA USICIVIL300 1,50MM X 85MM</t>
  </si>
  <si>
    <t>WBO15A085</t>
  </si>
  <si>
    <t>BOBINA F.Q.PRETA ASTM570G45 1,80MM X 85MM</t>
  </si>
  <si>
    <t>WBO14A330</t>
  </si>
  <si>
    <t>BOBINA F.Q. PRETA ASTM570 G45 2,00MMX330MM</t>
  </si>
  <si>
    <t>WBO14A400</t>
  </si>
  <si>
    <t xml:space="preserve">BOBINA F.Q.PRETA ASTM570 G45 2,00MM X400MM_x000D_
_x000D_
</t>
  </si>
  <si>
    <t>WBO14A100</t>
  </si>
  <si>
    <t>BOB. F.Q./PRETA ASTM-570G45 2,00MM X 100MM</t>
  </si>
  <si>
    <t>WBO240915</t>
  </si>
  <si>
    <t>BOBINA F.F.SAE 1008 -  0.60MM X 915MM</t>
  </si>
  <si>
    <t>WCB221220</t>
  </si>
  <si>
    <t>CHAPA F.F.SAE 1008 0,75MM X 1200MM X 2000MM</t>
  </si>
  <si>
    <t>WBO12A500</t>
  </si>
  <si>
    <t>BOBINA FQ PRETA ASTM570G45 2,65MM X 500MM</t>
  </si>
  <si>
    <t>Cód. Insumo</t>
  </si>
  <si>
    <t>Descr. Insumo</t>
  </si>
  <si>
    <t>Prev. Início</t>
  </si>
  <si>
    <t>Total geral</t>
  </si>
  <si>
    <t>WBO210100</t>
  </si>
  <si>
    <t>BOBINA F.F. SAE 1008/1010 - 0,85 MM X 100MM</t>
  </si>
  <si>
    <t>Total</t>
  </si>
  <si>
    <t>DATA: 26/11/2013</t>
  </si>
  <si>
    <t>WBO15A240</t>
  </si>
  <si>
    <t>BOBINA F.Q.PRETAASTM570G45 1,80MM X 240MM</t>
  </si>
  <si>
    <t>PRETA</t>
  </si>
  <si>
    <t>Espessura</t>
  </si>
  <si>
    <t>Largura</t>
  </si>
  <si>
    <t>Comprimento</t>
  </si>
  <si>
    <t>BOBINA FQ DECAPADA</t>
  </si>
  <si>
    <t>Laminação</t>
  </si>
  <si>
    <t>FINA QUENTE</t>
  </si>
  <si>
    <t>Tratamento</t>
  </si>
  <si>
    <t>DECAPADO</t>
  </si>
  <si>
    <t>FQ</t>
  </si>
  <si>
    <t>DO</t>
  </si>
  <si>
    <t>Espessura (mm)</t>
  </si>
  <si>
    <t>Largura (mm)</t>
  </si>
  <si>
    <t>Comprimento (mm)</t>
  </si>
  <si>
    <t>PR</t>
  </si>
  <si>
    <t>PRETO</t>
  </si>
  <si>
    <t>GA</t>
  </si>
  <si>
    <t>GALVANIZADO</t>
  </si>
  <si>
    <t>TRATAMENTO</t>
  </si>
  <si>
    <t>LAMINAÇÃO</t>
  </si>
  <si>
    <t>FF</t>
  </si>
  <si>
    <t>FINA FRIO</t>
  </si>
  <si>
    <t>Peso (T)</t>
  </si>
  <si>
    <t>USI</t>
  </si>
  <si>
    <t>MBA</t>
  </si>
  <si>
    <t>USIMINAS</t>
  </si>
  <si>
    <t>Requisção (T)</t>
  </si>
  <si>
    <t>LEALFER</t>
  </si>
  <si>
    <t>MULTIAÇOS</t>
  </si>
  <si>
    <t>KLOEKNER</t>
  </si>
  <si>
    <t>ACOFER</t>
  </si>
  <si>
    <t>TABELA (BL)</t>
  </si>
  <si>
    <t>5t</t>
  </si>
  <si>
    <t>3050 (2%)</t>
  </si>
  <si>
    <t>3176 (3%)</t>
  </si>
  <si>
    <t>2789 (-3%)</t>
  </si>
  <si>
    <t>Planejamento de Compra de Aço</t>
  </si>
  <si>
    <t>10t/5t*</t>
  </si>
  <si>
    <t>Á Produzir/Em Estoque</t>
  </si>
  <si>
    <t>Disponível para Corte/Cortado</t>
  </si>
  <si>
    <t>10t/200mm 5t*</t>
  </si>
  <si>
    <t>0t/200mm 2,4t*</t>
  </si>
  <si>
    <t>Produto</t>
  </si>
  <si>
    <t>Fornecedor</t>
  </si>
  <si>
    <t>Norma</t>
  </si>
  <si>
    <t>USICIVIL 300</t>
  </si>
  <si>
    <t>PRODUTOS</t>
  </si>
  <si>
    <t>DESCRICAO</t>
  </si>
  <si>
    <t>CODIGO</t>
  </si>
  <si>
    <t>NOME</t>
  </si>
  <si>
    <t>LEAFER</t>
  </si>
  <si>
    <t>FORNECEDORES</t>
  </si>
  <si>
    <t>APELIDO</t>
  </si>
  <si>
    <t>NORMAS</t>
  </si>
  <si>
    <t>LIMITE ESCOAMENTO</t>
  </si>
  <si>
    <t>RESISTENCIA</t>
  </si>
  <si>
    <t>ALONGAMENTO</t>
  </si>
  <si>
    <t>USICIVIL</t>
  </si>
  <si>
    <t>ARC400</t>
  </si>
  <si>
    <t>USICIVIL300</t>
  </si>
  <si>
    <t>Normas</t>
  </si>
  <si>
    <t>USICIVIL300, ARC400</t>
  </si>
  <si>
    <t>2789 (-3%) USICIVIL</t>
  </si>
  <si>
    <t>XXXX</t>
  </si>
  <si>
    <t>Cotação:</t>
  </si>
  <si>
    <t>348/13</t>
  </si>
  <si>
    <t>Nro 458/13 - Requisicao de Compra de Aço (13/12/2013  à 17/01/2014)</t>
  </si>
  <si>
    <t>Requisição</t>
  </si>
  <si>
    <t>Nro 348/13 - Cotação de Aço - 09/12/2013</t>
  </si>
  <si>
    <t>Nro 459/13 - Requisicao de Compra de Aço (18/12/2013  à 25/01/2014)</t>
  </si>
  <si>
    <t>Razão Social</t>
  </si>
  <si>
    <t>Endereço</t>
  </si>
  <si>
    <t>Bairro</t>
  </si>
  <si>
    <t>Contato</t>
  </si>
  <si>
    <t>E-Mail</t>
  </si>
  <si>
    <t>Requisitante</t>
  </si>
  <si>
    <t>Unitario</t>
  </si>
  <si>
    <t>%IPI</t>
  </si>
  <si>
    <t>Entrega</t>
  </si>
  <si>
    <t>WBC071230</t>
  </si>
  <si>
    <t>SAE1008</t>
  </si>
  <si>
    <t>CHAPA</t>
  </si>
  <si>
    <t>Total dos Produtos</t>
  </si>
  <si>
    <t>Total do IPI</t>
  </si>
  <si>
    <t>Total do Frete</t>
  </si>
  <si>
    <t>Total do Desconto</t>
  </si>
  <si>
    <t>Total do Pedido</t>
  </si>
  <si>
    <t>Observações</t>
  </si>
  <si>
    <t>Condições de Fornecimento</t>
  </si>
  <si>
    <t>Dados para Faturamento</t>
  </si>
  <si>
    <t>Dados para Entrega</t>
  </si>
  <si>
    <t>Endereço para Cobrança</t>
  </si>
  <si>
    <t>Pedido de Compra 01-8346</t>
  </si>
  <si>
    <t>Produtos</t>
  </si>
  <si>
    <t>Quantidade em excesso estará sujeito a devolução</t>
  </si>
  <si>
    <t>Não receberemos o material sem o envio prévio do arquivo XML. Enviar para nfe@altamira.com.br</t>
  </si>
  <si>
    <t>Não receberemos o material sem a menção na NF do peso bruto e peso liquido</t>
  </si>
  <si>
    <t>Relacionar na nota fiscal o numero do nosso pedido</t>
  </si>
  <si>
    <t>Horario de recebimento segunda a sexta feira das 7:30 as 11:30 e das 13:00 as 16:00</t>
  </si>
  <si>
    <t>Aprovação</t>
  </si>
  <si>
    <t>--------------------------------------------------------------------</t>
  </si>
  <si>
    <t>--------------------------------------------------------------</t>
  </si>
  <si>
    <t>(assinatura do Emitente do Pedido)</t>
  </si>
  <si>
    <t>(Aprovado Por)</t>
  </si>
  <si>
    <t>Nosso Codigo</t>
  </si>
  <si>
    <t>Espessura, Largura e Comprimento em Milimetros (mm), Quantidade em Toneladas (T)</t>
  </si>
  <si>
    <t>Peso Total</t>
  </si>
  <si>
    <t>Peso</t>
  </si>
  <si>
    <t>Informações Técnicas</t>
  </si>
  <si>
    <t>Emissão 19/12/2013</t>
  </si>
  <si>
    <t>Condição de Pagamento</t>
  </si>
  <si>
    <t>Não será aceito material sem certificado de qualidade</t>
  </si>
  <si>
    <t>LEGENDA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</si>
</sst>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_-;\-* #,##0.0_-;_-* &quot;-&quot;??_-;_-@_-"/>
    <numFmt numFmtId="165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4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2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8" xfId="1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43" fontId="0" fillId="0" borderId="9" xfId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44" fontId="0" fillId="0" borderId="0" xfId="2" applyFont="1"/>
    <xf numFmtId="9" fontId="0" fillId="0" borderId="0" xfId="3" applyFont="1" applyAlignment="1">
      <alignment horizontal="center"/>
    </xf>
    <xf numFmtId="43" fontId="0" fillId="0" borderId="9" xfId="1" applyFont="1" applyBorder="1" applyAlignment="1">
      <alignment horizontal="center" vertical="top"/>
    </xf>
    <xf numFmtId="44" fontId="0" fillId="0" borderId="0" xfId="2" applyFont="1" applyAlignment="1">
      <alignment horizontal="center"/>
    </xf>
    <xf numFmtId="44" fontId="0" fillId="0" borderId="8" xfId="2" applyFont="1" applyBorder="1" applyAlignment="1">
      <alignment horizontal="center"/>
    </xf>
    <xf numFmtId="44" fontId="0" fillId="0" borderId="9" xfId="2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Border="1" applyAlignment="1">
      <alignment horizontal="center"/>
    </xf>
    <xf numFmtId="43" fontId="0" fillId="0" borderId="11" xfId="1" applyFont="1" applyBorder="1" applyAlignment="1">
      <alignment horizontal="center"/>
    </xf>
    <xf numFmtId="44" fontId="0" fillId="0" borderId="11" xfId="2" applyFont="1" applyBorder="1" applyAlignment="1">
      <alignment horizontal="center"/>
    </xf>
    <xf numFmtId="0" fontId="0" fillId="0" borderId="7" xfId="0" applyBorder="1" applyAlignment="1">
      <alignment horizontal="center"/>
    </xf>
    <xf numFmtId="43" fontId="0" fillId="0" borderId="7" xfId="1" applyFont="1" applyBorder="1" applyAlignment="1">
      <alignment horizontal="center"/>
    </xf>
    <xf numFmtId="44" fontId="0" fillId="0" borderId="7" xfId="2" applyFont="1" applyBorder="1" applyAlignment="1">
      <alignment horizontal="center"/>
    </xf>
    <xf numFmtId="0" fontId="0" fillId="0" borderId="12" xfId="0" applyBorder="1" applyAlignment="1">
      <alignment horizontal="center"/>
    </xf>
    <xf numFmtId="43" fontId="0" fillId="0" borderId="12" xfId="1" applyFont="1" applyBorder="1" applyAlignment="1">
      <alignment horizontal="center"/>
    </xf>
    <xf numFmtId="44" fontId="0" fillId="0" borderId="12" xfId="2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3" fontId="1" fillId="0" borderId="15" xfId="1" applyFont="1" applyBorder="1" applyAlignment="1">
      <alignment horizontal="center"/>
    </xf>
    <xf numFmtId="43" fontId="1" fillId="0" borderId="16" xfId="1" applyFont="1" applyBorder="1" applyAlignment="1">
      <alignment horizontal="center"/>
    </xf>
    <xf numFmtId="44" fontId="1" fillId="0" borderId="16" xfId="2" applyFont="1" applyBorder="1" applyAlignment="1">
      <alignment horizontal="center"/>
    </xf>
    <xf numFmtId="44" fontId="1" fillId="0" borderId="16" xfId="2" applyFont="1" applyBorder="1"/>
    <xf numFmtId="165" fontId="1" fillId="0" borderId="16" xfId="3" applyNumberFormat="1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43" fontId="0" fillId="0" borderId="19" xfId="1" applyFont="1" applyBorder="1" applyAlignment="1">
      <alignment horizontal="center" vertical="top"/>
    </xf>
    <xf numFmtId="0" fontId="0" fillId="0" borderId="21" xfId="0" applyBorder="1" applyAlignment="1">
      <alignment horizontal="center"/>
    </xf>
    <xf numFmtId="44" fontId="0" fillId="0" borderId="22" xfId="2" applyFont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44" fontId="0" fillId="0" borderId="24" xfId="2" applyFont="1" applyBorder="1" applyAlignment="1">
      <alignment horizontal="center"/>
    </xf>
    <xf numFmtId="0" fontId="0" fillId="0" borderId="25" xfId="0" applyBorder="1" applyAlignment="1">
      <alignment horizontal="center"/>
    </xf>
    <xf numFmtId="44" fontId="0" fillId="0" borderId="26" xfId="2" applyFont="1" applyBorder="1" applyAlignment="1">
      <alignment horizontal="center"/>
    </xf>
    <xf numFmtId="0" fontId="0" fillId="0" borderId="27" xfId="0" applyBorder="1" applyAlignment="1">
      <alignment horizontal="center"/>
    </xf>
    <xf numFmtId="44" fontId="0" fillId="0" borderId="28" xfId="2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43" fontId="0" fillId="0" borderId="30" xfId="1" applyFont="1" applyBorder="1" applyAlignment="1">
      <alignment horizontal="center"/>
    </xf>
    <xf numFmtId="44" fontId="0" fillId="0" borderId="30" xfId="2" applyFont="1" applyBorder="1" applyAlignment="1">
      <alignment horizontal="center"/>
    </xf>
    <xf numFmtId="44" fontId="0" fillId="0" borderId="31" xfId="2" applyFont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" fillId="0" borderId="33" xfId="0" applyFont="1" applyBorder="1"/>
    <xf numFmtId="0" fontId="1" fillId="0" borderId="32" xfId="0" applyFont="1" applyBorder="1"/>
    <xf numFmtId="0" fontId="1" fillId="0" borderId="32" xfId="0" applyFont="1" applyBorder="1" applyAlignment="1">
      <alignment horizontal="center"/>
    </xf>
    <xf numFmtId="4" fontId="0" fillId="0" borderId="1" xfId="0" applyNumberFormat="1" applyBorder="1"/>
    <xf numFmtId="164" fontId="0" fillId="0" borderId="34" xfId="0" applyNumberFormat="1" applyBorder="1" applyAlignment="1">
      <alignment horizontal="center"/>
    </xf>
    <xf numFmtId="0" fontId="0" fillId="0" borderId="35" xfId="0" applyBorder="1"/>
    <xf numFmtId="0" fontId="0" fillId="0" borderId="36" xfId="0" applyFill="1" applyBorder="1" applyAlignment="1">
      <alignment horizontal="center"/>
    </xf>
    <xf numFmtId="43" fontId="0" fillId="0" borderId="36" xfId="1" applyFont="1" applyBorder="1" applyAlignment="1">
      <alignment horizontal="center"/>
    </xf>
    <xf numFmtId="0" fontId="0" fillId="0" borderId="21" xfId="0" applyBorder="1"/>
    <xf numFmtId="0" fontId="0" fillId="0" borderId="38" xfId="0" applyBorder="1"/>
    <xf numFmtId="0" fontId="0" fillId="0" borderId="40" xfId="0" applyBorder="1"/>
    <xf numFmtId="0" fontId="0" fillId="0" borderId="42" xfId="0" applyBorder="1" applyAlignment="1">
      <alignment horizontal="center"/>
    </xf>
    <xf numFmtId="43" fontId="0" fillId="0" borderId="42" xfId="1" applyFont="1" applyBorder="1" applyAlignment="1">
      <alignment horizontal="center"/>
    </xf>
    <xf numFmtId="44" fontId="0" fillId="0" borderId="42" xfId="2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9" xfId="0" applyBorder="1"/>
    <xf numFmtId="0" fontId="0" fillId="0" borderId="48" xfId="0" applyBorder="1"/>
    <xf numFmtId="0" fontId="0" fillId="0" borderId="49" xfId="0" applyBorder="1"/>
    <xf numFmtId="0" fontId="1" fillId="0" borderId="50" xfId="0" applyFont="1" applyBorder="1"/>
    <xf numFmtId="0" fontId="1" fillId="0" borderId="43" xfId="0" applyFont="1" applyBorder="1"/>
    <xf numFmtId="0" fontId="1" fillId="0" borderId="44" xfId="0" applyFont="1" applyBorder="1"/>
    <xf numFmtId="0" fontId="0" fillId="0" borderId="22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3" xfId="0" applyBorder="1"/>
    <xf numFmtId="0" fontId="0" fillId="0" borderId="4" xfId="0" applyBorder="1"/>
    <xf numFmtId="0" fontId="0" fillId="0" borderId="57" xfId="0" applyBorder="1"/>
    <xf numFmtId="0" fontId="1" fillId="0" borderId="20" xfId="0" applyFont="1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0" xfId="0" applyAlignment="1">
      <alignment vertical="top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44" fontId="0" fillId="0" borderId="19" xfId="2" applyFont="1" applyBorder="1" applyAlignment="1">
      <alignment horizontal="center" vertical="top" wrapText="1"/>
    </xf>
    <xf numFmtId="44" fontId="0" fillId="0" borderId="19" xfId="2" applyFont="1" applyBorder="1" applyAlignment="1">
      <alignment horizontal="center" vertical="top"/>
    </xf>
    <xf numFmtId="44" fontId="0" fillId="0" borderId="20" xfId="2" applyFont="1" applyBorder="1" applyAlignment="1">
      <alignment horizontal="center" vertical="top"/>
    </xf>
    <xf numFmtId="0" fontId="0" fillId="0" borderId="35" xfId="0" applyBorder="1" applyAlignment="1">
      <alignment horizontal="center"/>
    </xf>
    <xf numFmtId="44" fontId="0" fillId="0" borderId="61" xfId="2" applyFont="1" applyBorder="1" applyAlignment="1">
      <alignment horizontal="center"/>
    </xf>
    <xf numFmtId="44" fontId="0" fillId="0" borderId="36" xfId="2" applyFont="1" applyBorder="1" applyAlignment="1">
      <alignment horizontal="center"/>
    </xf>
    <xf numFmtId="44" fontId="0" fillId="0" borderId="37" xfId="2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62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/>
    </xf>
    <xf numFmtId="0" fontId="0" fillId="0" borderId="50" xfId="0" applyBorder="1"/>
    <xf numFmtId="0" fontId="0" fillId="0" borderId="43" xfId="0" applyBorder="1"/>
    <xf numFmtId="0" fontId="0" fillId="0" borderId="44" xfId="0" applyBorder="1"/>
    <xf numFmtId="0" fontId="0" fillId="0" borderId="38" xfId="0" quotePrefix="1" applyBorder="1"/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3" xfId="0" applyBorder="1"/>
    <xf numFmtId="0" fontId="0" fillId="0" borderId="66" xfId="0" applyBorder="1" applyAlignment="1">
      <alignment horizontal="center"/>
    </xf>
    <xf numFmtId="10" fontId="0" fillId="0" borderId="66" xfId="3" applyNumberFormat="1" applyFont="1" applyBorder="1" applyAlignment="1">
      <alignment horizontal="center"/>
    </xf>
    <xf numFmtId="44" fontId="0" fillId="0" borderId="66" xfId="2" applyFont="1" applyBorder="1"/>
    <xf numFmtId="44" fontId="0" fillId="0" borderId="22" xfId="0" applyNumberFormat="1" applyBorder="1"/>
    <xf numFmtId="14" fontId="0" fillId="0" borderId="59" xfId="0" applyNumberFormat="1" applyBorder="1"/>
    <xf numFmtId="0" fontId="0" fillId="0" borderId="67" xfId="0" applyBorder="1"/>
    <xf numFmtId="0" fontId="0" fillId="0" borderId="68" xfId="0" applyBorder="1" applyAlignment="1">
      <alignment horizontal="center"/>
    </xf>
    <xf numFmtId="10" fontId="0" fillId="0" borderId="68" xfId="3" applyNumberFormat="1" applyFont="1" applyBorder="1" applyAlignment="1">
      <alignment horizontal="center"/>
    </xf>
    <xf numFmtId="44" fontId="0" fillId="0" borderId="68" xfId="2" applyFont="1" applyBorder="1"/>
    <xf numFmtId="44" fontId="0" fillId="0" borderId="69" xfId="0" applyNumberFormat="1" applyBorder="1"/>
    <xf numFmtId="0" fontId="7" fillId="2" borderId="14" xfId="0" applyFont="1" applyFill="1" applyBorder="1" applyAlignment="1"/>
    <xf numFmtId="0" fontId="7" fillId="2" borderId="16" xfId="0" applyFont="1" applyFill="1" applyBorder="1" applyAlignment="1"/>
    <xf numFmtId="0" fontId="7" fillId="2" borderId="17" xfId="0" applyFont="1" applyFill="1" applyBorder="1" applyAlignment="1"/>
    <xf numFmtId="164" fontId="0" fillId="0" borderId="2" xfId="1" applyNumberFormat="1" applyFont="1" applyBorder="1" applyAlignment="1">
      <alignment horizontal="center" vertical="top"/>
    </xf>
    <xf numFmtId="14" fontId="0" fillId="0" borderId="2" xfId="0" applyNumberFormat="1" applyBorder="1" applyAlignment="1">
      <alignment vertical="top"/>
    </xf>
    <xf numFmtId="0" fontId="0" fillId="0" borderId="2" xfId="0" applyBorder="1" applyAlignment="1">
      <alignment horizontal="center" vertical="top"/>
    </xf>
    <xf numFmtId="43" fontId="0" fillId="0" borderId="2" xfId="1" applyFont="1" applyBorder="1" applyAlignment="1">
      <alignment horizontal="center" vertical="top"/>
    </xf>
    <xf numFmtId="4" fontId="0" fillId="0" borderId="2" xfId="0" applyNumberFormat="1" applyBorder="1"/>
    <xf numFmtId="0" fontId="0" fillId="0" borderId="63" xfId="0" applyBorder="1" applyAlignment="1">
      <alignment vertical="top"/>
    </xf>
    <xf numFmtId="0" fontId="0" fillId="0" borderId="64" xfId="0" applyBorder="1" applyAlignment="1">
      <alignment horizontal="center" vertical="top"/>
    </xf>
    <xf numFmtId="43" fontId="0" fillId="0" borderId="64" xfId="1" applyFont="1" applyBorder="1" applyAlignment="1">
      <alignment horizontal="center" vertical="top"/>
    </xf>
    <xf numFmtId="14" fontId="0" fillId="0" borderId="64" xfId="0" applyNumberFormat="1" applyBorder="1" applyAlignment="1">
      <alignment vertical="top"/>
    </xf>
    <xf numFmtId="43" fontId="0" fillId="0" borderId="66" xfId="1" applyFont="1" applyBorder="1" applyAlignment="1">
      <alignment horizontal="center"/>
    </xf>
    <xf numFmtId="4" fontId="0" fillId="0" borderId="66" xfId="0" applyNumberFormat="1" applyBorder="1"/>
    <xf numFmtId="43" fontId="0" fillId="0" borderId="2" xfId="1" applyFont="1" applyBorder="1" applyAlignment="1">
      <alignment horizontal="center"/>
    </xf>
    <xf numFmtId="14" fontId="0" fillId="0" borderId="2" xfId="0" applyNumberFormat="1" applyBorder="1"/>
    <xf numFmtId="14" fontId="0" fillId="0" borderId="98" xfId="0" applyNumberFormat="1" applyBorder="1" applyAlignment="1">
      <alignment vertical="top"/>
    </xf>
    <xf numFmtId="0" fontId="0" fillId="0" borderId="0" xfId="0" applyNumberFormat="1" applyAlignment="1">
      <alignment horizontal="center" vertical="top"/>
    </xf>
    <xf numFmtId="0" fontId="0" fillId="0" borderId="98" xfId="2" applyNumberFormat="1" applyFont="1" applyBorder="1" applyAlignment="1">
      <alignment horizontal="center" vertical="top"/>
    </xf>
    <xf numFmtId="0" fontId="0" fillId="0" borderId="98" xfId="0" applyNumberFormat="1" applyBorder="1" applyAlignment="1">
      <alignment horizontal="center" vertical="top"/>
    </xf>
    <xf numFmtId="0" fontId="0" fillId="0" borderId="99" xfId="0" applyNumberFormat="1" applyBorder="1" applyAlignment="1">
      <alignment horizontal="center" vertical="top"/>
    </xf>
    <xf numFmtId="0" fontId="0" fillId="0" borderId="43" xfId="0" applyNumberFormat="1" applyBorder="1" applyAlignment="1">
      <alignment horizontal="center" vertical="top"/>
    </xf>
    <xf numFmtId="0" fontId="0" fillId="0" borderId="44" xfId="0" applyNumberFormat="1" applyBorder="1" applyAlignment="1">
      <alignment horizontal="center" vertical="top"/>
    </xf>
    <xf numFmtId="164" fontId="0" fillId="0" borderId="100" xfId="1" applyNumberFormat="1" applyFont="1" applyBorder="1" applyAlignment="1">
      <alignment horizontal="center" vertical="top"/>
    </xf>
    <xf numFmtId="164" fontId="0" fillId="0" borderId="101" xfId="1" applyNumberFormat="1" applyFont="1" applyBorder="1" applyAlignment="1">
      <alignment horizontal="center" vertical="top"/>
    </xf>
    <xf numFmtId="4" fontId="0" fillId="0" borderId="104" xfId="0" applyNumberFormat="1" applyBorder="1" applyAlignment="1">
      <alignment vertical="top"/>
    </xf>
    <xf numFmtId="164" fontId="0" fillId="0" borderId="18" xfId="1" applyNumberFormat="1" applyFont="1" applyBorder="1" applyAlignment="1">
      <alignment horizontal="center" vertical="top"/>
    </xf>
    <xf numFmtId="164" fontId="0" fillId="0" borderId="25" xfId="1" applyNumberFormat="1" applyFont="1" applyBorder="1" applyAlignment="1">
      <alignment horizontal="center" vertical="top"/>
    </xf>
    <xf numFmtId="164" fontId="0" fillId="0" borderId="106" xfId="1" applyNumberFormat="1" applyFont="1" applyBorder="1" applyAlignment="1">
      <alignment horizontal="center" vertical="top"/>
    </xf>
    <xf numFmtId="164" fontId="0" fillId="0" borderId="107" xfId="1" applyNumberFormat="1" applyFont="1" applyBorder="1" applyAlignment="1">
      <alignment horizontal="center" vertical="top"/>
    </xf>
    <xf numFmtId="14" fontId="0" fillId="0" borderId="66" xfId="0" applyNumberFormat="1" applyBorder="1"/>
    <xf numFmtId="164" fontId="0" fillId="0" borderId="108" xfId="1" applyNumberFormat="1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43" fontId="0" fillId="0" borderId="0" xfId="1" applyFont="1" applyAlignment="1">
      <alignment horizontal="center" vertical="top"/>
    </xf>
    <xf numFmtId="0" fontId="1" fillId="0" borderId="45" xfId="0" applyFont="1" applyBorder="1" applyAlignment="1">
      <alignment vertical="top"/>
    </xf>
    <xf numFmtId="0" fontId="1" fillId="0" borderId="80" xfId="0" applyFont="1" applyBorder="1" applyAlignment="1">
      <alignment horizontal="center" vertical="top"/>
    </xf>
    <xf numFmtId="43" fontId="1" fillId="0" borderId="80" xfId="1" applyFont="1" applyBorder="1" applyAlignment="1">
      <alignment horizontal="center" vertical="top"/>
    </xf>
    <xf numFmtId="0" fontId="1" fillId="0" borderId="81" xfId="0" applyFont="1" applyBorder="1" applyAlignment="1">
      <alignment vertical="top"/>
    </xf>
    <xf numFmtId="0" fontId="1" fillId="0" borderId="81" xfId="0" applyFont="1" applyBorder="1" applyAlignment="1">
      <alignment horizontal="center" vertical="top"/>
    </xf>
    <xf numFmtId="0" fontId="1" fillId="0" borderId="80" xfId="0" applyFont="1" applyBorder="1" applyAlignment="1">
      <alignment vertical="top"/>
    </xf>
    <xf numFmtId="0" fontId="1" fillId="0" borderId="82" xfId="0" applyNumberFormat="1" applyFont="1" applyBorder="1" applyAlignment="1">
      <alignment horizontal="center" vertical="top"/>
    </xf>
    <xf numFmtId="0" fontId="1" fillId="0" borderId="83" xfId="0" applyNumberFormat="1" applyFont="1" applyBorder="1" applyAlignment="1">
      <alignment horizontal="center" vertical="top"/>
    </xf>
    <xf numFmtId="0" fontId="1" fillId="0" borderId="46" xfId="0" applyNumberFormat="1" applyFont="1" applyBorder="1" applyAlignment="1">
      <alignment horizontal="center" vertical="top"/>
    </xf>
    <xf numFmtId="0" fontId="0" fillId="0" borderId="88" xfId="0" applyBorder="1" applyAlignment="1">
      <alignment vertical="top"/>
    </xf>
    <xf numFmtId="0" fontId="0" fillId="0" borderId="85" xfId="0" applyBorder="1" applyAlignment="1">
      <alignment horizontal="center" vertical="top"/>
    </xf>
    <xf numFmtId="43" fontId="0" fillId="0" borderId="85" xfId="1" applyFont="1" applyBorder="1" applyAlignment="1">
      <alignment horizontal="center" vertical="top"/>
    </xf>
    <xf numFmtId="4" fontId="0" fillId="0" borderId="85" xfId="0" applyNumberFormat="1" applyBorder="1" applyAlignment="1">
      <alignment vertical="top"/>
    </xf>
    <xf numFmtId="4" fontId="0" fillId="0" borderId="96" xfId="0" applyNumberFormat="1" applyBorder="1" applyAlignment="1">
      <alignment vertical="top"/>
    </xf>
    <xf numFmtId="14" fontId="0" fillId="0" borderId="96" xfId="0" applyNumberFormat="1" applyBorder="1" applyAlignment="1">
      <alignment vertical="top"/>
    </xf>
    <xf numFmtId="0" fontId="0" fillId="0" borderId="66" xfId="0" applyNumberFormat="1" applyBorder="1" applyAlignment="1">
      <alignment horizontal="center" vertical="top"/>
    </xf>
    <xf numFmtId="0" fontId="0" fillId="0" borderId="22" xfId="0" applyNumberFormat="1" applyBorder="1" applyAlignment="1">
      <alignment horizontal="center" vertical="top"/>
    </xf>
    <xf numFmtId="0" fontId="0" fillId="0" borderId="2" xfId="0" applyNumberFormat="1" applyBorder="1" applyAlignment="1">
      <alignment horizontal="center" vertical="top"/>
    </xf>
    <xf numFmtId="0" fontId="0" fillId="0" borderId="52" xfId="0" applyNumberFormat="1" applyBorder="1" applyAlignment="1">
      <alignment horizontal="center" vertical="top"/>
    </xf>
    <xf numFmtId="0" fontId="0" fillId="0" borderId="66" xfId="0" applyBorder="1" applyAlignment="1">
      <alignment horizontal="center" vertical="top"/>
    </xf>
    <xf numFmtId="43" fontId="0" fillId="0" borderId="66" xfId="1" applyFont="1" applyBorder="1" applyAlignment="1">
      <alignment horizontal="center" vertical="top"/>
    </xf>
    <xf numFmtId="4" fontId="0" fillId="0" borderId="84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90" xfId="0" applyBorder="1" applyAlignment="1">
      <alignment horizontal="center" vertical="top"/>
    </xf>
    <xf numFmtId="0" fontId="0" fillId="0" borderId="102" xfId="0" applyNumberFormat="1" applyBorder="1" applyAlignment="1">
      <alignment horizontal="center" vertical="top"/>
    </xf>
    <xf numFmtId="0" fontId="0" fillId="0" borderId="103" xfId="0" applyNumberFormat="1" applyBorder="1" applyAlignment="1">
      <alignment horizontal="center" vertical="top"/>
    </xf>
    <xf numFmtId="0" fontId="0" fillId="0" borderId="38" xfId="0" applyBorder="1" applyAlignment="1">
      <alignment vertical="top"/>
    </xf>
    <xf numFmtId="0" fontId="0" fillId="0" borderId="0" xfId="0" applyBorder="1" applyAlignment="1">
      <alignment horizontal="center" vertical="top"/>
    </xf>
    <xf numFmtId="43" fontId="0" fillId="0" borderId="0" xfId="1" applyFont="1" applyBorder="1" applyAlignment="1">
      <alignment horizontal="center" vertical="top"/>
    </xf>
    <xf numFmtId="4" fontId="0" fillId="0" borderId="0" xfId="0" applyNumberFormat="1" applyBorder="1" applyAlignment="1">
      <alignment vertical="top"/>
    </xf>
    <xf numFmtId="14" fontId="0" fillId="0" borderId="16" xfId="0" applyNumberFormat="1" applyBorder="1" applyAlignment="1">
      <alignment vertical="top"/>
    </xf>
    <xf numFmtId="0" fontId="0" fillId="0" borderId="6" xfId="0" applyBorder="1" applyAlignment="1">
      <alignment horizontal="center" vertical="top"/>
    </xf>
    <xf numFmtId="43" fontId="0" fillId="0" borderId="6" xfId="1" applyFont="1" applyBorder="1" applyAlignment="1">
      <alignment horizontal="center" vertical="top"/>
    </xf>
    <xf numFmtId="4" fontId="0" fillId="0" borderId="4" xfId="0" applyNumberFormat="1" applyBorder="1" applyAlignment="1">
      <alignment vertical="top"/>
    </xf>
    <xf numFmtId="0" fontId="0" fillId="0" borderId="94" xfId="0" applyBorder="1" applyAlignment="1">
      <alignment horizontal="center" vertical="top"/>
    </xf>
    <xf numFmtId="43" fontId="0" fillId="0" borderId="94" xfId="1" applyFont="1" applyBorder="1" applyAlignment="1">
      <alignment horizontal="center" vertical="top"/>
    </xf>
    <xf numFmtId="0" fontId="0" fillId="0" borderId="95" xfId="0" applyBorder="1" applyAlignment="1">
      <alignment horizontal="center" vertical="top"/>
    </xf>
    <xf numFmtId="4" fontId="0" fillId="0" borderId="105" xfId="0" applyNumberFormat="1" applyBorder="1" applyAlignment="1">
      <alignment vertical="top"/>
    </xf>
    <xf numFmtId="14" fontId="0" fillId="0" borderId="89" xfId="0" applyNumberFormat="1" applyBorder="1" applyAlignment="1">
      <alignment vertical="top"/>
    </xf>
    <xf numFmtId="0" fontId="0" fillId="0" borderId="97" xfId="0" applyBorder="1" applyAlignment="1">
      <alignment horizontal="center" vertical="top"/>
    </xf>
    <xf numFmtId="4" fontId="0" fillId="0" borderId="86" xfId="0" applyNumberFormat="1" applyBorder="1" applyAlignment="1">
      <alignment vertical="top"/>
    </xf>
    <xf numFmtId="14" fontId="0" fillId="0" borderId="91" xfId="0" applyNumberFormat="1" applyBorder="1" applyAlignment="1">
      <alignment vertical="top"/>
    </xf>
    <xf numFmtId="0" fontId="0" fillId="0" borderId="7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43" fontId="0" fillId="0" borderId="10" xfId="1" applyFont="1" applyBorder="1" applyAlignment="1">
      <alignment horizontal="center" vertical="top"/>
    </xf>
    <xf numFmtId="4" fontId="0" fillId="0" borderId="91" xfId="0" applyNumberFormat="1" applyBorder="1" applyAlignment="1">
      <alignment vertical="top"/>
    </xf>
    <xf numFmtId="0" fontId="0" fillId="0" borderId="40" xfId="0" applyBorder="1" applyAlignment="1">
      <alignment vertical="top"/>
    </xf>
    <xf numFmtId="0" fontId="0" fillId="0" borderId="41" xfId="0" applyBorder="1" applyAlignment="1">
      <alignment horizontal="center" vertical="top"/>
    </xf>
    <xf numFmtId="43" fontId="0" fillId="0" borderId="41" xfId="1" applyFont="1" applyBorder="1" applyAlignment="1">
      <alignment horizontal="center" vertical="top"/>
    </xf>
    <xf numFmtId="0" fontId="0" fillId="0" borderId="92" xfId="0" applyBorder="1" applyAlignment="1">
      <alignment vertical="top"/>
    </xf>
    <xf numFmtId="0" fontId="0" fillId="0" borderId="93" xfId="0" applyBorder="1" applyAlignment="1">
      <alignment horizontal="center" vertical="top"/>
    </xf>
    <xf numFmtId="43" fontId="0" fillId="0" borderId="93" xfId="1" applyFont="1" applyBorder="1" applyAlignment="1">
      <alignment horizontal="center" vertical="top"/>
    </xf>
    <xf numFmtId="4" fontId="0" fillId="0" borderId="93" xfId="0" applyNumberFormat="1" applyBorder="1" applyAlignment="1">
      <alignment vertical="top"/>
    </xf>
    <xf numFmtId="14" fontId="0" fillId="0" borderId="93" xfId="0" applyNumberFormat="1" applyBorder="1" applyAlignment="1">
      <alignment vertical="top"/>
    </xf>
    <xf numFmtId="0" fontId="0" fillId="0" borderId="54" xfId="0" applyNumberFormat="1" applyBorder="1" applyAlignment="1">
      <alignment horizontal="center" vertical="top"/>
    </xf>
    <xf numFmtId="0" fontId="0" fillId="0" borderId="55" xfId="0" applyNumberForma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43" fontId="1" fillId="0" borderId="0" xfId="1" applyFont="1" applyBorder="1" applyAlignment="1">
      <alignment horizontal="center" vertical="top"/>
    </xf>
    <xf numFmtId="0" fontId="1" fillId="0" borderId="87" xfId="0" applyFont="1" applyBorder="1" applyAlignment="1">
      <alignment horizontal="center" vertical="top"/>
    </xf>
    <xf numFmtId="4" fontId="0" fillId="0" borderId="68" xfId="0" applyNumberFormat="1" applyBorder="1" applyAlignment="1">
      <alignment vertical="top"/>
    </xf>
    <xf numFmtId="164" fontId="0" fillId="0" borderId="69" xfId="0" applyNumberFormat="1" applyBorder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38" xfId="0" applyBorder="1" applyAlignment="1">
      <alignment horizontal="left"/>
    </xf>
    <xf numFmtId="10" fontId="0" fillId="0" borderId="0" xfId="3" applyNumberFormat="1" applyFont="1" applyBorder="1" applyAlignment="1">
      <alignment horizontal="center"/>
    </xf>
    <xf numFmtId="44" fontId="0" fillId="0" borderId="0" xfId="2" applyFont="1" applyBorder="1"/>
    <xf numFmtId="14" fontId="0" fillId="0" borderId="58" xfId="0" applyNumberFormat="1" applyBorder="1"/>
    <xf numFmtId="0" fontId="0" fillId="0" borderId="63" xfId="0" applyBorder="1"/>
    <xf numFmtId="0" fontId="0" fillId="0" borderId="64" xfId="0" applyBorder="1" applyAlignment="1">
      <alignment horizontal="center"/>
    </xf>
    <xf numFmtId="10" fontId="0" fillId="0" borderId="64" xfId="3" applyNumberFormat="1" applyFont="1" applyBorder="1" applyAlignment="1">
      <alignment horizontal="center"/>
    </xf>
    <xf numFmtId="44" fontId="0" fillId="0" borderId="64" xfId="2" applyFont="1" applyBorder="1"/>
    <xf numFmtId="44" fontId="0" fillId="0" borderId="65" xfId="0" applyNumberFormat="1" applyBorder="1"/>
    <xf numFmtId="44" fontId="0" fillId="0" borderId="16" xfId="0" applyNumberFormat="1" applyBorder="1"/>
    <xf numFmtId="164" fontId="0" fillId="0" borderId="110" xfId="1" applyNumberFormat="1" applyFont="1" applyBorder="1" applyAlignment="1">
      <alignment horizontal="center" vertical="top"/>
    </xf>
    <xf numFmtId="14" fontId="0" fillId="0" borderId="57" xfId="0" applyNumberFormat="1" applyBorder="1" applyAlignment="1">
      <alignment vertical="top"/>
    </xf>
    <xf numFmtId="164" fontId="1" fillId="0" borderId="18" xfId="1" applyNumberFormat="1" applyFont="1" applyBorder="1" applyAlignment="1">
      <alignment horizontal="center" vertical="top"/>
    </xf>
    <xf numFmtId="164" fontId="0" fillId="0" borderId="63" xfId="1" applyNumberFormat="1" applyFont="1" applyBorder="1" applyAlignment="1">
      <alignment horizontal="center" vertical="top"/>
    </xf>
    <xf numFmtId="0" fontId="0" fillId="0" borderId="64" xfId="0" applyNumberFormat="1" applyBorder="1" applyAlignment="1">
      <alignment horizontal="center" vertical="top"/>
    </xf>
    <xf numFmtId="0" fontId="0" fillId="0" borderId="65" xfId="0" applyNumberFormat="1" applyBorder="1" applyAlignment="1">
      <alignment horizontal="center" vertical="top"/>
    </xf>
    <xf numFmtId="164" fontId="0" fillId="0" borderId="51" xfId="1" applyNumberFormat="1" applyFont="1" applyBorder="1" applyAlignment="1">
      <alignment horizontal="center" vertical="top"/>
    </xf>
    <xf numFmtId="0" fontId="0" fillId="0" borderId="65" xfId="0" applyBorder="1" applyAlignment="1">
      <alignment horizontal="center" vertical="top"/>
    </xf>
    <xf numFmtId="0" fontId="0" fillId="0" borderId="51" xfId="0" applyBorder="1" applyAlignment="1">
      <alignment vertical="top"/>
    </xf>
    <xf numFmtId="0" fontId="0" fillId="0" borderId="52" xfId="0" applyBorder="1" applyAlignment="1">
      <alignment horizontal="center" vertical="top"/>
    </xf>
    <xf numFmtId="0" fontId="0" fillId="0" borderId="55" xfId="0" applyBorder="1" applyAlignment="1">
      <alignment horizontal="center" vertical="top"/>
    </xf>
    <xf numFmtId="0" fontId="0" fillId="0" borderId="63" xfId="0" applyBorder="1" applyAlignment="1">
      <alignment horizontal="center" vertical="top"/>
    </xf>
    <xf numFmtId="0" fontId="0" fillId="0" borderId="51" xfId="0" applyBorder="1" applyAlignment="1">
      <alignment horizontal="center" vertical="top"/>
    </xf>
    <xf numFmtId="0" fontId="0" fillId="0" borderId="53" xfId="0" applyBorder="1" applyAlignment="1">
      <alignment horizontal="center" vertical="top"/>
    </xf>
    <xf numFmtId="44" fontId="0" fillId="0" borderId="66" xfId="2" applyFont="1" applyBorder="1" applyAlignment="1">
      <alignment horizontal="center"/>
    </xf>
    <xf numFmtId="44" fontId="0" fillId="0" borderId="6" xfId="2" applyFont="1" applyBorder="1" applyAlignment="1">
      <alignment horizontal="center"/>
    </xf>
    <xf numFmtId="0" fontId="0" fillId="0" borderId="66" xfId="0" applyBorder="1"/>
    <xf numFmtId="14" fontId="0" fillId="0" borderId="2" xfId="0" applyNumberFormat="1" applyBorder="1" applyAlignment="1">
      <alignment horizontal="right"/>
    </xf>
    <xf numFmtId="0" fontId="0" fillId="0" borderId="2" xfId="0" applyFill="1" applyBorder="1" applyAlignment="1">
      <alignment horizontal="center"/>
    </xf>
    <xf numFmtId="0" fontId="0" fillId="0" borderId="102" xfId="0" applyBorder="1"/>
    <xf numFmtId="0" fontId="0" fillId="0" borderId="102" xfId="0" applyBorder="1" applyAlignment="1">
      <alignment horizontal="center"/>
    </xf>
    <xf numFmtId="43" fontId="0" fillId="0" borderId="102" xfId="1" applyFont="1" applyBorder="1" applyAlignment="1">
      <alignment horizontal="center"/>
    </xf>
    <xf numFmtId="4" fontId="0" fillId="0" borderId="102" xfId="0" applyNumberFormat="1" applyBorder="1"/>
    <xf numFmtId="14" fontId="0" fillId="0" borderId="103" xfId="0" applyNumberFormat="1" applyBorder="1"/>
    <xf numFmtId="164" fontId="0" fillId="0" borderId="66" xfId="1" applyNumberFormat="1" applyFont="1" applyBorder="1" applyAlignment="1">
      <alignment horizontal="center" vertical="top"/>
    </xf>
    <xf numFmtId="0" fontId="1" fillId="0" borderId="47" xfId="0" applyNumberFormat="1" applyFont="1" applyBorder="1" applyAlignment="1">
      <alignment horizontal="center" vertical="top"/>
    </xf>
    <xf numFmtId="0" fontId="0" fillId="0" borderId="111" xfId="0" applyBorder="1" applyAlignment="1">
      <alignment vertical="top"/>
    </xf>
    <xf numFmtId="0" fontId="0" fillId="0" borderId="112" xfId="0" applyBorder="1" applyAlignment="1">
      <alignment vertical="top"/>
    </xf>
    <xf numFmtId="0" fontId="0" fillId="0" borderId="113" xfId="0" applyBorder="1" applyAlignment="1">
      <alignment vertical="top"/>
    </xf>
    <xf numFmtId="0" fontId="3" fillId="0" borderId="0" xfId="0" applyFont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102" xfId="0" applyBorder="1" applyAlignment="1">
      <alignment horizontal="center" vertical="top"/>
    </xf>
    <xf numFmtId="0" fontId="0" fillId="0" borderId="66" xfId="0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45" xfId="0" applyFont="1" applyBorder="1" applyAlignment="1">
      <alignment horizontal="center" vertical="top"/>
    </xf>
    <xf numFmtId="0" fontId="1" fillId="0" borderId="47" xfId="0" applyFont="1" applyBorder="1" applyAlignment="1">
      <alignment horizontal="center" vertical="top"/>
    </xf>
    <xf numFmtId="0" fontId="0" fillId="0" borderId="109" xfId="0" applyBorder="1" applyAlignment="1">
      <alignment horizontal="center" vertical="top"/>
    </xf>
    <xf numFmtId="0" fontId="0" fillId="0" borderId="35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102" xfId="0" applyFill="1" applyBorder="1" applyAlignment="1">
      <alignment horizontal="center" vertical="top"/>
    </xf>
    <xf numFmtId="0" fontId="0" fillId="0" borderId="66" xfId="0" applyFill="1" applyBorder="1" applyAlignment="1">
      <alignment horizontal="center" vertical="top"/>
    </xf>
    <xf numFmtId="43" fontId="0" fillId="0" borderId="8" xfId="1" applyFont="1" applyBorder="1" applyAlignment="1">
      <alignment horizontal="center" vertical="top"/>
    </xf>
    <xf numFmtId="43" fontId="0" fillId="0" borderId="102" xfId="1" applyFont="1" applyBorder="1" applyAlignment="1">
      <alignment horizontal="center" vertical="top"/>
    </xf>
    <xf numFmtId="43" fontId="0" fillId="0" borderId="66" xfId="1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0" fillId="0" borderId="45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0" fillId="0" borderId="47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39" xfId="0" applyBorder="1" applyAlignment="1">
      <alignment horizontal="left" vertical="top" wrapText="1"/>
    </xf>
    <xf numFmtId="0" fontId="0" fillId="0" borderId="56" xfId="0" applyBorder="1" applyAlignment="1">
      <alignment horizontal="left" vertical="top" wrapText="1"/>
    </xf>
    <xf numFmtId="0" fontId="0" fillId="0" borderId="48" xfId="0" applyBorder="1" applyAlignment="1">
      <alignment horizontal="left" vertical="top" wrapText="1"/>
    </xf>
    <xf numFmtId="0" fontId="0" fillId="0" borderId="49" xfId="0" applyBorder="1" applyAlignment="1">
      <alignment horizontal="left" vertical="top" wrapText="1"/>
    </xf>
    <xf numFmtId="0" fontId="0" fillId="0" borderId="77" xfId="1" applyNumberFormat="1" applyFont="1" applyBorder="1" applyAlignment="1">
      <alignment horizontal="left"/>
    </xf>
    <xf numFmtId="0" fontId="0" fillId="0" borderId="78" xfId="1" applyNumberFormat="1" applyFont="1" applyBorder="1" applyAlignment="1">
      <alignment horizontal="left"/>
    </xf>
    <xf numFmtId="0" fontId="0" fillId="0" borderId="73" xfId="1" applyNumberFormat="1" applyFont="1" applyBorder="1" applyAlignment="1">
      <alignment horizontal="left"/>
    </xf>
    <xf numFmtId="0" fontId="0" fillId="0" borderId="75" xfId="0" applyBorder="1" applyAlignment="1">
      <alignment horizontal="left"/>
    </xf>
    <xf numFmtId="0" fontId="0" fillId="0" borderId="76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0" xfId="0" applyBorder="1" applyAlignment="1">
      <alignment horizontal="left"/>
    </xf>
    <xf numFmtId="0" fontId="0" fillId="0" borderId="71" xfId="0" applyBorder="1" applyAlignment="1">
      <alignment horizontal="left"/>
    </xf>
    <xf numFmtId="0" fontId="0" fillId="0" borderId="72" xfId="0" applyBorder="1" applyAlignment="1">
      <alignment horizontal="left"/>
    </xf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5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2" xfId="0" applyBorder="1" applyAlignment="1">
      <alignment horizontal="left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714375</xdr:colOff>
      <xdr:row>3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0"/>
          <a:ext cx="1924050" cy="6572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924050" cy="6572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47625</xdr:rowOff>
    </xdr:from>
    <xdr:to>
      <xdr:col>4</xdr:col>
      <xdr:colOff>457199</xdr:colOff>
      <xdr:row>3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2886074" cy="6762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J39"/>
  <sheetViews>
    <sheetView topLeftCell="A4" workbookViewId="0">
      <selection activeCell="B11" sqref="B11"/>
    </sheetView>
  </sheetViews>
  <sheetFormatPr defaultRowHeight="15" x14ac:dyDescent="0.25"/>
  <cols>
    <col min="1" max="1" width="18.140625" bestFit="1" customWidth="1"/>
    <col min="2" max="2" width="48.7109375" bestFit="1" customWidth="1"/>
    <col min="3" max="4" width="14.140625" style="5" customWidth="1"/>
    <col min="5" max="5" width="12.28515625" style="8" customWidth="1"/>
    <col min="6" max="7" width="12.28515625" style="5" customWidth="1"/>
    <col min="8" max="8" width="11.5703125" hidden="1" customWidth="1"/>
    <col min="9" max="10" width="11.5703125" style="5" customWidth="1"/>
  </cols>
  <sheetData>
    <row r="5" spans="1:10" ht="18.75" x14ac:dyDescent="0.3">
      <c r="A5" s="1" t="s">
        <v>30</v>
      </c>
      <c r="B5" s="268" t="s">
        <v>99</v>
      </c>
      <c r="C5" s="268"/>
      <c r="D5" s="268"/>
      <c r="E5" s="268"/>
      <c r="F5" s="268"/>
      <c r="G5" s="268"/>
      <c r="H5" s="268"/>
      <c r="I5" s="268"/>
      <c r="J5" s="268"/>
    </row>
    <row r="6" spans="1:10" ht="15.75" thickBot="1" x14ac:dyDescent="0.3"/>
    <row r="7" spans="1:10" ht="15.75" thickBot="1" x14ac:dyDescent="0.3">
      <c r="A7" s="55" t="s">
        <v>23</v>
      </c>
      <c r="B7" s="56" t="s">
        <v>24</v>
      </c>
      <c r="C7" s="32" t="s">
        <v>38</v>
      </c>
      <c r="D7" s="32" t="s">
        <v>40</v>
      </c>
      <c r="E7" s="33" t="s">
        <v>44</v>
      </c>
      <c r="F7" s="32" t="s">
        <v>45</v>
      </c>
      <c r="G7" s="32" t="s">
        <v>46</v>
      </c>
      <c r="H7" s="58" t="s">
        <v>55</v>
      </c>
      <c r="I7" s="59" t="s">
        <v>55</v>
      </c>
      <c r="J7" s="57" t="s">
        <v>25</v>
      </c>
    </row>
    <row r="8" spans="1:10" x14ac:dyDescent="0.25">
      <c r="A8" s="255" t="s">
        <v>21</v>
      </c>
      <c r="B8" s="255" t="s">
        <v>22</v>
      </c>
      <c r="C8" s="119" t="s">
        <v>42</v>
      </c>
      <c r="D8" s="119" t="s">
        <v>47</v>
      </c>
      <c r="E8" s="141">
        <v>2.65</v>
      </c>
      <c r="F8" s="119">
        <v>500</v>
      </c>
      <c r="G8" s="119"/>
      <c r="H8" s="142">
        <v>10506.962</v>
      </c>
      <c r="I8" s="263">
        <f>H8/1000</f>
        <v>10.506962</v>
      </c>
      <c r="J8" s="159">
        <v>41648</v>
      </c>
    </row>
    <row r="9" spans="1:10" x14ac:dyDescent="0.25">
      <c r="A9" s="3"/>
      <c r="B9" s="3"/>
      <c r="C9" s="14"/>
      <c r="D9" s="14"/>
      <c r="E9" s="143"/>
      <c r="F9" s="14"/>
      <c r="G9" s="14"/>
      <c r="H9" s="136">
        <f>H8</f>
        <v>10506.962</v>
      </c>
      <c r="I9" s="132">
        <f t="shared" ref="I9:I29" si="0">H9/1000</f>
        <v>10.506962</v>
      </c>
      <c r="J9" s="256"/>
    </row>
    <row r="10" spans="1:10" x14ac:dyDescent="0.25">
      <c r="A10" s="3" t="s">
        <v>6</v>
      </c>
      <c r="B10" s="3" t="s">
        <v>37</v>
      </c>
      <c r="C10" s="257" t="s">
        <v>42</v>
      </c>
      <c r="D10" s="257" t="s">
        <v>43</v>
      </c>
      <c r="E10" s="143">
        <v>2.65</v>
      </c>
      <c r="F10" s="14">
        <v>200</v>
      </c>
      <c r="G10" s="14"/>
      <c r="H10" s="136">
        <v>7661.8580000000002</v>
      </c>
      <c r="I10" s="132">
        <f t="shared" si="0"/>
        <v>7.6618580000000005</v>
      </c>
      <c r="J10" s="144">
        <v>41648</v>
      </c>
    </row>
    <row r="11" spans="1:10" x14ac:dyDescent="0.25">
      <c r="A11" s="3"/>
      <c r="B11" s="3"/>
      <c r="C11" s="14"/>
      <c r="D11" s="14"/>
      <c r="E11" s="143"/>
      <c r="F11" s="14"/>
      <c r="G11" s="14"/>
      <c r="H11" s="136">
        <v>7760.442</v>
      </c>
      <c r="I11" s="132">
        <f t="shared" si="0"/>
        <v>7.7604420000000003</v>
      </c>
      <c r="J11" s="144">
        <v>41656</v>
      </c>
    </row>
    <row r="12" spans="1:10" x14ac:dyDescent="0.25">
      <c r="A12" s="3"/>
      <c r="B12" s="3"/>
      <c r="C12" s="14"/>
      <c r="D12" s="14"/>
      <c r="E12" s="143"/>
      <c r="F12" s="14"/>
      <c r="G12" s="14"/>
      <c r="H12" s="136">
        <f>SUM(H8:H11)</f>
        <v>36436.224000000002</v>
      </c>
      <c r="I12" s="132">
        <f t="shared" si="0"/>
        <v>36.436224000000003</v>
      </c>
      <c r="J12" s="144"/>
    </row>
    <row r="13" spans="1:10" x14ac:dyDescent="0.25">
      <c r="A13" s="62" t="s">
        <v>15</v>
      </c>
      <c r="B13" s="258" t="s">
        <v>16</v>
      </c>
      <c r="C13" s="259" t="s">
        <v>42</v>
      </c>
      <c r="D13" s="259" t="s">
        <v>47</v>
      </c>
      <c r="E13" s="260">
        <v>2</v>
      </c>
      <c r="F13" s="259">
        <v>100</v>
      </c>
      <c r="G13" s="259"/>
      <c r="H13" s="261">
        <v>1808.5079999999998</v>
      </c>
      <c r="I13" s="153">
        <f t="shared" si="0"/>
        <v>1.8085079999999998</v>
      </c>
      <c r="J13" s="262">
        <v>41648</v>
      </c>
    </row>
    <row r="14" spans="1:10" x14ac:dyDescent="0.25">
      <c r="A14" s="3"/>
      <c r="B14" s="3"/>
      <c r="C14" s="14"/>
      <c r="D14" s="14"/>
      <c r="E14" s="143"/>
      <c r="F14" s="14"/>
      <c r="G14" s="14"/>
      <c r="H14" s="136">
        <f>H13</f>
        <v>1808.5079999999998</v>
      </c>
      <c r="I14" s="132">
        <f t="shared" si="0"/>
        <v>1.8085079999999998</v>
      </c>
      <c r="J14" s="144"/>
    </row>
    <row r="15" spans="1:10" x14ac:dyDescent="0.25">
      <c r="A15" s="3" t="s">
        <v>4</v>
      </c>
      <c r="B15" s="3" t="s">
        <v>5</v>
      </c>
      <c r="C15" s="14" t="s">
        <v>42</v>
      </c>
      <c r="D15" s="14" t="s">
        <v>47</v>
      </c>
      <c r="E15" s="143">
        <v>2</v>
      </c>
      <c r="F15" s="14">
        <v>200</v>
      </c>
      <c r="G15" s="14"/>
      <c r="H15" s="136">
        <v>5274.8430000000008</v>
      </c>
      <c r="I15" s="132">
        <f t="shared" si="0"/>
        <v>5.2748430000000006</v>
      </c>
      <c r="J15" s="144">
        <v>41625</v>
      </c>
    </row>
    <row r="16" spans="1:10" x14ac:dyDescent="0.25">
      <c r="A16" s="3" t="s">
        <v>2</v>
      </c>
      <c r="B16" s="3" t="s">
        <v>3</v>
      </c>
      <c r="C16" s="14" t="s">
        <v>42</v>
      </c>
      <c r="D16" s="14" t="s">
        <v>47</v>
      </c>
      <c r="E16" s="143"/>
      <c r="F16" s="14">
        <v>240</v>
      </c>
      <c r="G16" s="14"/>
      <c r="H16" s="136">
        <v>12951.156000000001</v>
      </c>
      <c r="I16" s="132">
        <f t="shared" si="0"/>
        <v>12.951156000000001</v>
      </c>
      <c r="J16" s="144">
        <v>41621</v>
      </c>
    </row>
    <row r="17" spans="1:10" x14ac:dyDescent="0.25">
      <c r="A17" s="3"/>
      <c r="B17" s="3"/>
      <c r="C17" s="14"/>
      <c r="D17" s="14"/>
      <c r="E17" s="143"/>
      <c r="F17" s="14"/>
      <c r="G17" s="14"/>
      <c r="H17" s="136">
        <v>13566.615</v>
      </c>
      <c r="I17" s="132">
        <f t="shared" si="0"/>
        <v>13.566615000000001</v>
      </c>
      <c r="J17" s="144">
        <v>41625</v>
      </c>
    </row>
    <row r="18" spans="1:10" x14ac:dyDescent="0.25">
      <c r="A18" s="3"/>
      <c r="B18" s="3"/>
      <c r="C18" s="14"/>
      <c r="D18" s="14"/>
      <c r="E18" s="143"/>
      <c r="F18" s="14"/>
      <c r="G18" s="14"/>
      <c r="H18" s="136">
        <v>13159.56</v>
      </c>
      <c r="I18" s="132">
        <f t="shared" si="0"/>
        <v>13.159559999999999</v>
      </c>
      <c r="J18" s="144">
        <v>41646</v>
      </c>
    </row>
    <row r="19" spans="1:10" x14ac:dyDescent="0.25">
      <c r="A19" s="3"/>
      <c r="B19" s="3"/>
      <c r="C19" s="14"/>
      <c r="D19" s="14"/>
      <c r="E19" s="143"/>
      <c r="F19" s="14"/>
      <c r="G19" s="14"/>
      <c r="H19" s="136">
        <v>13381.56</v>
      </c>
      <c r="I19" s="132">
        <f t="shared" si="0"/>
        <v>13.38156</v>
      </c>
      <c r="J19" s="144">
        <v>41653</v>
      </c>
    </row>
    <row r="20" spans="1:10" x14ac:dyDescent="0.25">
      <c r="A20" s="3" t="s">
        <v>11</v>
      </c>
      <c r="B20" s="3" t="s">
        <v>12</v>
      </c>
      <c r="C20" s="14" t="s">
        <v>42</v>
      </c>
      <c r="D20" s="14" t="s">
        <v>47</v>
      </c>
      <c r="E20" s="143"/>
      <c r="F20" s="14">
        <v>330</v>
      </c>
      <c r="G20" s="14"/>
      <c r="H20" s="136">
        <v>5988.6719999999996</v>
      </c>
      <c r="I20" s="132">
        <f t="shared" si="0"/>
        <v>5.9886719999999993</v>
      </c>
      <c r="J20" s="144">
        <v>41624</v>
      </c>
    </row>
    <row r="21" spans="1:10" x14ac:dyDescent="0.25">
      <c r="A21" s="3"/>
      <c r="B21" s="3"/>
      <c r="C21" s="14"/>
      <c r="D21" s="14"/>
      <c r="E21" s="143">
        <v>2</v>
      </c>
      <c r="F21" s="14"/>
      <c r="G21" s="14"/>
      <c r="H21" s="136">
        <v>6873.6490000000003</v>
      </c>
      <c r="I21" s="132">
        <f t="shared" si="0"/>
        <v>6.8736490000000003</v>
      </c>
      <c r="J21" s="144">
        <v>41647</v>
      </c>
    </row>
    <row r="22" spans="1:10" x14ac:dyDescent="0.25">
      <c r="A22" s="3" t="s">
        <v>13</v>
      </c>
      <c r="B22" s="3" t="s">
        <v>14</v>
      </c>
      <c r="C22" s="14" t="s">
        <v>42</v>
      </c>
      <c r="D22" s="14" t="s">
        <v>47</v>
      </c>
      <c r="E22" s="143">
        <v>2</v>
      </c>
      <c r="F22" s="14">
        <v>400</v>
      </c>
      <c r="G22" s="14"/>
      <c r="H22" s="136">
        <v>10346.875999999998</v>
      </c>
      <c r="I22" s="132">
        <f t="shared" si="0"/>
        <v>10.346875999999998</v>
      </c>
      <c r="J22" s="144">
        <v>41645</v>
      </c>
    </row>
    <row r="23" spans="1:10" x14ac:dyDescent="0.25">
      <c r="A23" s="3" t="s">
        <v>9</v>
      </c>
      <c r="B23" s="3" t="s">
        <v>10</v>
      </c>
      <c r="C23" s="14" t="s">
        <v>42</v>
      </c>
      <c r="D23" s="14" t="s">
        <v>47</v>
      </c>
      <c r="E23" s="143">
        <v>1.8</v>
      </c>
      <c r="F23" s="14">
        <v>85</v>
      </c>
      <c r="G23" s="14"/>
      <c r="H23" s="136">
        <v>6806.6410000000005</v>
      </c>
      <c r="I23" s="132">
        <f t="shared" si="0"/>
        <v>6.8066410000000008</v>
      </c>
      <c r="J23" s="144">
        <v>41624</v>
      </c>
    </row>
    <row r="24" spans="1:10" x14ac:dyDescent="0.25">
      <c r="A24" s="3" t="s">
        <v>31</v>
      </c>
      <c r="B24" s="3" t="s">
        <v>32</v>
      </c>
      <c r="C24" s="14" t="s">
        <v>42</v>
      </c>
      <c r="D24" s="14" t="s">
        <v>47</v>
      </c>
      <c r="E24" s="143">
        <v>1.8</v>
      </c>
      <c r="F24" s="14">
        <v>240</v>
      </c>
      <c r="G24" s="14"/>
      <c r="H24" s="136">
        <v>7705.77</v>
      </c>
      <c r="I24" s="132">
        <f t="shared" si="0"/>
        <v>7.7057700000000002</v>
      </c>
      <c r="J24" s="144">
        <v>41654</v>
      </c>
    </row>
    <row r="25" spans="1:10" x14ac:dyDescent="0.25">
      <c r="A25" s="3" t="s">
        <v>7</v>
      </c>
      <c r="B25" s="3" t="s">
        <v>8</v>
      </c>
      <c r="C25" s="14" t="s">
        <v>42</v>
      </c>
      <c r="D25" s="14" t="s">
        <v>47</v>
      </c>
      <c r="E25" s="143">
        <v>1.5</v>
      </c>
      <c r="F25" s="14">
        <v>85</v>
      </c>
      <c r="G25" s="14"/>
      <c r="H25" s="136">
        <v>10228.579000000002</v>
      </c>
      <c r="I25" s="132">
        <f t="shared" si="0"/>
        <v>10.228579000000002</v>
      </c>
      <c r="J25" s="144">
        <v>41624</v>
      </c>
    </row>
    <row r="26" spans="1:10" x14ac:dyDescent="0.25">
      <c r="A26" s="3" t="s">
        <v>27</v>
      </c>
      <c r="B26" s="3" t="s">
        <v>28</v>
      </c>
      <c r="C26" s="14" t="s">
        <v>53</v>
      </c>
      <c r="D26" s="14"/>
      <c r="E26" s="143">
        <v>0.85</v>
      </c>
      <c r="F26" s="14">
        <v>100</v>
      </c>
      <c r="G26" s="14"/>
      <c r="H26" s="136">
        <v>2067.98</v>
      </c>
      <c r="I26" s="132">
        <f t="shared" si="0"/>
        <v>2.0679799999999999</v>
      </c>
      <c r="J26" s="144">
        <v>41621</v>
      </c>
    </row>
    <row r="27" spans="1:10" x14ac:dyDescent="0.25">
      <c r="A27" s="3" t="s">
        <v>0</v>
      </c>
      <c r="B27" s="3" t="s">
        <v>1</v>
      </c>
      <c r="C27" s="14" t="s">
        <v>53</v>
      </c>
      <c r="D27" s="14"/>
      <c r="E27" s="143">
        <v>0.85</v>
      </c>
      <c r="F27" s="14">
        <v>990</v>
      </c>
      <c r="G27" s="14"/>
      <c r="H27" s="136">
        <v>5535.1689999999999</v>
      </c>
      <c r="I27" s="132">
        <f t="shared" si="0"/>
        <v>5.5351689999999998</v>
      </c>
      <c r="J27" s="144">
        <v>41621</v>
      </c>
    </row>
    <row r="28" spans="1:10" x14ac:dyDescent="0.25">
      <c r="A28" s="3" t="s">
        <v>17</v>
      </c>
      <c r="B28" s="3" t="s">
        <v>18</v>
      </c>
      <c r="C28" s="14" t="s">
        <v>53</v>
      </c>
      <c r="D28" s="14"/>
      <c r="E28" s="143">
        <v>0.6</v>
      </c>
      <c r="F28" s="14">
        <v>915</v>
      </c>
      <c r="G28" s="14"/>
      <c r="H28" s="136">
        <v>2023.3000000000004</v>
      </c>
      <c r="I28" s="132">
        <f t="shared" si="0"/>
        <v>2.0233000000000003</v>
      </c>
      <c r="J28" s="144">
        <v>41625</v>
      </c>
    </row>
    <row r="29" spans="1:10" x14ac:dyDescent="0.25">
      <c r="A29" s="3" t="s">
        <v>19</v>
      </c>
      <c r="B29" s="3" t="s">
        <v>20</v>
      </c>
      <c r="C29" s="14" t="s">
        <v>53</v>
      </c>
      <c r="D29" s="14"/>
      <c r="E29" s="143">
        <v>0.75</v>
      </c>
      <c r="F29" s="14">
        <v>1200</v>
      </c>
      <c r="G29" s="14">
        <v>2000</v>
      </c>
      <c r="H29" s="136">
        <v>1278.3240000000001</v>
      </c>
      <c r="I29" s="132">
        <f t="shared" si="0"/>
        <v>1.278324</v>
      </c>
      <c r="J29" s="144">
        <v>41647</v>
      </c>
    </row>
    <row r="30" spans="1:10" ht="15.75" thickBot="1" x14ac:dyDescent="0.3">
      <c r="C30"/>
      <c r="D30"/>
      <c r="E30"/>
      <c r="F30"/>
      <c r="G30"/>
      <c r="H30" s="60">
        <v>144926.46400000001</v>
      </c>
      <c r="I30" s="61">
        <f>SUM(I8:I29)</f>
        <v>193.67815800000002</v>
      </c>
      <c r="J30" s="13"/>
    </row>
    <row r="32" spans="1:10" x14ac:dyDescent="0.25">
      <c r="A32" s="269" t="s">
        <v>51</v>
      </c>
      <c r="B32" s="270"/>
    </row>
    <row r="33" spans="1:2" x14ac:dyDescent="0.25">
      <c r="A33" s="3" t="s">
        <v>47</v>
      </c>
      <c r="B33" s="3" t="s">
        <v>48</v>
      </c>
    </row>
    <row r="34" spans="1:2" x14ac:dyDescent="0.25">
      <c r="A34" s="3" t="s">
        <v>43</v>
      </c>
      <c r="B34" s="3" t="s">
        <v>41</v>
      </c>
    </row>
    <row r="35" spans="1:2" x14ac:dyDescent="0.25">
      <c r="A35" s="3" t="s">
        <v>49</v>
      </c>
      <c r="B35" s="3" t="s">
        <v>50</v>
      </c>
    </row>
    <row r="37" spans="1:2" x14ac:dyDescent="0.25">
      <c r="A37" s="269" t="s">
        <v>52</v>
      </c>
      <c r="B37" s="270"/>
    </row>
    <row r="38" spans="1:2" x14ac:dyDescent="0.25">
      <c r="A38" s="3" t="s">
        <v>42</v>
      </c>
      <c r="B38" s="3" t="s">
        <v>39</v>
      </c>
    </row>
    <row r="39" spans="1:2" x14ac:dyDescent="0.25">
      <c r="A39" s="3" t="s">
        <v>53</v>
      </c>
      <c r="B39" s="3" t="s">
        <v>54</v>
      </c>
    </row>
  </sheetData>
  <mergeCells count="3">
    <mergeCell ref="B5:J5"/>
    <mergeCell ref="A37:B37"/>
    <mergeCell ref="A32:B32"/>
  </mergeCells>
  <pageMargins left="0" right="0" top="0.78740157480314965" bottom="0.78740157480314965" header="0.31496062992125984" footer="0.31496062992125984"/>
  <pageSetup paperSize="9" scale="9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1"/>
  <sheetViews>
    <sheetView workbookViewId="0">
      <selection activeCell="C8" sqref="C8"/>
    </sheetView>
  </sheetViews>
  <sheetFormatPr defaultRowHeight="15" x14ac:dyDescent="0.25"/>
  <cols>
    <col min="1" max="2" width="15" style="5" customWidth="1"/>
    <col min="3" max="4" width="15" style="8" customWidth="1"/>
    <col min="5" max="5" width="15.28515625" style="18" customWidth="1"/>
    <col min="6" max="6" width="15.28515625" style="15" customWidth="1"/>
    <col min="7" max="7" width="15.28515625" style="16" customWidth="1"/>
    <col min="8" max="11" width="15.28515625" customWidth="1"/>
  </cols>
  <sheetData>
    <row r="2" spans="1:11" ht="26.25" x14ac:dyDescent="0.4">
      <c r="A2" s="271" t="s">
        <v>101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</row>
    <row r="3" spans="1:11" ht="26.25" x14ac:dyDescent="0.4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</row>
    <row r="4" spans="1:11" s="109" customFormat="1" ht="21" customHeight="1" x14ac:dyDescent="0.35">
      <c r="A4" s="108" t="s">
        <v>100</v>
      </c>
      <c r="B4" s="110" t="s">
        <v>99</v>
      </c>
      <c r="C4" s="108"/>
      <c r="D4" s="108"/>
      <c r="E4" s="108"/>
      <c r="F4" s="108"/>
      <c r="G4" s="108"/>
      <c r="H4" s="108"/>
      <c r="I4" s="108"/>
      <c r="J4" s="108"/>
      <c r="K4" s="108"/>
    </row>
    <row r="5" spans="1:11" ht="18.75" x14ac:dyDescent="0.3">
      <c r="B5" s="110" t="s">
        <v>102</v>
      </c>
    </row>
    <row r="6" spans="1:11" ht="15.75" thickBot="1" x14ac:dyDescent="0.3"/>
    <row r="7" spans="1:11" ht="15.75" thickBot="1" x14ac:dyDescent="0.3">
      <c r="A7" s="31" t="s">
        <v>38</v>
      </c>
      <c r="B7" s="32" t="s">
        <v>40</v>
      </c>
      <c r="C7" s="33" t="s">
        <v>44</v>
      </c>
      <c r="D7" s="34" t="s">
        <v>59</v>
      </c>
      <c r="E7" s="35" t="s">
        <v>58</v>
      </c>
      <c r="F7" s="36" t="s">
        <v>60</v>
      </c>
      <c r="G7" s="37" t="s">
        <v>61</v>
      </c>
      <c r="H7" s="38" t="s">
        <v>57</v>
      </c>
      <c r="I7" s="38" t="s">
        <v>62</v>
      </c>
      <c r="J7" s="38" t="s">
        <v>63</v>
      </c>
      <c r="K7" s="39" t="s">
        <v>64</v>
      </c>
    </row>
    <row r="8" spans="1:11" s="95" customFormat="1" ht="30" customHeight="1" x14ac:dyDescent="0.25">
      <c r="A8" s="96" t="s">
        <v>42</v>
      </c>
      <c r="B8" s="97" t="s">
        <v>47</v>
      </c>
      <c r="C8" s="40">
        <v>2.65</v>
      </c>
      <c r="D8" s="40">
        <v>10.5</v>
      </c>
      <c r="E8" s="98" t="s">
        <v>95</v>
      </c>
      <c r="F8" s="99"/>
      <c r="G8" s="99"/>
      <c r="H8" s="99"/>
      <c r="I8" s="99" t="s">
        <v>66</v>
      </c>
      <c r="J8" s="99" t="s">
        <v>67</v>
      </c>
      <c r="K8" s="100">
        <v>2968</v>
      </c>
    </row>
    <row r="9" spans="1:11" ht="17.25" customHeight="1" x14ac:dyDescent="0.25">
      <c r="A9" s="41"/>
      <c r="B9" s="11"/>
      <c r="C9" s="12"/>
      <c r="D9" s="17"/>
      <c r="E9" s="20" t="s">
        <v>73</v>
      </c>
      <c r="F9" s="20"/>
      <c r="G9" s="20"/>
      <c r="H9" s="20"/>
      <c r="I9" s="20" t="s">
        <v>65</v>
      </c>
      <c r="J9" s="20"/>
      <c r="K9" s="42"/>
    </row>
    <row r="10" spans="1:11" ht="17.25" customHeight="1" x14ac:dyDescent="0.25">
      <c r="A10" s="43" t="s">
        <v>42</v>
      </c>
      <c r="B10" s="63" t="s">
        <v>43</v>
      </c>
      <c r="C10" s="64">
        <v>2.65</v>
      </c>
      <c r="D10" s="64">
        <v>7.6</v>
      </c>
      <c r="E10" s="103"/>
      <c r="F10" s="103"/>
      <c r="G10" s="103"/>
      <c r="H10" s="103"/>
      <c r="I10" s="103"/>
      <c r="J10" s="103"/>
      <c r="K10" s="104"/>
    </row>
    <row r="11" spans="1:11" ht="17.25" customHeight="1" x14ac:dyDescent="0.25">
      <c r="A11" s="44"/>
      <c r="B11" s="21"/>
      <c r="C11" s="12"/>
      <c r="D11" s="12"/>
      <c r="E11" s="20"/>
      <c r="F11" s="20"/>
      <c r="G11" s="20"/>
      <c r="H11" s="20"/>
      <c r="I11" s="20"/>
      <c r="J11" s="20"/>
      <c r="K11" s="42"/>
    </row>
    <row r="12" spans="1:11" ht="17.25" customHeight="1" x14ac:dyDescent="0.25">
      <c r="A12" s="101" t="s">
        <v>42</v>
      </c>
      <c r="B12" s="68" t="s">
        <v>47</v>
      </c>
      <c r="C12" s="69">
        <v>2</v>
      </c>
      <c r="D12" s="69">
        <v>8.5</v>
      </c>
      <c r="E12" s="70"/>
      <c r="F12" s="254" t="s">
        <v>68</v>
      </c>
      <c r="G12" s="70"/>
      <c r="H12" s="70"/>
      <c r="I12" s="70"/>
      <c r="J12" s="70"/>
      <c r="K12" s="102"/>
    </row>
    <row r="13" spans="1:11" ht="17.25" customHeight="1" x14ac:dyDescent="0.25">
      <c r="A13" s="41"/>
      <c r="B13" s="11"/>
      <c r="C13" s="12"/>
      <c r="D13" s="12"/>
      <c r="E13" s="20"/>
      <c r="F13" s="253" t="s">
        <v>74</v>
      </c>
      <c r="G13" s="20"/>
      <c r="H13" s="20"/>
      <c r="I13" s="20"/>
      <c r="J13" s="20"/>
      <c r="K13" s="42"/>
    </row>
    <row r="14" spans="1:11" ht="17.25" customHeight="1" x14ac:dyDescent="0.25">
      <c r="A14" s="105" t="s">
        <v>42</v>
      </c>
      <c r="B14" s="6" t="s">
        <v>47</v>
      </c>
      <c r="C14" s="9">
        <v>1.8</v>
      </c>
      <c r="D14" s="9">
        <v>11</v>
      </c>
      <c r="E14" s="19"/>
      <c r="F14" s="19"/>
      <c r="G14" s="19"/>
      <c r="H14" s="19"/>
      <c r="I14" s="19"/>
      <c r="J14" s="19"/>
      <c r="K14" s="104"/>
    </row>
    <row r="15" spans="1:11" ht="17.25" customHeight="1" x14ac:dyDescent="0.25">
      <c r="A15" s="41"/>
      <c r="B15" s="11"/>
      <c r="C15" s="12"/>
      <c r="D15" s="12"/>
      <c r="E15" s="20"/>
      <c r="F15" s="20"/>
      <c r="G15" s="20"/>
      <c r="H15" s="20"/>
      <c r="I15" s="20"/>
      <c r="J15" s="20"/>
      <c r="K15" s="42"/>
    </row>
    <row r="16" spans="1:11" ht="17.25" customHeight="1" x14ac:dyDescent="0.25">
      <c r="A16" s="105" t="s">
        <v>42</v>
      </c>
      <c r="B16" s="6" t="s">
        <v>47</v>
      </c>
      <c r="C16" s="9">
        <v>1.5</v>
      </c>
      <c r="D16" s="9">
        <v>3.5</v>
      </c>
      <c r="E16" s="19"/>
      <c r="F16" s="19"/>
      <c r="G16" s="19"/>
      <c r="H16" s="19"/>
      <c r="I16" s="19"/>
      <c r="J16" s="19"/>
      <c r="K16" s="104"/>
    </row>
    <row r="17" spans="1:11" ht="17.25" customHeight="1" x14ac:dyDescent="0.25">
      <c r="A17" s="41"/>
      <c r="B17" s="11"/>
      <c r="C17" s="12"/>
      <c r="D17" s="12"/>
      <c r="E17" s="20"/>
      <c r="F17" s="20"/>
      <c r="G17" s="20"/>
      <c r="H17" s="20"/>
      <c r="I17" s="20"/>
      <c r="J17" s="20"/>
      <c r="K17" s="42"/>
    </row>
    <row r="18" spans="1:11" ht="17.25" customHeight="1" x14ac:dyDescent="0.25">
      <c r="A18" s="106" t="s">
        <v>53</v>
      </c>
      <c r="B18" s="22"/>
      <c r="C18" s="23">
        <v>0.85</v>
      </c>
      <c r="D18" s="23">
        <v>2.4</v>
      </c>
      <c r="E18" s="24"/>
      <c r="F18" s="24"/>
      <c r="G18" s="24"/>
      <c r="H18" s="24"/>
      <c r="I18" s="24"/>
      <c r="J18" s="24"/>
      <c r="K18" s="45"/>
    </row>
    <row r="19" spans="1:11" ht="17.25" customHeight="1" x14ac:dyDescent="0.25">
      <c r="A19" s="46"/>
      <c r="B19" s="25"/>
      <c r="C19" s="26"/>
      <c r="D19" s="26"/>
      <c r="E19" s="27"/>
      <c r="F19" s="27"/>
      <c r="G19" s="27"/>
      <c r="H19" s="27"/>
      <c r="I19" s="27"/>
      <c r="J19" s="27"/>
      <c r="K19" s="47"/>
    </row>
    <row r="20" spans="1:11" ht="17.25" customHeight="1" x14ac:dyDescent="0.25">
      <c r="A20" s="48" t="s">
        <v>53</v>
      </c>
      <c r="B20" s="28"/>
      <c r="C20" s="29">
        <v>0.6</v>
      </c>
      <c r="D20" s="29">
        <v>1.5</v>
      </c>
      <c r="E20" s="30"/>
      <c r="F20" s="30"/>
      <c r="G20" s="30"/>
      <c r="H20" s="30"/>
      <c r="I20" s="30"/>
      <c r="J20" s="30"/>
      <c r="K20" s="49"/>
    </row>
    <row r="21" spans="1:11" ht="17.25" customHeight="1" x14ac:dyDescent="0.25">
      <c r="A21" s="46"/>
      <c r="B21" s="25"/>
      <c r="C21" s="26"/>
      <c r="D21" s="26"/>
      <c r="E21" s="27"/>
      <c r="F21" s="27"/>
      <c r="G21" s="27"/>
      <c r="H21" s="27"/>
      <c r="I21" s="27"/>
      <c r="J21" s="27"/>
      <c r="K21" s="47"/>
    </row>
    <row r="22" spans="1:11" ht="17.25" customHeight="1" x14ac:dyDescent="0.25">
      <c r="A22" s="48" t="s">
        <v>53</v>
      </c>
      <c r="B22" s="28"/>
      <c r="C22" s="29">
        <v>0.75</v>
      </c>
      <c r="D22" s="29">
        <v>1.2</v>
      </c>
      <c r="E22" s="30"/>
      <c r="F22" s="30"/>
      <c r="G22" s="30"/>
      <c r="H22" s="30"/>
      <c r="I22" s="30"/>
      <c r="J22" s="30"/>
      <c r="K22" s="49"/>
    </row>
    <row r="23" spans="1:11" ht="15.75" thickBot="1" x14ac:dyDescent="0.3">
      <c r="A23" s="50"/>
      <c r="B23" s="51"/>
      <c r="C23" s="52"/>
      <c r="D23" s="52"/>
      <c r="E23" s="53"/>
      <c r="F23" s="53"/>
      <c r="G23" s="53"/>
      <c r="H23" s="53"/>
      <c r="I23" s="53"/>
      <c r="J23" s="53"/>
      <c r="K23" s="54"/>
    </row>
    <row r="26" spans="1:11" x14ac:dyDescent="0.25">
      <c r="A26" t="s">
        <v>70</v>
      </c>
      <c r="B26" t="s">
        <v>71</v>
      </c>
      <c r="C26"/>
      <c r="D26"/>
      <c r="E26"/>
      <c r="F26"/>
      <c r="G26"/>
    </row>
    <row r="27" spans="1:11" x14ac:dyDescent="0.25">
      <c r="A27"/>
      <c r="B27" t="s">
        <v>72</v>
      </c>
      <c r="C27"/>
      <c r="D27"/>
      <c r="E27"/>
      <c r="F27"/>
      <c r="G27"/>
    </row>
    <row r="28" spans="1:11" x14ac:dyDescent="0.25">
      <c r="A28"/>
      <c r="B28"/>
      <c r="C28"/>
      <c r="D28"/>
      <c r="E28"/>
      <c r="F28"/>
      <c r="G28"/>
    </row>
    <row r="29" spans="1:11" x14ac:dyDescent="0.25">
      <c r="A29"/>
      <c r="B29"/>
      <c r="C29"/>
      <c r="D29"/>
      <c r="E29"/>
      <c r="F29"/>
      <c r="G29"/>
    </row>
    <row r="30" spans="1:11" x14ac:dyDescent="0.25">
      <c r="A30"/>
      <c r="B30"/>
      <c r="C30"/>
      <c r="D30"/>
      <c r="E30"/>
      <c r="F30"/>
      <c r="G30"/>
    </row>
    <row r="31" spans="1:11" x14ac:dyDescent="0.25">
      <c r="A31"/>
      <c r="B31"/>
      <c r="C31"/>
      <c r="D31"/>
      <c r="E31"/>
      <c r="F31"/>
      <c r="G31"/>
    </row>
  </sheetData>
  <mergeCells count="1">
    <mergeCell ref="A2:K2"/>
  </mergeCells>
  <printOptions horizontalCentered="1"/>
  <pageMargins left="0" right="0" top="0.78740157480314965" bottom="0.78740157480314965" header="0.31496062992125984" footer="0.31496062992125984"/>
  <pageSetup paperSize="9" scale="8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6"/>
  <sheetViews>
    <sheetView workbookViewId="0">
      <selection activeCell="D5" sqref="D5"/>
    </sheetView>
  </sheetViews>
  <sheetFormatPr defaultRowHeight="15" x14ac:dyDescent="0.25"/>
  <cols>
    <col min="1" max="1" width="18.140625" style="95" bestFit="1" customWidth="1"/>
    <col min="2" max="2" width="14.140625" style="164" customWidth="1"/>
    <col min="3" max="3" width="11.28515625" style="164" customWidth="1"/>
    <col min="4" max="4" width="16.85546875" style="165" customWidth="1"/>
    <col min="5" max="5" width="14.5703125" style="164" customWidth="1"/>
    <col min="6" max="6" width="19.28515625" style="164" customWidth="1"/>
    <col min="7" max="7" width="11.5703125" style="95" hidden="1" customWidth="1"/>
    <col min="8" max="9" width="11.5703125" style="164" customWidth="1"/>
    <col min="10" max="13" width="11.85546875" style="146" customWidth="1"/>
    <col min="14" max="16384" width="9.140625" style="95"/>
  </cols>
  <sheetData>
    <row r="2" spans="1:13" ht="18.75" x14ac:dyDescent="0.25">
      <c r="A2" s="161" t="s">
        <v>30</v>
      </c>
      <c r="B2" s="288" t="s">
        <v>69</v>
      </c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</row>
    <row r="3" spans="1:13" ht="18.75" x14ac:dyDescent="0.25">
      <c r="A3" s="161"/>
      <c r="B3" s="162"/>
      <c r="C3" s="162" t="s">
        <v>97</v>
      </c>
      <c r="D3" s="162" t="s">
        <v>98</v>
      </c>
      <c r="E3" s="162"/>
      <c r="F3" s="162"/>
      <c r="G3" s="162"/>
      <c r="H3" s="162"/>
      <c r="I3" s="162"/>
      <c r="J3" s="163"/>
      <c r="K3" s="163"/>
      <c r="L3" s="163"/>
      <c r="M3" s="163"/>
    </row>
    <row r="4" spans="1:13" ht="15.75" thickBot="1" x14ac:dyDescent="0.3"/>
    <row r="5" spans="1:13" ht="15.75" thickBot="1" x14ac:dyDescent="0.3">
      <c r="A5" s="166" t="s">
        <v>23</v>
      </c>
      <c r="B5" s="167" t="s">
        <v>38</v>
      </c>
      <c r="C5" s="167" t="s">
        <v>40</v>
      </c>
      <c r="D5" s="168" t="s">
        <v>44</v>
      </c>
      <c r="E5" s="167" t="s">
        <v>45</v>
      </c>
      <c r="F5" s="167" t="s">
        <v>46</v>
      </c>
      <c r="G5" s="169" t="s">
        <v>55</v>
      </c>
      <c r="H5" s="170" t="s">
        <v>55</v>
      </c>
      <c r="I5" s="171" t="s">
        <v>25</v>
      </c>
      <c r="J5" s="172" t="s">
        <v>58</v>
      </c>
      <c r="K5" s="173" t="s">
        <v>60</v>
      </c>
      <c r="L5" s="174" t="s">
        <v>62</v>
      </c>
      <c r="M5" s="264" t="s">
        <v>63</v>
      </c>
    </row>
    <row r="6" spans="1:13" ht="16.5" customHeight="1" thickBot="1" x14ac:dyDescent="0.3">
      <c r="A6" s="137" t="s">
        <v>21</v>
      </c>
      <c r="B6" s="138" t="s">
        <v>42</v>
      </c>
      <c r="C6" s="138" t="s">
        <v>47</v>
      </c>
      <c r="D6" s="139">
        <v>2.65</v>
      </c>
      <c r="E6" s="138">
        <v>500</v>
      </c>
      <c r="F6" s="138"/>
      <c r="G6" s="154">
        <v>10506.962</v>
      </c>
      <c r="H6" s="155">
        <f>G6/1000</f>
        <v>10.506962</v>
      </c>
      <c r="I6" s="145">
        <v>41648</v>
      </c>
      <c r="J6" s="147">
        <v>12</v>
      </c>
      <c r="K6" s="148"/>
      <c r="L6" s="148"/>
      <c r="M6" s="149"/>
    </row>
    <row r="7" spans="1:13" ht="15.75" thickBot="1" x14ac:dyDescent="0.3">
      <c r="A7" s="175"/>
      <c r="B7" s="176"/>
      <c r="C7" s="176"/>
      <c r="D7" s="177"/>
      <c r="E7" s="176"/>
      <c r="F7" s="176"/>
      <c r="G7" s="178">
        <f>G6</f>
        <v>10506.962</v>
      </c>
      <c r="H7" s="241">
        <f t="shared" ref="H7:H27" si="0">G7/1000</f>
        <v>10.506962</v>
      </c>
      <c r="I7" s="145"/>
      <c r="J7" s="147">
        <v>12</v>
      </c>
      <c r="K7" s="148"/>
      <c r="L7" s="148"/>
      <c r="M7" s="149"/>
    </row>
    <row r="8" spans="1:13" x14ac:dyDescent="0.25">
      <c r="A8" s="279" t="s">
        <v>6</v>
      </c>
      <c r="B8" s="282" t="s">
        <v>42</v>
      </c>
      <c r="C8" s="282" t="s">
        <v>43</v>
      </c>
      <c r="D8" s="285">
        <v>2.65</v>
      </c>
      <c r="E8" s="272">
        <v>200</v>
      </c>
      <c r="F8" s="272"/>
      <c r="G8" s="179">
        <v>7661.8580000000002</v>
      </c>
      <c r="H8" s="242">
        <f t="shared" si="0"/>
        <v>7.6618580000000005</v>
      </c>
      <c r="I8" s="140">
        <v>41648</v>
      </c>
      <c r="J8" s="243"/>
      <c r="K8" s="243"/>
      <c r="L8" s="243"/>
      <c r="M8" s="244"/>
    </row>
    <row r="9" spans="1:13" x14ac:dyDescent="0.25">
      <c r="A9" s="280"/>
      <c r="B9" s="283"/>
      <c r="C9" s="283"/>
      <c r="D9" s="286"/>
      <c r="E9" s="273"/>
      <c r="F9" s="273"/>
      <c r="G9" s="179">
        <v>7760.442</v>
      </c>
      <c r="H9" s="245">
        <f t="shared" si="0"/>
        <v>7.7604420000000003</v>
      </c>
      <c r="I9" s="133">
        <v>41656</v>
      </c>
      <c r="J9" s="183"/>
      <c r="K9" s="183"/>
      <c r="L9" s="183"/>
      <c r="M9" s="184"/>
    </row>
    <row r="10" spans="1:13" ht="15.75" thickBot="1" x14ac:dyDescent="0.3">
      <c r="A10" s="281"/>
      <c r="B10" s="284"/>
      <c r="C10" s="284"/>
      <c r="D10" s="287"/>
      <c r="E10" s="274"/>
      <c r="F10" s="274"/>
      <c r="G10" s="187">
        <f>SUM(G6:G9)</f>
        <v>36436.224000000002</v>
      </c>
      <c r="H10" s="239">
        <f t="shared" si="0"/>
        <v>36.436224000000003</v>
      </c>
      <c r="I10" s="240"/>
      <c r="J10" s="220"/>
      <c r="K10" s="220"/>
      <c r="L10" s="220"/>
      <c r="M10" s="221"/>
    </row>
    <row r="11" spans="1:13" ht="15.75" thickBot="1" x14ac:dyDescent="0.3">
      <c r="A11" s="188" t="s">
        <v>15</v>
      </c>
      <c r="B11" s="185" t="s">
        <v>42</v>
      </c>
      <c r="C11" s="185" t="s">
        <v>47</v>
      </c>
      <c r="D11" s="186">
        <v>2</v>
      </c>
      <c r="E11" s="185">
        <v>100</v>
      </c>
      <c r="F11" s="185"/>
      <c r="G11" s="187">
        <v>1808.5079999999998</v>
      </c>
      <c r="H11" s="158">
        <f t="shared" si="0"/>
        <v>1.8085079999999998</v>
      </c>
      <c r="I11" s="180">
        <v>41648</v>
      </c>
      <c r="J11" s="190"/>
      <c r="K11" s="190"/>
      <c r="L11" s="190"/>
      <c r="M11" s="191"/>
    </row>
    <row r="12" spans="1:13" ht="15.75" thickBot="1" x14ac:dyDescent="0.3">
      <c r="A12" s="192"/>
      <c r="B12" s="193"/>
      <c r="C12" s="193"/>
      <c r="D12" s="194"/>
      <c r="E12" s="193"/>
      <c r="F12" s="193"/>
      <c r="G12" s="195">
        <f>G11</f>
        <v>1808.5079999999998</v>
      </c>
      <c r="H12" s="152">
        <f t="shared" si="0"/>
        <v>1.8085079999999998</v>
      </c>
      <c r="I12" s="196"/>
      <c r="J12" s="150"/>
      <c r="K12" s="150"/>
      <c r="L12" s="150"/>
      <c r="M12" s="151"/>
    </row>
    <row r="13" spans="1:13" x14ac:dyDescent="0.25">
      <c r="A13" s="265" t="s">
        <v>4</v>
      </c>
      <c r="B13" s="197" t="s">
        <v>42</v>
      </c>
      <c r="C13" s="197" t="s">
        <v>47</v>
      </c>
      <c r="D13" s="198">
        <v>2</v>
      </c>
      <c r="E13" s="197">
        <v>200</v>
      </c>
      <c r="F13" s="197"/>
      <c r="G13" s="199">
        <v>5274.8430000000008</v>
      </c>
      <c r="H13" s="242">
        <f t="shared" si="0"/>
        <v>5.2748430000000006</v>
      </c>
      <c r="I13" s="140">
        <v>41625</v>
      </c>
      <c r="J13" s="243"/>
      <c r="K13" s="243">
        <v>2.4</v>
      </c>
      <c r="L13" s="243"/>
      <c r="M13" s="244">
        <v>3</v>
      </c>
    </row>
    <row r="14" spans="1:13" x14ac:dyDescent="0.25">
      <c r="A14" s="266" t="s">
        <v>2</v>
      </c>
      <c r="B14" s="200" t="s">
        <v>42</v>
      </c>
      <c r="C14" s="200" t="s">
        <v>47</v>
      </c>
      <c r="D14" s="201"/>
      <c r="E14" s="200">
        <v>240</v>
      </c>
      <c r="F14" s="202"/>
      <c r="G14" s="203">
        <v>12951.156000000001</v>
      </c>
      <c r="H14" s="156">
        <f t="shared" si="0"/>
        <v>12.951156000000001</v>
      </c>
      <c r="I14" s="204">
        <v>41621</v>
      </c>
      <c r="J14" s="181"/>
      <c r="K14" s="181"/>
      <c r="L14" s="181"/>
      <c r="M14" s="182"/>
    </row>
    <row r="15" spans="1:13" x14ac:dyDescent="0.25">
      <c r="A15" s="192"/>
      <c r="B15" s="193"/>
      <c r="C15" s="193"/>
      <c r="D15" s="194"/>
      <c r="E15" s="193"/>
      <c r="F15" s="205"/>
      <c r="G15" s="206">
        <v>13566.615</v>
      </c>
      <c r="H15" s="157">
        <f t="shared" si="0"/>
        <v>13.566615000000001</v>
      </c>
      <c r="I15" s="207">
        <v>41625</v>
      </c>
      <c r="J15" s="183"/>
      <c r="K15" s="183"/>
      <c r="L15" s="183"/>
      <c r="M15" s="184"/>
    </row>
    <row r="16" spans="1:13" x14ac:dyDescent="0.25">
      <c r="A16" s="192"/>
      <c r="B16" s="193"/>
      <c r="C16" s="193"/>
      <c r="D16" s="194"/>
      <c r="E16" s="193"/>
      <c r="F16" s="205"/>
      <c r="G16" s="206">
        <v>13159.56</v>
      </c>
      <c r="H16" s="157">
        <f t="shared" si="0"/>
        <v>13.159559999999999</v>
      </c>
      <c r="I16" s="207">
        <v>41646</v>
      </c>
      <c r="J16" s="183"/>
      <c r="K16" s="183"/>
      <c r="L16" s="183"/>
      <c r="M16" s="184"/>
    </row>
    <row r="17" spans="1:13" ht="15.75" thickBot="1" x14ac:dyDescent="0.3">
      <c r="A17" s="175"/>
      <c r="B17" s="193"/>
      <c r="C17" s="176"/>
      <c r="D17" s="177"/>
      <c r="E17" s="176"/>
      <c r="F17" s="208"/>
      <c r="G17" s="206">
        <v>13381.56</v>
      </c>
      <c r="H17" s="160">
        <f t="shared" si="0"/>
        <v>13.38156</v>
      </c>
      <c r="I17" s="219">
        <v>41653</v>
      </c>
      <c r="J17" s="220"/>
      <c r="K17" s="220"/>
      <c r="L17" s="220"/>
      <c r="M17" s="221"/>
    </row>
    <row r="18" spans="1:13" x14ac:dyDescent="0.25">
      <c r="A18" s="192" t="s">
        <v>11</v>
      </c>
      <c r="B18" s="197" t="s">
        <v>42</v>
      </c>
      <c r="C18" s="193" t="s">
        <v>47</v>
      </c>
      <c r="D18" s="210">
        <v>2</v>
      </c>
      <c r="E18" s="209">
        <v>330</v>
      </c>
      <c r="F18" s="209"/>
      <c r="G18" s="211">
        <v>5988.6719999999996</v>
      </c>
      <c r="H18" s="156">
        <f t="shared" si="0"/>
        <v>5.9886719999999993</v>
      </c>
      <c r="I18" s="204">
        <v>41624</v>
      </c>
      <c r="J18" s="181"/>
      <c r="K18" s="181"/>
      <c r="L18" s="181"/>
      <c r="M18" s="182"/>
    </row>
    <row r="19" spans="1:13" x14ac:dyDescent="0.25">
      <c r="A19" s="192"/>
      <c r="B19" s="185"/>
      <c r="C19" s="193"/>
      <c r="D19" s="210">
        <v>2</v>
      </c>
      <c r="E19" s="209"/>
      <c r="F19" s="209"/>
      <c r="G19" s="211">
        <v>6873.6490000000003</v>
      </c>
      <c r="H19" s="157">
        <f t="shared" si="0"/>
        <v>6.8736490000000003</v>
      </c>
      <c r="I19" s="207">
        <v>41647</v>
      </c>
      <c r="J19" s="183"/>
      <c r="K19" s="183"/>
      <c r="L19" s="183"/>
      <c r="M19" s="184"/>
    </row>
    <row r="20" spans="1:13" x14ac:dyDescent="0.25">
      <c r="A20" s="247" t="s">
        <v>13</v>
      </c>
      <c r="B20" s="185" t="s">
        <v>42</v>
      </c>
      <c r="C20" s="134" t="s">
        <v>47</v>
      </c>
      <c r="D20" s="135">
        <v>2</v>
      </c>
      <c r="E20" s="134">
        <v>400</v>
      </c>
      <c r="F20" s="134"/>
      <c r="G20" s="206">
        <v>10346.875999999998</v>
      </c>
      <c r="H20" s="157">
        <f t="shared" si="0"/>
        <v>10.346875999999998</v>
      </c>
      <c r="I20" s="207">
        <v>41645</v>
      </c>
      <c r="J20" s="183"/>
      <c r="K20" s="183"/>
      <c r="L20" s="183"/>
      <c r="M20" s="184"/>
    </row>
    <row r="21" spans="1:13" x14ac:dyDescent="0.25">
      <c r="A21" s="212" t="s">
        <v>9</v>
      </c>
      <c r="B21" s="189" t="s">
        <v>42</v>
      </c>
      <c r="C21" s="209" t="s">
        <v>47</v>
      </c>
      <c r="D21" s="210">
        <v>1.8</v>
      </c>
      <c r="E21" s="209">
        <v>85</v>
      </c>
      <c r="F21" s="209"/>
      <c r="G21" s="211">
        <v>6806.6410000000005</v>
      </c>
      <c r="H21" s="157">
        <f t="shared" si="0"/>
        <v>6.8066410000000008</v>
      </c>
      <c r="I21" s="207">
        <v>41624</v>
      </c>
      <c r="J21" s="183"/>
      <c r="K21" s="183"/>
      <c r="L21" s="183"/>
      <c r="M21" s="184"/>
    </row>
    <row r="22" spans="1:13" x14ac:dyDescent="0.25">
      <c r="A22" s="267" t="s">
        <v>31</v>
      </c>
      <c r="B22" s="189" t="s">
        <v>42</v>
      </c>
      <c r="C22" s="213" t="s">
        <v>47</v>
      </c>
      <c r="D22" s="214">
        <v>1.8</v>
      </c>
      <c r="E22" s="213">
        <v>240</v>
      </c>
      <c r="F22" s="213"/>
      <c r="G22" s="211">
        <v>7705.77</v>
      </c>
      <c r="H22" s="157">
        <f t="shared" si="0"/>
        <v>7.7057700000000002</v>
      </c>
      <c r="I22" s="207">
        <v>41654</v>
      </c>
      <c r="J22" s="183"/>
      <c r="K22" s="183"/>
      <c r="L22" s="183"/>
      <c r="M22" s="184"/>
    </row>
    <row r="23" spans="1:13" x14ac:dyDescent="0.25">
      <c r="A23" s="267" t="s">
        <v>7</v>
      </c>
      <c r="B23" s="189" t="s">
        <v>42</v>
      </c>
      <c r="C23" s="213" t="s">
        <v>47</v>
      </c>
      <c r="D23" s="214">
        <v>1.5</v>
      </c>
      <c r="E23" s="213">
        <v>85</v>
      </c>
      <c r="F23" s="213"/>
      <c r="G23" s="211">
        <v>10228.579000000002</v>
      </c>
      <c r="H23" s="157">
        <f t="shared" si="0"/>
        <v>10.228579000000002</v>
      </c>
      <c r="I23" s="207">
        <v>41624</v>
      </c>
      <c r="J23" s="183"/>
      <c r="K23" s="183"/>
      <c r="L23" s="183"/>
      <c r="M23" s="184"/>
    </row>
    <row r="24" spans="1:13" x14ac:dyDescent="0.25">
      <c r="A24" s="267" t="s">
        <v>27</v>
      </c>
      <c r="B24" s="213" t="s">
        <v>53</v>
      </c>
      <c r="C24" s="213"/>
      <c r="D24" s="214">
        <v>0.85</v>
      </c>
      <c r="E24" s="213">
        <v>100</v>
      </c>
      <c r="F24" s="213"/>
      <c r="G24" s="211">
        <v>2067.98</v>
      </c>
      <c r="H24" s="157">
        <f t="shared" si="0"/>
        <v>2.0679799999999999</v>
      </c>
      <c r="I24" s="207">
        <v>41621</v>
      </c>
      <c r="J24" s="183"/>
      <c r="K24" s="183"/>
      <c r="L24" s="183"/>
      <c r="M24" s="184"/>
    </row>
    <row r="25" spans="1:13" x14ac:dyDescent="0.25">
      <c r="A25" s="267" t="s">
        <v>0</v>
      </c>
      <c r="B25" s="213" t="s">
        <v>53</v>
      </c>
      <c r="C25" s="213"/>
      <c r="D25" s="214">
        <v>0.85</v>
      </c>
      <c r="E25" s="213">
        <v>990</v>
      </c>
      <c r="F25" s="213"/>
      <c r="G25" s="211">
        <v>5535.1689999999999</v>
      </c>
      <c r="H25" s="157">
        <f t="shared" si="0"/>
        <v>5.5351689999999998</v>
      </c>
      <c r="I25" s="207">
        <v>41621</v>
      </c>
      <c r="J25" s="183"/>
      <c r="K25" s="183"/>
      <c r="L25" s="183"/>
      <c r="M25" s="184"/>
    </row>
    <row r="26" spans="1:13" x14ac:dyDescent="0.25">
      <c r="A26" s="267" t="s">
        <v>17</v>
      </c>
      <c r="B26" s="213" t="s">
        <v>53</v>
      </c>
      <c r="C26" s="213"/>
      <c r="D26" s="214">
        <v>0.6</v>
      </c>
      <c r="E26" s="213">
        <v>915</v>
      </c>
      <c r="F26" s="213"/>
      <c r="G26" s="211">
        <v>2023.3000000000004</v>
      </c>
      <c r="H26" s="157">
        <f t="shared" si="0"/>
        <v>2.0233000000000003</v>
      </c>
      <c r="I26" s="207">
        <v>41625</v>
      </c>
      <c r="J26" s="183"/>
      <c r="K26" s="183"/>
      <c r="L26" s="183"/>
      <c r="M26" s="184"/>
    </row>
    <row r="27" spans="1:13" ht="15.75" thickBot="1" x14ac:dyDescent="0.3">
      <c r="A27" s="215" t="s">
        <v>19</v>
      </c>
      <c r="B27" s="216" t="s">
        <v>53</v>
      </c>
      <c r="C27" s="216"/>
      <c r="D27" s="217">
        <v>0.75</v>
      </c>
      <c r="E27" s="216">
        <v>1200</v>
      </c>
      <c r="F27" s="216">
        <v>2000</v>
      </c>
      <c r="G27" s="218">
        <v>1278.3240000000001</v>
      </c>
      <c r="H27" s="160">
        <f t="shared" si="0"/>
        <v>1.278324</v>
      </c>
      <c r="I27" s="219">
        <v>41647</v>
      </c>
      <c r="J27" s="220"/>
      <c r="K27" s="220"/>
      <c r="L27" s="220"/>
      <c r="M27" s="221"/>
    </row>
    <row r="28" spans="1:13" ht="15.75" thickBot="1" x14ac:dyDescent="0.3">
      <c r="A28" s="222"/>
      <c r="B28" s="223"/>
      <c r="C28" s="223"/>
      <c r="D28" s="224"/>
      <c r="E28" s="223"/>
      <c r="F28" s="225" t="s">
        <v>26</v>
      </c>
      <c r="G28" s="226">
        <v>144926.46400000001</v>
      </c>
      <c r="H28" s="227">
        <f>SUM(H6:H27)</f>
        <v>193.67815800000002</v>
      </c>
      <c r="I28" s="228"/>
    </row>
    <row r="29" spans="1:13" ht="15.75" thickBot="1" x14ac:dyDescent="0.3">
      <c r="B29" s="95"/>
      <c r="C29" s="275" t="s">
        <v>145</v>
      </c>
      <c r="D29" s="276"/>
    </row>
    <row r="30" spans="1:13" ht="15.75" thickBot="1" x14ac:dyDescent="0.3">
      <c r="B30" s="95"/>
      <c r="C30" s="277" t="s">
        <v>51</v>
      </c>
      <c r="D30" s="278"/>
    </row>
    <row r="31" spans="1:13" x14ac:dyDescent="0.25">
      <c r="B31" s="95"/>
      <c r="C31" s="250" t="s">
        <v>47</v>
      </c>
      <c r="D31" s="246" t="s">
        <v>48</v>
      </c>
    </row>
    <row r="32" spans="1:13" x14ac:dyDescent="0.25">
      <c r="B32" s="95"/>
      <c r="C32" s="251" t="s">
        <v>43</v>
      </c>
      <c r="D32" s="248" t="s">
        <v>41</v>
      </c>
    </row>
    <row r="33" spans="2:4" ht="15.75" thickBot="1" x14ac:dyDescent="0.3">
      <c r="B33" s="95"/>
      <c r="C33" s="252" t="s">
        <v>49</v>
      </c>
      <c r="D33" s="249" t="s">
        <v>50</v>
      </c>
    </row>
    <row r="34" spans="2:4" ht="15.75" thickBot="1" x14ac:dyDescent="0.3">
      <c r="B34" s="95"/>
      <c r="C34" s="275" t="s">
        <v>52</v>
      </c>
      <c r="D34" s="276"/>
    </row>
    <row r="35" spans="2:4" x14ac:dyDescent="0.25">
      <c r="B35" s="95"/>
      <c r="C35" s="250" t="s">
        <v>42</v>
      </c>
      <c r="D35" s="246" t="s">
        <v>39</v>
      </c>
    </row>
    <row r="36" spans="2:4" ht="15.75" thickBot="1" x14ac:dyDescent="0.3">
      <c r="B36" s="95"/>
      <c r="C36" s="252" t="s">
        <v>53</v>
      </c>
      <c r="D36" s="249" t="s">
        <v>54</v>
      </c>
    </row>
  </sheetData>
  <mergeCells count="10">
    <mergeCell ref="B2:M2"/>
    <mergeCell ref="F8:F10"/>
    <mergeCell ref="C29:D29"/>
    <mergeCell ref="C34:D34"/>
    <mergeCell ref="C30:D30"/>
    <mergeCell ref="A8:A10"/>
    <mergeCell ref="B8:B10"/>
    <mergeCell ref="C8:C10"/>
    <mergeCell ref="D8:D10"/>
    <mergeCell ref="E8:E10"/>
  </mergeCells>
  <pageMargins left="0" right="0" top="0.78740157480314965" bottom="0.78740157480314965" header="0.31496062992125984" footer="0.31496062992125984"/>
  <pageSetup paperSize="9" scale="87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A6" sqref="A6"/>
    </sheetView>
  </sheetViews>
  <sheetFormatPr defaultRowHeight="15" x14ac:dyDescent="0.25"/>
  <cols>
    <col min="1" max="1" width="11.7109375" bestFit="1" customWidth="1"/>
    <col min="2" max="2" width="48.7109375" bestFit="1" customWidth="1"/>
    <col min="3" max="3" width="14.28515625" customWidth="1"/>
    <col min="4" max="4" width="12.85546875" customWidth="1"/>
    <col min="5" max="5" width="15.5703125" customWidth="1"/>
    <col min="6" max="6" width="19.140625" bestFit="1" customWidth="1"/>
  </cols>
  <sheetData>
    <row r="2" spans="1:6" ht="15.75" thickBot="1" x14ac:dyDescent="0.3">
      <c r="A2" s="292" t="s">
        <v>79</v>
      </c>
      <c r="B2" s="293"/>
      <c r="C2" s="293"/>
      <c r="D2" s="293"/>
      <c r="E2" s="293"/>
      <c r="F2" s="293"/>
    </row>
    <row r="3" spans="1:6" ht="15.75" thickBot="1" x14ac:dyDescent="0.3">
      <c r="A3" s="78" t="s">
        <v>81</v>
      </c>
      <c r="B3" s="79" t="s">
        <v>80</v>
      </c>
      <c r="C3" s="79" t="s">
        <v>34</v>
      </c>
      <c r="D3" s="79" t="s">
        <v>35</v>
      </c>
      <c r="E3" s="79" t="s">
        <v>36</v>
      </c>
      <c r="F3" s="91" t="s">
        <v>93</v>
      </c>
    </row>
    <row r="4" spans="1:6" x14ac:dyDescent="0.25">
      <c r="A4" s="65" t="s">
        <v>13</v>
      </c>
      <c r="B4" s="10" t="s">
        <v>14</v>
      </c>
      <c r="C4" s="10"/>
      <c r="D4" s="10"/>
      <c r="E4" s="88"/>
      <c r="F4" s="92" t="s">
        <v>94</v>
      </c>
    </row>
    <row r="5" spans="1:6" x14ac:dyDescent="0.25">
      <c r="A5" s="82" t="s">
        <v>9</v>
      </c>
      <c r="B5" s="3" t="s">
        <v>10</v>
      </c>
      <c r="C5" s="3"/>
      <c r="D5" s="3"/>
      <c r="E5" s="89"/>
      <c r="F5" s="93"/>
    </row>
    <row r="6" spans="1:6" x14ac:dyDescent="0.25">
      <c r="A6" s="82" t="s">
        <v>31</v>
      </c>
      <c r="B6" s="3" t="s">
        <v>32</v>
      </c>
      <c r="C6" s="3"/>
      <c r="D6" s="3"/>
      <c r="E6" s="89"/>
      <c r="F6" s="93"/>
    </row>
    <row r="7" spans="1:6" x14ac:dyDescent="0.25">
      <c r="A7" s="82" t="s">
        <v>7</v>
      </c>
      <c r="B7" s="3" t="s">
        <v>8</v>
      </c>
      <c r="C7" s="3"/>
      <c r="D7" s="3"/>
      <c r="E7" s="89"/>
      <c r="F7" s="93"/>
    </row>
    <row r="8" spans="1:6" x14ac:dyDescent="0.25">
      <c r="A8" s="82" t="s">
        <v>27</v>
      </c>
      <c r="B8" s="3" t="s">
        <v>28</v>
      </c>
      <c r="C8" s="3"/>
      <c r="D8" s="3"/>
      <c r="E8" s="89"/>
      <c r="F8" s="93"/>
    </row>
    <row r="9" spans="1:6" x14ac:dyDescent="0.25">
      <c r="A9" s="82" t="s">
        <v>0</v>
      </c>
      <c r="B9" s="3" t="s">
        <v>1</v>
      </c>
      <c r="C9" s="3"/>
      <c r="D9" s="3"/>
      <c r="E9" s="89"/>
      <c r="F9" s="93"/>
    </row>
    <row r="10" spans="1:6" x14ac:dyDescent="0.25">
      <c r="A10" s="82" t="s">
        <v>17</v>
      </c>
      <c r="B10" s="3" t="s">
        <v>18</v>
      </c>
      <c r="C10" s="3"/>
      <c r="D10" s="3"/>
      <c r="E10" s="89"/>
      <c r="F10" s="93"/>
    </row>
    <row r="11" spans="1:6" ht="15.75" thickBot="1" x14ac:dyDescent="0.3">
      <c r="A11" s="84" t="s">
        <v>19</v>
      </c>
      <c r="B11" s="85" t="s">
        <v>20</v>
      </c>
      <c r="C11" s="85"/>
      <c r="D11" s="85"/>
      <c r="E11" s="90"/>
      <c r="F11" s="94"/>
    </row>
    <row r="12" spans="1:6" ht="15.75" thickBot="1" x14ac:dyDescent="0.3"/>
    <row r="13" spans="1:6" ht="15.75" thickBot="1" x14ac:dyDescent="0.3">
      <c r="A13" s="289" t="s">
        <v>84</v>
      </c>
      <c r="B13" s="290"/>
      <c r="C13" s="290"/>
      <c r="D13" s="290"/>
      <c r="E13" s="291"/>
    </row>
    <row r="14" spans="1:6" ht="15.75" thickBot="1" x14ac:dyDescent="0.3">
      <c r="A14" s="78" t="s">
        <v>85</v>
      </c>
      <c r="B14" s="79" t="s">
        <v>82</v>
      </c>
      <c r="C14" s="79" t="s">
        <v>77</v>
      </c>
      <c r="D14" s="79"/>
      <c r="E14" s="80"/>
    </row>
    <row r="15" spans="1:6" x14ac:dyDescent="0.25">
      <c r="A15" s="65" t="s">
        <v>56</v>
      </c>
      <c r="B15" s="10" t="s">
        <v>58</v>
      </c>
      <c r="C15" s="10" t="s">
        <v>90</v>
      </c>
      <c r="D15" s="10"/>
      <c r="E15" s="81"/>
    </row>
    <row r="16" spans="1:6" x14ac:dyDescent="0.25">
      <c r="A16" s="82" t="s">
        <v>60</v>
      </c>
      <c r="B16" s="3" t="s">
        <v>83</v>
      </c>
      <c r="C16" s="3" t="s">
        <v>90</v>
      </c>
      <c r="D16" s="3"/>
      <c r="E16" s="83"/>
    </row>
    <row r="17" spans="1:5" x14ac:dyDescent="0.25">
      <c r="A17" s="82" t="s">
        <v>57</v>
      </c>
      <c r="B17" s="3" t="s">
        <v>57</v>
      </c>
      <c r="C17" s="3" t="s">
        <v>91</v>
      </c>
      <c r="D17" s="3"/>
      <c r="E17" s="83"/>
    </row>
    <row r="18" spans="1:5" ht="15.75" thickBot="1" x14ac:dyDescent="0.3">
      <c r="A18" s="84" t="s">
        <v>96</v>
      </c>
      <c r="B18" s="85"/>
      <c r="C18" s="85" t="s">
        <v>96</v>
      </c>
      <c r="D18" s="85"/>
      <c r="E18" s="86"/>
    </row>
    <row r="20" spans="1:5" ht="15.75" thickBot="1" x14ac:dyDescent="0.3"/>
    <row r="21" spans="1:5" ht="15.75" thickBot="1" x14ac:dyDescent="0.3">
      <c r="A21" s="289" t="s">
        <v>86</v>
      </c>
      <c r="B21" s="290"/>
      <c r="C21" s="290"/>
      <c r="D21" s="290"/>
      <c r="E21" s="291"/>
    </row>
    <row r="22" spans="1:5" ht="15.75" thickBot="1" x14ac:dyDescent="0.3">
      <c r="A22" s="78" t="s">
        <v>81</v>
      </c>
      <c r="B22" s="79" t="s">
        <v>80</v>
      </c>
      <c r="C22" s="79" t="s">
        <v>87</v>
      </c>
      <c r="D22" s="79" t="s">
        <v>88</v>
      </c>
      <c r="E22" s="80" t="s">
        <v>89</v>
      </c>
    </row>
    <row r="23" spans="1:5" x14ac:dyDescent="0.25">
      <c r="A23" s="65" t="s">
        <v>92</v>
      </c>
      <c r="B23" s="10" t="s">
        <v>78</v>
      </c>
      <c r="C23" s="10">
        <v>340</v>
      </c>
      <c r="D23" s="10">
        <v>400</v>
      </c>
      <c r="E23" s="81">
        <v>20</v>
      </c>
    </row>
    <row r="24" spans="1:5" ht="15.75" thickBot="1" x14ac:dyDescent="0.3">
      <c r="A24" s="84" t="s">
        <v>91</v>
      </c>
      <c r="B24" s="85" t="s">
        <v>91</v>
      </c>
      <c r="C24" s="85">
        <v>340</v>
      </c>
      <c r="D24" s="85">
        <v>400</v>
      </c>
      <c r="E24" s="86">
        <v>20</v>
      </c>
    </row>
    <row r="25" spans="1:5" x14ac:dyDescent="0.25">
      <c r="A25" s="4" t="s">
        <v>96</v>
      </c>
    </row>
    <row r="28" spans="1:5" ht="15.75" thickBot="1" x14ac:dyDescent="0.3"/>
    <row r="29" spans="1:5" ht="15.75" thickBot="1" x14ac:dyDescent="0.3">
      <c r="C29" s="55" t="s">
        <v>75</v>
      </c>
      <c r="D29" s="38"/>
      <c r="E29" s="39" t="s">
        <v>77</v>
      </c>
    </row>
    <row r="30" spans="1:5" x14ac:dyDescent="0.25">
      <c r="C30" s="67" t="s">
        <v>13</v>
      </c>
      <c r="E30" t="s">
        <v>78</v>
      </c>
    </row>
    <row r="31" spans="1:5" x14ac:dyDescent="0.25">
      <c r="C31" s="67" t="s">
        <v>13</v>
      </c>
      <c r="E31" t="s">
        <v>91</v>
      </c>
    </row>
  </sheetData>
  <mergeCells count="3">
    <mergeCell ref="A13:E13"/>
    <mergeCell ref="A21:E21"/>
    <mergeCell ref="A2:F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67"/>
  <sheetViews>
    <sheetView tabSelected="1" workbookViewId="0">
      <selection activeCell="H10" sqref="H10"/>
    </sheetView>
  </sheetViews>
  <sheetFormatPr defaultRowHeight="15" x14ac:dyDescent="0.25"/>
  <cols>
    <col min="2" max="2" width="11" customWidth="1"/>
    <col min="3" max="3" width="12.5703125" customWidth="1"/>
    <col min="4" max="4" width="9.5703125" customWidth="1"/>
    <col min="5" max="5" width="7.28515625" customWidth="1"/>
    <col min="6" max="6" width="12.85546875" customWidth="1"/>
    <col min="7" max="7" width="10" customWidth="1"/>
    <col min="8" max="8" width="10.7109375" customWidth="1"/>
    <col min="9" max="9" width="8.28515625" style="5" bestFit="1" customWidth="1"/>
    <col min="10" max="10" width="6.42578125" customWidth="1"/>
    <col min="11" max="11" width="6.140625" bestFit="1" customWidth="1"/>
    <col min="12" max="13" width="12.140625" bestFit="1" customWidth="1"/>
    <col min="14" max="14" width="10.7109375" style="5" bestFit="1" customWidth="1"/>
    <col min="15" max="15" width="10.5703125" customWidth="1"/>
  </cols>
  <sheetData>
    <row r="1" spans="2:13" x14ac:dyDescent="0.25">
      <c r="B1" s="72"/>
      <c r="C1" s="73"/>
      <c r="D1" s="73"/>
      <c r="E1" s="73"/>
      <c r="F1" s="73"/>
      <c r="G1" s="73"/>
      <c r="H1" s="73"/>
      <c r="I1" s="115"/>
      <c r="J1" s="73"/>
      <c r="K1" s="73"/>
      <c r="L1" s="73"/>
      <c r="M1" s="74"/>
    </row>
    <row r="2" spans="2:13" x14ac:dyDescent="0.25">
      <c r="B2" s="66"/>
      <c r="C2" s="2"/>
      <c r="D2" s="2"/>
      <c r="E2" s="2"/>
      <c r="F2" s="2"/>
      <c r="G2" s="2"/>
      <c r="H2" s="2"/>
      <c r="I2" s="7"/>
      <c r="J2" s="2"/>
      <c r="K2" s="2"/>
      <c r="L2" s="2"/>
      <c r="M2" s="75"/>
    </row>
    <row r="3" spans="2:13" x14ac:dyDescent="0.25">
      <c r="B3" s="66"/>
      <c r="C3" s="2"/>
      <c r="D3" s="2"/>
      <c r="E3" s="2"/>
      <c r="F3" s="2"/>
      <c r="G3" s="2"/>
      <c r="H3" s="2"/>
      <c r="I3" s="7"/>
      <c r="J3" s="2"/>
      <c r="K3" s="2"/>
      <c r="L3" s="2"/>
      <c r="M3" s="75"/>
    </row>
    <row r="4" spans="2:13" ht="15.75" thickBot="1" x14ac:dyDescent="0.3">
      <c r="B4" s="87"/>
      <c r="C4" s="76"/>
      <c r="D4" s="76"/>
      <c r="E4" s="76"/>
      <c r="F4" s="76"/>
      <c r="G4" s="76"/>
      <c r="H4" s="76"/>
      <c r="I4" s="116"/>
      <c r="J4" s="76"/>
      <c r="K4" s="76"/>
      <c r="L4" s="76"/>
      <c r="M4" s="77"/>
    </row>
    <row r="5" spans="2:13" ht="15.75" thickBot="1" x14ac:dyDescent="0.3">
      <c r="B5" s="2"/>
      <c r="C5" s="2"/>
      <c r="D5" s="2"/>
      <c r="E5" s="2"/>
      <c r="F5" s="2"/>
      <c r="G5" s="2"/>
      <c r="H5" s="2"/>
      <c r="I5" s="7"/>
      <c r="J5" s="2"/>
      <c r="K5" s="2"/>
      <c r="L5" s="2"/>
      <c r="M5" s="2"/>
    </row>
    <row r="6" spans="2:13" ht="24" thickBot="1" x14ac:dyDescent="0.4">
      <c r="B6" s="129" t="s">
        <v>125</v>
      </c>
      <c r="C6" s="130"/>
      <c r="D6" s="130"/>
      <c r="E6" s="130"/>
      <c r="F6" s="130"/>
      <c r="G6" s="130"/>
      <c r="H6" s="130"/>
      <c r="I6" s="130"/>
      <c r="J6" s="130" t="s">
        <v>142</v>
      </c>
      <c r="K6" s="130"/>
      <c r="L6" s="130"/>
      <c r="M6" s="131"/>
    </row>
    <row r="7" spans="2:13" ht="15.75" thickBot="1" x14ac:dyDescent="0.3">
      <c r="B7" s="2"/>
      <c r="C7" s="2"/>
      <c r="D7" s="2"/>
      <c r="E7" s="2"/>
      <c r="F7" s="2"/>
      <c r="G7" s="2"/>
      <c r="H7" s="2"/>
      <c r="I7" s="7"/>
      <c r="J7" s="2"/>
      <c r="K7" s="2"/>
      <c r="L7" s="2"/>
      <c r="M7" s="2"/>
    </row>
    <row r="8" spans="2:13" ht="19.5" thickBot="1" x14ac:dyDescent="0.35">
      <c r="B8" s="294" t="s">
        <v>122</v>
      </c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6"/>
    </row>
    <row r="9" spans="2:13" ht="15" customHeight="1" x14ac:dyDescent="0.25">
      <c r="B9" s="66" t="s">
        <v>76</v>
      </c>
      <c r="C9" s="2"/>
      <c r="D9" s="2"/>
      <c r="E9" s="2"/>
      <c r="F9" s="2"/>
      <c r="G9" s="2"/>
      <c r="H9" s="2"/>
      <c r="I9" s="7"/>
      <c r="J9" s="2"/>
      <c r="K9" s="2"/>
      <c r="L9" s="2"/>
      <c r="M9" s="75"/>
    </row>
    <row r="10" spans="2:13" x14ac:dyDescent="0.25">
      <c r="B10" s="66" t="s">
        <v>103</v>
      </c>
      <c r="C10" s="2"/>
      <c r="D10" s="2"/>
      <c r="E10" s="2"/>
      <c r="F10" s="2"/>
      <c r="G10" s="2"/>
      <c r="H10" s="2"/>
      <c r="I10" s="7"/>
      <c r="J10" s="2"/>
      <c r="K10" s="2"/>
      <c r="L10" s="2"/>
      <c r="M10" s="75"/>
    </row>
    <row r="11" spans="2:13" x14ac:dyDescent="0.25">
      <c r="B11" s="66" t="s">
        <v>104</v>
      </c>
      <c r="C11" s="2"/>
      <c r="D11" s="2"/>
      <c r="E11" s="2"/>
      <c r="F11" s="2"/>
      <c r="G11" s="2"/>
      <c r="H11" s="2"/>
      <c r="I11" s="7"/>
      <c r="J11" s="2"/>
      <c r="K11" s="2"/>
      <c r="L11" s="2"/>
      <c r="M11" s="75"/>
    </row>
    <row r="12" spans="2:13" x14ac:dyDescent="0.25">
      <c r="B12" s="66" t="s">
        <v>105</v>
      </c>
      <c r="C12" s="2"/>
      <c r="D12" s="2"/>
      <c r="E12" s="2"/>
      <c r="F12" s="2"/>
      <c r="G12" s="2"/>
      <c r="H12" s="2"/>
      <c r="I12" s="7"/>
      <c r="J12" s="2"/>
      <c r="K12" s="2"/>
      <c r="L12" s="2"/>
      <c r="M12" s="75"/>
    </row>
    <row r="13" spans="2:13" x14ac:dyDescent="0.25">
      <c r="B13" s="66" t="s">
        <v>106</v>
      </c>
      <c r="C13" s="2"/>
      <c r="D13" s="2"/>
      <c r="E13" s="2"/>
      <c r="F13" s="2"/>
      <c r="G13" s="2"/>
      <c r="H13" s="2"/>
      <c r="I13" s="7"/>
      <c r="J13" s="2"/>
      <c r="K13" s="2"/>
      <c r="L13" s="2"/>
      <c r="M13" s="75"/>
    </row>
    <row r="14" spans="2:13" x14ac:dyDescent="0.25">
      <c r="B14" s="66" t="s">
        <v>107</v>
      </c>
      <c r="C14" s="2"/>
      <c r="D14" s="2"/>
      <c r="E14" s="2"/>
      <c r="F14" s="2"/>
      <c r="G14" s="2"/>
      <c r="H14" s="2"/>
      <c r="I14" s="7"/>
      <c r="J14" s="2"/>
      <c r="K14" s="2"/>
      <c r="L14" s="2"/>
      <c r="M14" s="75"/>
    </row>
    <row r="15" spans="2:13" ht="15.75" thickBot="1" x14ac:dyDescent="0.3">
      <c r="B15" s="87" t="s">
        <v>108</v>
      </c>
      <c r="C15" s="76"/>
      <c r="D15" s="76"/>
      <c r="E15" s="76"/>
      <c r="F15" s="76"/>
      <c r="G15" s="76"/>
      <c r="H15" s="76"/>
      <c r="I15" s="116"/>
      <c r="J15" s="76"/>
      <c r="K15" s="76"/>
      <c r="L15" s="76"/>
      <c r="M15" s="77"/>
    </row>
    <row r="16" spans="2:13" ht="15.75" thickBot="1" x14ac:dyDescent="0.3"/>
    <row r="17" spans="2:13" ht="19.5" thickBot="1" x14ac:dyDescent="0.35">
      <c r="B17" s="294" t="s">
        <v>143</v>
      </c>
      <c r="C17" s="295"/>
      <c r="D17" s="295"/>
      <c r="E17" s="295"/>
      <c r="F17" s="295"/>
      <c r="G17" s="295"/>
      <c r="H17" s="295"/>
      <c r="I17" s="295"/>
      <c r="J17" s="295"/>
      <c r="K17" s="295"/>
      <c r="L17" s="295"/>
      <c r="M17" s="296"/>
    </row>
    <row r="18" spans="2:13" ht="15.75" thickBot="1" x14ac:dyDescent="0.3">
      <c r="B18" s="87"/>
      <c r="C18" s="76"/>
      <c r="D18" s="76"/>
      <c r="E18" s="76"/>
      <c r="F18" s="76"/>
      <c r="G18" s="76"/>
      <c r="H18" s="76"/>
      <c r="I18" s="116"/>
      <c r="J18" s="76"/>
      <c r="K18" s="76"/>
      <c r="L18" s="76"/>
      <c r="M18" s="77"/>
    </row>
    <row r="19" spans="2:13" ht="15.75" thickBot="1" x14ac:dyDescent="0.3"/>
    <row r="20" spans="2:13" ht="19.5" thickBot="1" x14ac:dyDescent="0.35">
      <c r="B20" s="294" t="s">
        <v>124</v>
      </c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6"/>
    </row>
    <row r="21" spans="2:13" ht="15" customHeight="1" x14ac:dyDescent="0.25">
      <c r="B21" s="66"/>
      <c r="C21" s="2"/>
      <c r="D21" s="2"/>
      <c r="E21" s="2"/>
      <c r="F21" s="2"/>
      <c r="G21" s="2"/>
      <c r="H21" s="2"/>
      <c r="I21" s="7"/>
      <c r="J21" s="2"/>
      <c r="K21" s="2"/>
      <c r="L21" s="2"/>
      <c r="M21" s="75"/>
    </row>
    <row r="22" spans="2:13" x14ac:dyDescent="0.25">
      <c r="B22" s="66"/>
      <c r="C22" s="2"/>
      <c r="D22" s="2"/>
      <c r="E22" s="2"/>
      <c r="F22" s="2"/>
      <c r="G22" s="2"/>
      <c r="H22" s="2"/>
      <c r="I22" s="7"/>
      <c r="J22" s="2"/>
      <c r="K22" s="2"/>
      <c r="L22" s="2"/>
      <c r="M22" s="75"/>
    </row>
    <row r="23" spans="2:13" x14ac:dyDescent="0.25">
      <c r="B23" s="66"/>
      <c r="C23" s="2"/>
      <c r="D23" s="2"/>
      <c r="E23" s="2"/>
      <c r="F23" s="2"/>
      <c r="G23" s="2"/>
      <c r="H23" s="2"/>
      <c r="I23" s="7"/>
      <c r="J23" s="2"/>
      <c r="K23" s="2"/>
      <c r="L23" s="2"/>
      <c r="M23" s="75"/>
    </row>
    <row r="24" spans="2:13" ht="15.75" thickBot="1" x14ac:dyDescent="0.3">
      <c r="B24" s="87"/>
      <c r="C24" s="76"/>
      <c r="D24" s="76"/>
      <c r="E24" s="76"/>
      <c r="F24" s="76"/>
      <c r="G24" s="76"/>
      <c r="H24" s="76"/>
      <c r="I24" s="116"/>
      <c r="J24" s="76"/>
      <c r="K24" s="76"/>
      <c r="L24" s="76"/>
      <c r="M24" s="77"/>
    </row>
    <row r="25" spans="2:13" ht="15.75" thickBot="1" x14ac:dyDescent="0.3"/>
    <row r="26" spans="2:13" ht="19.5" thickBot="1" x14ac:dyDescent="0.35">
      <c r="B26" s="294" t="s">
        <v>123</v>
      </c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6"/>
    </row>
    <row r="27" spans="2:13" x14ac:dyDescent="0.25">
      <c r="B27" s="66"/>
      <c r="C27" s="2"/>
      <c r="D27" s="2"/>
      <c r="E27" s="2"/>
      <c r="F27" s="2"/>
      <c r="G27" s="2"/>
      <c r="H27" s="2"/>
      <c r="I27" s="7"/>
      <c r="J27" s="2"/>
      <c r="K27" s="2"/>
      <c r="L27" s="2"/>
      <c r="M27" s="75"/>
    </row>
    <row r="28" spans="2:13" x14ac:dyDescent="0.25">
      <c r="B28" s="66"/>
      <c r="C28" s="2"/>
      <c r="D28" s="2"/>
      <c r="E28" s="2"/>
      <c r="F28" s="2"/>
      <c r="G28" s="2"/>
      <c r="H28" s="2"/>
      <c r="I28" s="7"/>
      <c r="J28" s="2"/>
      <c r="K28" s="2"/>
      <c r="L28" s="2"/>
      <c r="M28" s="75"/>
    </row>
    <row r="29" spans="2:13" x14ac:dyDescent="0.25">
      <c r="B29" s="66"/>
      <c r="C29" s="2"/>
      <c r="D29" s="2"/>
      <c r="E29" s="2"/>
      <c r="F29" s="2"/>
      <c r="G29" s="2"/>
      <c r="H29" s="2"/>
      <c r="I29" s="7"/>
      <c r="J29" s="2"/>
      <c r="K29" s="2"/>
      <c r="L29" s="2"/>
      <c r="M29" s="75"/>
    </row>
    <row r="30" spans="2:13" x14ac:dyDescent="0.25">
      <c r="B30" s="66"/>
      <c r="C30" s="2"/>
      <c r="D30" s="2"/>
      <c r="E30" s="2"/>
      <c r="F30" s="2"/>
      <c r="G30" s="2"/>
      <c r="H30" s="2"/>
      <c r="I30" s="7"/>
      <c r="J30" s="2"/>
      <c r="K30" s="2"/>
      <c r="L30" s="2"/>
      <c r="M30" s="75"/>
    </row>
    <row r="31" spans="2:13" ht="15.75" thickBot="1" x14ac:dyDescent="0.3">
      <c r="B31" s="87"/>
      <c r="C31" s="76"/>
      <c r="D31" s="76"/>
      <c r="E31" s="76"/>
      <c r="F31" s="76"/>
      <c r="G31" s="76"/>
      <c r="H31" s="76"/>
      <c r="I31" s="116"/>
      <c r="J31" s="76"/>
      <c r="K31" s="76"/>
      <c r="L31" s="76"/>
      <c r="M31" s="77"/>
    </row>
    <row r="32" spans="2:13" ht="15.75" thickBot="1" x14ac:dyDescent="0.3"/>
    <row r="33" spans="2:13" ht="19.5" thickBot="1" x14ac:dyDescent="0.35">
      <c r="B33" s="294" t="s">
        <v>126</v>
      </c>
      <c r="C33" s="295"/>
      <c r="D33" s="295"/>
      <c r="E33" s="295"/>
      <c r="F33" s="295"/>
      <c r="G33" s="295"/>
      <c r="H33" s="295"/>
      <c r="I33" s="295"/>
      <c r="J33" s="295"/>
      <c r="K33" s="295"/>
      <c r="L33" s="295"/>
      <c r="M33" s="296"/>
    </row>
    <row r="34" spans="2:13" ht="15.75" thickBot="1" x14ac:dyDescent="0.3">
      <c r="B34" s="118" t="s">
        <v>111</v>
      </c>
      <c r="C34" s="111" t="s">
        <v>137</v>
      </c>
      <c r="D34" s="112" t="s">
        <v>34</v>
      </c>
      <c r="E34" s="112" t="s">
        <v>35</v>
      </c>
      <c r="F34" s="112" t="s">
        <v>36</v>
      </c>
      <c r="G34" s="112" t="s">
        <v>38</v>
      </c>
      <c r="H34" s="112" t="s">
        <v>40</v>
      </c>
      <c r="I34" s="71" t="s">
        <v>77</v>
      </c>
      <c r="J34" s="112" t="s">
        <v>140</v>
      </c>
      <c r="K34" s="71" t="s">
        <v>110</v>
      </c>
      <c r="L34" s="112" t="s">
        <v>109</v>
      </c>
      <c r="M34" s="113" t="s">
        <v>29</v>
      </c>
    </row>
    <row r="35" spans="2:13" x14ac:dyDescent="0.25">
      <c r="B35" s="232">
        <v>41596</v>
      </c>
      <c r="C35" s="233" t="s">
        <v>112</v>
      </c>
      <c r="D35" s="234">
        <v>4.75</v>
      </c>
      <c r="E35" s="234">
        <v>1200</v>
      </c>
      <c r="F35" s="234">
        <v>3000</v>
      </c>
      <c r="G35" s="234" t="s">
        <v>114</v>
      </c>
      <c r="H35" s="234" t="s">
        <v>33</v>
      </c>
      <c r="I35" s="234" t="s">
        <v>113</v>
      </c>
      <c r="J35" s="234">
        <v>1.5</v>
      </c>
      <c r="K35" s="235">
        <v>0.05</v>
      </c>
      <c r="L35" s="236">
        <v>2780</v>
      </c>
      <c r="M35" s="237">
        <f t="shared" ref="M35:M40" si="0">L35*J35</f>
        <v>4170</v>
      </c>
    </row>
    <row r="36" spans="2:13" x14ac:dyDescent="0.25">
      <c r="B36" s="93"/>
      <c r="C36" s="65" t="s">
        <v>112</v>
      </c>
      <c r="D36" s="119">
        <v>4.75</v>
      </c>
      <c r="E36" s="119">
        <v>1200</v>
      </c>
      <c r="F36" s="119">
        <v>3000</v>
      </c>
      <c r="G36" s="119" t="s">
        <v>114</v>
      </c>
      <c r="H36" s="119" t="s">
        <v>33</v>
      </c>
      <c r="I36" s="119" t="s">
        <v>113</v>
      </c>
      <c r="J36" s="119">
        <v>1.5</v>
      </c>
      <c r="K36" s="120">
        <v>0.05</v>
      </c>
      <c r="L36" s="121">
        <v>2780</v>
      </c>
      <c r="M36" s="122">
        <f t="shared" si="0"/>
        <v>4170</v>
      </c>
    </row>
    <row r="37" spans="2:13" x14ac:dyDescent="0.25">
      <c r="B37" s="93"/>
      <c r="C37" s="65" t="s">
        <v>112</v>
      </c>
      <c r="D37" s="119">
        <v>4.75</v>
      </c>
      <c r="E37" s="119">
        <v>1200</v>
      </c>
      <c r="F37" s="119">
        <v>3000</v>
      </c>
      <c r="G37" s="119" t="s">
        <v>114</v>
      </c>
      <c r="H37" s="119" t="s">
        <v>33</v>
      </c>
      <c r="I37" s="119" t="s">
        <v>113</v>
      </c>
      <c r="J37" s="119">
        <v>1.5</v>
      </c>
      <c r="K37" s="120">
        <v>0.05</v>
      </c>
      <c r="L37" s="121">
        <v>2780</v>
      </c>
      <c r="M37" s="122">
        <f t="shared" si="0"/>
        <v>4170</v>
      </c>
    </row>
    <row r="38" spans="2:13" ht="15" customHeight="1" x14ac:dyDescent="0.25">
      <c r="B38" s="93"/>
      <c r="C38" s="65" t="s">
        <v>112</v>
      </c>
      <c r="D38" s="119">
        <v>4.75</v>
      </c>
      <c r="E38" s="119">
        <v>1200</v>
      </c>
      <c r="F38" s="119">
        <v>3000</v>
      </c>
      <c r="G38" s="119" t="s">
        <v>114</v>
      </c>
      <c r="H38" s="119" t="s">
        <v>33</v>
      </c>
      <c r="I38" s="119" t="s">
        <v>113</v>
      </c>
      <c r="J38" s="119">
        <v>1.5</v>
      </c>
      <c r="K38" s="120">
        <v>0.05</v>
      </c>
      <c r="L38" s="121">
        <v>2780</v>
      </c>
      <c r="M38" s="122">
        <f t="shared" si="0"/>
        <v>4170</v>
      </c>
    </row>
    <row r="39" spans="2:13" x14ac:dyDescent="0.25">
      <c r="B39" s="123">
        <v>41599</v>
      </c>
      <c r="C39" s="65" t="s">
        <v>112</v>
      </c>
      <c r="D39" s="119">
        <v>4.75</v>
      </c>
      <c r="E39" s="119">
        <v>1200</v>
      </c>
      <c r="F39" s="119">
        <v>3000</v>
      </c>
      <c r="G39" s="119" t="s">
        <v>114</v>
      </c>
      <c r="H39" s="119" t="s">
        <v>33</v>
      </c>
      <c r="I39" s="119" t="s">
        <v>113</v>
      </c>
      <c r="J39" s="119">
        <v>1.5</v>
      </c>
      <c r="K39" s="120">
        <v>0.05</v>
      </c>
      <c r="L39" s="121">
        <v>2780</v>
      </c>
      <c r="M39" s="122">
        <f t="shared" si="0"/>
        <v>4170</v>
      </c>
    </row>
    <row r="40" spans="2:13" ht="15.75" thickBot="1" x14ac:dyDescent="0.3">
      <c r="B40" s="94"/>
      <c r="C40" s="124" t="s">
        <v>112</v>
      </c>
      <c r="D40" s="125">
        <v>4.75</v>
      </c>
      <c r="E40" s="125">
        <v>1200</v>
      </c>
      <c r="F40" s="125">
        <v>3000</v>
      </c>
      <c r="G40" s="125" t="s">
        <v>114</v>
      </c>
      <c r="H40" s="125" t="s">
        <v>33</v>
      </c>
      <c r="I40" s="125" t="s">
        <v>113</v>
      </c>
      <c r="J40" s="125">
        <v>1.5</v>
      </c>
      <c r="K40" s="126">
        <v>0.05</v>
      </c>
      <c r="L40" s="127">
        <v>2780</v>
      </c>
      <c r="M40" s="128">
        <f t="shared" si="0"/>
        <v>4170</v>
      </c>
    </row>
    <row r="41" spans="2:13" ht="15.75" thickBot="1" x14ac:dyDescent="0.3">
      <c r="B41" s="2"/>
      <c r="C41" s="2"/>
      <c r="D41" s="7"/>
      <c r="E41" s="7"/>
      <c r="F41" s="7"/>
      <c r="G41" s="7"/>
      <c r="H41" s="7"/>
      <c r="I41" s="7"/>
      <c r="J41" s="7"/>
      <c r="K41" s="230"/>
      <c r="L41" s="231"/>
      <c r="M41" s="238"/>
    </row>
    <row r="42" spans="2:13" ht="15.75" thickBot="1" x14ac:dyDescent="0.3">
      <c r="B42" s="315" t="s">
        <v>141</v>
      </c>
      <c r="C42" s="316"/>
      <c r="D42" s="316"/>
      <c r="E42" s="316"/>
      <c r="F42" s="316"/>
      <c r="G42" s="316"/>
      <c r="H42" s="317"/>
      <c r="J42" s="306" t="s">
        <v>139</v>
      </c>
      <c r="K42" s="307"/>
      <c r="L42" s="308"/>
      <c r="M42" s="92"/>
    </row>
    <row r="43" spans="2:13" x14ac:dyDescent="0.25">
      <c r="B43" s="297" t="s">
        <v>138</v>
      </c>
      <c r="C43" s="298"/>
      <c r="D43" s="298"/>
      <c r="E43" s="298"/>
      <c r="F43" s="298"/>
      <c r="G43" s="298"/>
      <c r="H43" s="299"/>
      <c r="I43"/>
      <c r="J43" s="312" t="s">
        <v>115</v>
      </c>
      <c r="K43" s="313"/>
      <c r="L43" s="314"/>
      <c r="M43" s="93"/>
    </row>
    <row r="44" spans="2:13" ht="15" customHeight="1" x14ac:dyDescent="0.25">
      <c r="B44" s="300"/>
      <c r="C44" s="301"/>
      <c r="D44" s="301"/>
      <c r="E44" s="301"/>
      <c r="F44" s="301"/>
      <c r="G44" s="301"/>
      <c r="H44" s="302"/>
      <c r="I44"/>
      <c r="J44" s="321" t="s">
        <v>116</v>
      </c>
      <c r="K44" s="322"/>
      <c r="L44" s="323"/>
      <c r="M44" s="93"/>
    </row>
    <row r="45" spans="2:13" x14ac:dyDescent="0.25">
      <c r="B45" s="300"/>
      <c r="C45" s="301"/>
      <c r="D45" s="301"/>
      <c r="E45" s="301"/>
      <c r="F45" s="301"/>
      <c r="G45" s="301"/>
      <c r="H45" s="302"/>
      <c r="I45"/>
      <c r="J45" s="312" t="s">
        <v>117</v>
      </c>
      <c r="K45" s="313"/>
      <c r="L45" s="314"/>
      <c r="M45" s="93"/>
    </row>
    <row r="46" spans="2:13" x14ac:dyDescent="0.25">
      <c r="B46" s="300"/>
      <c r="C46" s="301"/>
      <c r="D46" s="301"/>
      <c r="E46" s="301"/>
      <c r="F46" s="301"/>
      <c r="G46" s="301"/>
      <c r="H46" s="302"/>
      <c r="I46"/>
      <c r="J46" s="312" t="s">
        <v>118</v>
      </c>
      <c r="K46" s="313"/>
      <c r="L46" s="314"/>
      <c r="M46" s="93"/>
    </row>
    <row r="47" spans="2:13" ht="15.75" thickBot="1" x14ac:dyDescent="0.3">
      <c r="B47" s="303"/>
      <c r="C47" s="304"/>
      <c r="D47" s="304"/>
      <c r="E47" s="304"/>
      <c r="F47" s="304"/>
      <c r="G47" s="304"/>
      <c r="H47" s="305"/>
      <c r="I47"/>
      <c r="J47" s="309" t="s">
        <v>119</v>
      </c>
      <c r="K47" s="310"/>
      <c r="L47" s="311"/>
      <c r="M47" s="94"/>
    </row>
    <row r="48" spans="2:13" ht="15.75" thickBot="1" x14ac:dyDescent="0.3"/>
    <row r="49" spans="2:13" ht="15.75" thickBot="1" x14ac:dyDescent="0.3">
      <c r="B49" s="318" t="s">
        <v>120</v>
      </c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20"/>
    </row>
    <row r="50" spans="2:13" x14ac:dyDescent="0.25">
      <c r="B50" s="72"/>
      <c r="C50" s="73"/>
      <c r="D50" s="73"/>
      <c r="E50" s="73"/>
      <c r="F50" s="73"/>
      <c r="G50" s="73"/>
      <c r="H50" s="73"/>
      <c r="I50" s="115"/>
      <c r="J50" s="73"/>
      <c r="K50" s="73"/>
      <c r="L50" s="73"/>
      <c r="M50" s="74"/>
    </row>
    <row r="51" spans="2:13" x14ac:dyDescent="0.25">
      <c r="B51" s="66"/>
      <c r="C51" s="2"/>
      <c r="D51" s="2"/>
      <c r="E51" s="2"/>
      <c r="F51" s="2"/>
      <c r="G51" s="2"/>
      <c r="H51" s="2"/>
      <c r="I51" s="7"/>
      <c r="J51" s="2"/>
      <c r="K51" s="2"/>
      <c r="L51" s="2"/>
      <c r="M51" s="75"/>
    </row>
    <row r="52" spans="2:13" ht="15.75" thickBot="1" x14ac:dyDescent="0.3">
      <c r="B52" s="87"/>
      <c r="C52" s="76"/>
      <c r="D52" s="76"/>
      <c r="E52" s="76"/>
      <c r="F52" s="76"/>
      <c r="G52" s="76"/>
      <c r="H52" s="76"/>
      <c r="I52" s="116"/>
      <c r="J52" s="76"/>
      <c r="K52" s="76"/>
      <c r="L52" s="76"/>
      <c r="M52" s="77"/>
    </row>
    <row r="53" spans="2:13" ht="15.75" thickBot="1" x14ac:dyDescent="0.3">
      <c r="B53" s="2"/>
      <c r="C53" s="2"/>
      <c r="D53" s="2"/>
      <c r="E53" s="2"/>
      <c r="F53" s="2"/>
      <c r="G53" s="2"/>
      <c r="H53" s="2"/>
      <c r="I53" s="7"/>
      <c r="J53" s="2"/>
      <c r="K53" s="2"/>
      <c r="L53" s="2"/>
      <c r="M53" s="2"/>
    </row>
    <row r="54" spans="2:13" ht="15.75" thickBot="1" x14ac:dyDescent="0.3">
      <c r="B54" s="318" t="s">
        <v>121</v>
      </c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20"/>
    </row>
    <row r="55" spans="2:13" x14ac:dyDescent="0.25">
      <c r="B55" s="66" t="s">
        <v>130</v>
      </c>
      <c r="C55" s="2"/>
      <c r="D55" s="2"/>
      <c r="E55" s="2"/>
      <c r="F55" s="2"/>
      <c r="G55" s="2"/>
      <c r="H55" s="2"/>
      <c r="I55" s="7"/>
      <c r="J55" s="2"/>
      <c r="K55" s="2"/>
      <c r="L55" s="2"/>
      <c r="M55" s="75"/>
    </row>
    <row r="56" spans="2:13" x14ac:dyDescent="0.25">
      <c r="B56" s="66" t="s">
        <v>131</v>
      </c>
      <c r="C56" s="2"/>
      <c r="D56" s="2"/>
      <c r="E56" s="2"/>
      <c r="F56" s="2"/>
      <c r="G56" s="2"/>
      <c r="H56" s="2"/>
      <c r="I56" s="7"/>
      <c r="J56" s="2"/>
      <c r="K56" s="2"/>
      <c r="L56" s="2"/>
      <c r="M56" s="75"/>
    </row>
    <row r="57" spans="2:13" x14ac:dyDescent="0.25">
      <c r="B57" s="66" t="s">
        <v>127</v>
      </c>
      <c r="C57" s="2"/>
      <c r="D57" s="2"/>
      <c r="E57" s="2"/>
      <c r="F57" s="2"/>
      <c r="G57" s="2"/>
      <c r="H57" s="2"/>
      <c r="I57" s="7"/>
      <c r="J57" s="2"/>
      <c r="K57" s="2"/>
      <c r="L57" s="2"/>
      <c r="M57" s="75"/>
    </row>
    <row r="58" spans="2:13" x14ac:dyDescent="0.25">
      <c r="B58" s="66" t="s">
        <v>128</v>
      </c>
      <c r="C58" s="2"/>
      <c r="D58" s="2"/>
      <c r="E58" s="2"/>
      <c r="F58" s="2"/>
      <c r="G58" s="2"/>
      <c r="H58" s="2"/>
      <c r="I58" s="7"/>
      <c r="J58" s="2"/>
      <c r="K58" s="2"/>
      <c r="L58" s="2"/>
      <c r="M58" s="75"/>
    </row>
    <row r="59" spans="2:13" x14ac:dyDescent="0.25">
      <c r="B59" s="229" t="s">
        <v>144</v>
      </c>
      <c r="C59" s="2"/>
      <c r="D59" s="2"/>
      <c r="E59" s="2"/>
      <c r="F59" s="2"/>
      <c r="G59" s="2"/>
      <c r="H59" s="2"/>
      <c r="I59" s="7"/>
      <c r="J59" s="2"/>
      <c r="K59" s="2"/>
      <c r="L59" s="2"/>
      <c r="M59" s="75"/>
    </row>
    <row r="60" spans="2:13" ht="15.75" thickBot="1" x14ac:dyDescent="0.3">
      <c r="B60" s="87" t="s">
        <v>129</v>
      </c>
      <c r="C60" s="76"/>
      <c r="D60" s="76"/>
      <c r="E60" s="76"/>
      <c r="F60" s="76"/>
      <c r="G60" s="76"/>
      <c r="H60" s="76"/>
      <c r="I60" s="116"/>
      <c r="J60" s="76"/>
      <c r="K60" s="76"/>
      <c r="L60" s="76"/>
      <c r="M60" s="77"/>
    </row>
    <row r="61" spans="2:13" ht="15.75" thickBot="1" x14ac:dyDescent="0.3">
      <c r="B61" s="2"/>
      <c r="C61" s="2"/>
      <c r="D61" s="2"/>
      <c r="E61" s="2"/>
      <c r="F61" s="2"/>
      <c r="G61" s="2"/>
      <c r="H61" s="2"/>
      <c r="I61" s="7"/>
      <c r="J61" s="2"/>
      <c r="K61" s="2"/>
      <c r="L61" s="2"/>
      <c r="M61" s="2"/>
    </row>
    <row r="62" spans="2:13" ht="15.75" thickBot="1" x14ac:dyDescent="0.3">
      <c r="B62" s="315" t="s">
        <v>132</v>
      </c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7"/>
    </row>
    <row r="63" spans="2:13" x14ac:dyDescent="0.25">
      <c r="B63" s="72"/>
      <c r="C63" s="73"/>
      <c r="D63" s="73"/>
      <c r="E63" s="73"/>
      <c r="F63" s="73"/>
      <c r="G63" s="73"/>
      <c r="H63" s="73"/>
      <c r="I63" s="115"/>
      <c r="J63" s="73"/>
      <c r="K63" s="73"/>
      <c r="L63" s="73"/>
      <c r="M63" s="74"/>
    </row>
    <row r="64" spans="2:13" x14ac:dyDescent="0.25">
      <c r="B64" s="66"/>
      <c r="C64" s="2"/>
      <c r="D64" s="2"/>
      <c r="E64" s="2"/>
      <c r="F64" s="2"/>
      <c r="G64" s="2"/>
      <c r="H64" s="2"/>
      <c r="I64" s="7"/>
      <c r="J64" s="2"/>
      <c r="K64" s="2"/>
      <c r="L64" s="2"/>
      <c r="M64" s="75"/>
    </row>
    <row r="65" spans="2:13" x14ac:dyDescent="0.25">
      <c r="B65" s="66"/>
      <c r="C65" s="2"/>
      <c r="D65" s="2"/>
      <c r="E65" s="2"/>
      <c r="F65" s="2"/>
      <c r="G65" s="2"/>
      <c r="H65" s="2"/>
      <c r="I65" s="7"/>
      <c r="J65" s="2"/>
      <c r="K65" s="2"/>
      <c r="L65" s="2"/>
      <c r="M65" s="75"/>
    </row>
    <row r="66" spans="2:13" x14ac:dyDescent="0.25">
      <c r="B66" s="114" t="s">
        <v>133</v>
      </c>
      <c r="C66" s="2"/>
      <c r="D66" s="2"/>
      <c r="E66" s="2"/>
      <c r="F66" s="2"/>
      <c r="G66" s="2"/>
      <c r="H66" s="2"/>
      <c r="I66" s="117" t="s">
        <v>134</v>
      </c>
      <c r="J66" s="2"/>
      <c r="K66" s="2"/>
      <c r="L66" s="2"/>
      <c r="M66" s="75"/>
    </row>
    <row r="67" spans="2:13" ht="15.75" thickBot="1" x14ac:dyDescent="0.3">
      <c r="B67" s="87"/>
      <c r="C67" s="76" t="s">
        <v>135</v>
      </c>
      <c r="D67" s="76"/>
      <c r="E67" s="76"/>
      <c r="F67" s="76"/>
      <c r="G67" s="76"/>
      <c r="H67" s="76" t="s">
        <v>136</v>
      </c>
      <c r="I67" s="116"/>
      <c r="J67" s="76"/>
      <c r="K67" s="76"/>
      <c r="L67" s="76"/>
      <c r="M67" s="77"/>
    </row>
  </sheetData>
  <mergeCells count="16">
    <mergeCell ref="B62:M62"/>
    <mergeCell ref="B20:M20"/>
    <mergeCell ref="B49:M49"/>
    <mergeCell ref="B26:M26"/>
    <mergeCell ref="B33:M33"/>
    <mergeCell ref="B54:M54"/>
    <mergeCell ref="B42:H42"/>
    <mergeCell ref="J44:L44"/>
    <mergeCell ref="B8:M8"/>
    <mergeCell ref="B43:H47"/>
    <mergeCell ref="B17:M17"/>
    <mergeCell ref="J42:L42"/>
    <mergeCell ref="J47:L47"/>
    <mergeCell ref="J46:L46"/>
    <mergeCell ref="J45:L45"/>
    <mergeCell ref="J43:L43"/>
  </mergeCells>
  <printOptions horizontalCentered="1"/>
  <pageMargins left="0" right="0" top="0" bottom="0" header="0.31496062992125984" footer="0.31496062992125984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Requisição de Compra</vt:lpstr>
      <vt:lpstr>Cotação do Aço</vt:lpstr>
      <vt:lpstr>Planejamento de Compra</vt:lpstr>
      <vt:lpstr>Produtos</vt:lpstr>
      <vt:lpstr>Pedido de Compra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</dc:creator>
  <cp:lastModifiedBy>Alessandro Holanda</cp:lastModifiedBy>
  <cp:lastPrinted>2013-12-11T19:06:53Z</cp:lastPrinted>
  <dcterms:created xsi:type="dcterms:W3CDTF">2013-11-25T16:57:16Z</dcterms:created>
  <dcterms:modified xsi:type="dcterms:W3CDTF">2014-01-21T16:26:58Z</dcterms:modified>
</cp:coreProperties>
</file>